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wdp" ContentType="image/vnd.ms-photo"/>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7926\Box\070 2023年 案件フォルダ\000029942_山口23-00011_山口県Ｔ維持計画\99TMS\※登録のための点検調書の整理\トンネル別に整理\069_中関\2021年10月11日\"/>
    </mc:Choice>
  </mc:AlternateContent>
  <xr:revisionPtr revIDLastSave="0" documentId="13_ncr:1_{A1AAB70B-34B9-4A13-A585-B3E1DFDFFE60}" xr6:coauthVersionLast="47" xr6:coauthVersionMax="47" xr10:uidLastSave="{00000000-0000-0000-0000-000000000000}"/>
  <bookViews>
    <workbookView xWindow="-108" yWindow="-108" windowWidth="30936" windowHeight="16776" tabRatio="808"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トンネル様式1P001)" sheetId="97" r:id="rId6"/>
    <sheet name="様式B(トンネル様式1P002)" sheetId="98" r:id="rId7"/>
    <sheet name="様式B(トンネル様式1P003)" sheetId="99" r:id="rId8"/>
    <sheet name="様式B(トンネル様式1P004)" sheetId="100" r:id="rId9"/>
    <sheet name="様式B(トンネル様式1P005)" sheetId="101" r:id="rId10"/>
    <sheet name="様式B(トンネル様式1P006)" sheetId="102" r:id="rId11"/>
    <sheet name="様式B(トンネル様式1P007)" sheetId="103" r:id="rId12"/>
    <sheet name="様式B(トンネル様式1P008)" sheetId="104" r:id="rId13"/>
    <sheet name="様式B(トンネル様式1P009)" sheetId="105" r:id="rId14"/>
    <sheet name="様式B(トンネル様式1P010)" sheetId="106" r:id="rId15"/>
    <sheet name="様式C-1-1" sheetId="60" r:id="rId16"/>
    <sheet name="様式C-1-2" sheetId="61" r:id="rId17"/>
    <sheet name="様式C-2" sheetId="63" r:id="rId18"/>
    <sheet name="様式D-1-1(トンネル様式2P001)" sheetId="107" r:id="rId19"/>
    <sheet name="様式D-1-1(トンネル様式2P002)" sheetId="108" r:id="rId20"/>
    <sheet name="様式D-1-1(トンネル様式2P003)" sheetId="109" r:id="rId21"/>
    <sheet name="様式D-1-1(トンネル様式2P004)" sheetId="110" r:id="rId22"/>
    <sheet name="様式D-1-1(トンネル様式2P005)" sheetId="111" r:id="rId23"/>
    <sheet name="様式D-1-1(トンネル様式2P006)" sheetId="112" r:id="rId24"/>
    <sheet name="様式D-1-2" sheetId="65" r:id="rId25"/>
    <sheet name="様式D-2-1" sheetId="42" r:id="rId26"/>
    <sheet name="様式D-2-1´" sheetId="55" r:id="rId27"/>
    <sheet name="様式D-3_PS" sheetId="234" r:id="rId28"/>
    <sheet name="様式D-3_001" sheetId="235" r:id="rId29"/>
    <sheet name="様式D-3_002" sheetId="236" r:id="rId30"/>
    <sheet name="様式D-3_003" sheetId="237" r:id="rId31"/>
    <sheet name="様式D-3_004" sheetId="238" r:id="rId32"/>
    <sheet name="様式D-3_005" sheetId="239" r:id="rId33"/>
    <sheet name="様式D-3_006" sheetId="240" r:id="rId34"/>
    <sheet name="様式D-3_007" sheetId="241" r:id="rId35"/>
    <sheet name="様式D-3_008" sheetId="242" r:id="rId36"/>
    <sheet name="様式D-3_009" sheetId="243" r:id="rId37"/>
    <sheet name="様式D-3_010" sheetId="244" r:id="rId38"/>
    <sheet name="様式D-3_011" sheetId="245" r:id="rId39"/>
    <sheet name="様式D-3_012" sheetId="246" r:id="rId40"/>
    <sheet name="様式D-3_013" sheetId="247" r:id="rId41"/>
    <sheet name="様式D-3_014" sheetId="248" r:id="rId42"/>
    <sheet name="様式D-3_015" sheetId="249" r:id="rId43"/>
    <sheet name="様式D-3_016" sheetId="250" r:id="rId44"/>
    <sheet name="様式D-3_017" sheetId="251" r:id="rId45"/>
    <sheet name="様式D-3_018" sheetId="252" r:id="rId46"/>
    <sheet name="様式D-3_019" sheetId="253" r:id="rId47"/>
    <sheet name="様式D-3_020" sheetId="254" r:id="rId48"/>
    <sheet name="様式D-3_021" sheetId="255" r:id="rId49"/>
    <sheet name="様式D-3_022" sheetId="256" r:id="rId50"/>
    <sheet name="様式D-3_023" sheetId="257" r:id="rId51"/>
    <sheet name="様式D-3_024" sheetId="258" r:id="rId52"/>
    <sheet name="様式D-3_025" sheetId="259" r:id="rId53"/>
    <sheet name="様式D-3_026" sheetId="260" r:id="rId54"/>
    <sheet name="様式D-3_027" sheetId="261" r:id="rId55"/>
    <sheet name="様式D-3_028" sheetId="262" r:id="rId56"/>
    <sheet name="様式D-3_029" sheetId="263" r:id="rId57"/>
    <sheet name="様式D-3_030" sheetId="264" r:id="rId58"/>
    <sheet name="様式D-3_031" sheetId="265" r:id="rId59"/>
    <sheet name="様式D-3_032" sheetId="266" r:id="rId60"/>
    <sheet name="様式D-3_033" sheetId="267" r:id="rId61"/>
    <sheet name="様式D-3_034" sheetId="268" r:id="rId62"/>
    <sheet name="様式D-3_035" sheetId="269" r:id="rId63"/>
    <sheet name="様式D-3_036" sheetId="270" r:id="rId64"/>
    <sheet name="様式D-3_037" sheetId="271" r:id="rId65"/>
    <sheet name="様式D-3_038" sheetId="272" r:id="rId66"/>
    <sheet name="様式D-3_039" sheetId="273" r:id="rId67"/>
    <sheet name="様式D-3_040" sheetId="274" r:id="rId68"/>
    <sheet name="様式D-3_041" sheetId="275" r:id="rId69"/>
    <sheet name="様式D-3_042" sheetId="276" r:id="rId70"/>
    <sheet name="様式D-3_043" sheetId="277" r:id="rId71"/>
    <sheet name="様式D-3_044" sheetId="278" r:id="rId72"/>
    <sheet name="様式D-3_045" sheetId="279" r:id="rId73"/>
    <sheet name="様式D-3_046" sheetId="280" r:id="rId74"/>
    <sheet name="様式D-3_047" sheetId="281" r:id="rId75"/>
    <sheet name="様式D-3_048" sheetId="282" r:id="rId76"/>
    <sheet name="様式D-3_049" sheetId="283" r:id="rId77"/>
    <sheet name="様式D-3_050" sheetId="284" r:id="rId78"/>
    <sheet name="様式D-3_051" sheetId="285" r:id="rId79"/>
    <sheet name="様式D-3_052" sheetId="286" r:id="rId80"/>
    <sheet name="様式D-3_053" sheetId="287" r:id="rId81"/>
    <sheet name="様式D-3_054" sheetId="288" r:id="rId82"/>
    <sheet name="様式D-3_055" sheetId="289" r:id="rId83"/>
    <sheet name="様式D-3_056" sheetId="290" r:id="rId84"/>
    <sheet name="様式D-3_057" sheetId="291" r:id="rId85"/>
    <sheet name="様式D-3_058" sheetId="292" r:id="rId86"/>
    <sheet name="様式D-3_PE" sheetId="293" r:id="rId87"/>
    <sheet name="様式E" sheetId="64" r:id="rId88"/>
    <sheet name="様式F" sheetId="56" r:id="rId89"/>
    <sheet name="(参考)リスト" sheetId="74" r:id="rId90"/>
  </sheets>
  <definedNames>
    <definedName name="_xlnm.Print_Area" localSheetId="89">'(参考)リスト'!$A$3:$J$80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'様式A-2'!$B$3:$AN$80</definedName>
    <definedName name="_xlnm.Print_Area" localSheetId="4">'様式A-3'!$B$3:$AI$19</definedName>
    <definedName name="_xlnm.Print_Area" localSheetId="5">'様式B(トンネル様式1P001)'!$A$2:$Z$32</definedName>
    <definedName name="_xlnm.Print_Area" localSheetId="6">'様式B(トンネル様式1P002)'!$A$2:$Z$32</definedName>
    <definedName name="_xlnm.Print_Area" localSheetId="7">'様式B(トンネル様式1P003)'!$A$2:$Z$32</definedName>
    <definedName name="_xlnm.Print_Area" localSheetId="8">'様式B(トンネル様式1P004)'!$A$2:$Z$32</definedName>
    <definedName name="_xlnm.Print_Area" localSheetId="9">'様式B(トンネル様式1P005)'!$A$2:$Z$32</definedName>
    <definedName name="_xlnm.Print_Area" localSheetId="10">'様式B(トンネル様式1P006)'!$A$2:$Z$32</definedName>
    <definedName name="_xlnm.Print_Area" localSheetId="11">'様式B(トンネル様式1P007)'!$A$2:$Z$32</definedName>
    <definedName name="_xlnm.Print_Area" localSheetId="12">'様式B(トンネル様式1P008)'!$A$2:$Z$32</definedName>
    <definedName name="_xlnm.Print_Area" localSheetId="13">'様式B(トンネル様式1P009)'!$A$2:$Z$32</definedName>
    <definedName name="_xlnm.Print_Area" localSheetId="14">'様式B(トンネル様式1P010)'!$A$2:$Z$32</definedName>
    <definedName name="_xlnm.Print_Area" localSheetId="15">'様式C-1-1'!$B$2:$Z$45</definedName>
    <definedName name="_xlnm.Print_Area" localSheetId="16">'様式C-1-2'!$A$1:$Z$43</definedName>
    <definedName name="_xlnm.Print_Area" localSheetId="17">'様式C-2'!$B$2:$Z$23</definedName>
    <definedName name="_xlnm.Print_Area" localSheetId="18">'様式D-1-1(トンネル様式2P001)'!$B$2:$W$45</definedName>
    <definedName name="_xlnm.Print_Area" localSheetId="19">'様式D-1-1(トンネル様式2P002)'!$B$2:$W$45</definedName>
    <definedName name="_xlnm.Print_Area" localSheetId="20">'様式D-1-1(トンネル様式2P003)'!$B$2:$W$45</definedName>
    <definedName name="_xlnm.Print_Area" localSheetId="21">'様式D-1-1(トンネル様式2P004)'!$B$2:$W$45</definedName>
    <definedName name="_xlnm.Print_Area" localSheetId="22">'様式D-1-1(トンネル様式2P005)'!$B$2:$W$45</definedName>
    <definedName name="_xlnm.Print_Area" localSheetId="23">'様式D-1-1(トンネル様式2P006)'!$B$2:$W$45</definedName>
    <definedName name="_xlnm.Print_Area" localSheetId="24">'様式D-1-2'!$B$2:$Y$58</definedName>
    <definedName name="_xlnm.Print_Area" localSheetId="25">'様式D-2-1'!$B$3:$AI$145</definedName>
    <definedName name="_xlnm.Print_Area" localSheetId="26">'様式D-2-1´'!$B$3:$AI$19</definedName>
    <definedName name="_xlnm.Print_Area" localSheetId="28">'様式D-3_001'!$A$1:$AO$52</definedName>
    <definedName name="_xlnm.Print_Area" localSheetId="29">'様式D-3_002'!$A$1:$AO$52</definedName>
    <definedName name="_xlnm.Print_Area" localSheetId="30">'様式D-3_003'!$A$1:$AO$52</definedName>
    <definedName name="_xlnm.Print_Area" localSheetId="31">'様式D-3_004'!$A$1:$AO$52</definedName>
    <definedName name="_xlnm.Print_Area" localSheetId="32">'様式D-3_005'!$A$1:$AO$52</definedName>
    <definedName name="_xlnm.Print_Area" localSheetId="33">'様式D-3_006'!$A$1:$AO$52</definedName>
    <definedName name="_xlnm.Print_Area" localSheetId="34">'様式D-3_007'!$A$1:$AO$52</definedName>
    <definedName name="_xlnm.Print_Area" localSheetId="35">'様式D-3_008'!$A$1:$AO$52</definedName>
    <definedName name="_xlnm.Print_Area" localSheetId="36">'様式D-3_009'!$A$1:$AO$52</definedName>
    <definedName name="_xlnm.Print_Area" localSheetId="37">'様式D-3_010'!$A$1:$AO$52</definedName>
    <definedName name="_xlnm.Print_Area" localSheetId="38">'様式D-3_011'!$A$1:$AO$52</definedName>
    <definedName name="_xlnm.Print_Area" localSheetId="39">'様式D-3_012'!$A$1:$AO$52</definedName>
    <definedName name="_xlnm.Print_Area" localSheetId="40">'様式D-3_013'!$A$1:$AO$52</definedName>
    <definedName name="_xlnm.Print_Area" localSheetId="41">'様式D-3_014'!$A$1:$AO$52</definedName>
    <definedName name="_xlnm.Print_Area" localSheetId="42">'様式D-3_015'!$A$1:$AO$52</definedName>
    <definedName name="_xlnm.Print_Area" localSheetId="43">'様式D-3_016'!$A$1:$AO$52</definedName>
    <definedName name="_xlnm.Print_Area" localSheetId="44">'様式D-3_017'!$A$1:$AO$52</definedName>
    <definedName name="_xlnm.Print_Area" localSheetId="45">'様式D-3_018'!$A$1:$AO$52</definedName>
    <definedName name="_xlnm.Print_Area" localSheetId="46">'様式D-3_019'!$A$1:$AO$52</definedName>
    <definedName name="_xlnm.Print_Area" localSheetId="47">'様式D-3_020'!$A$1:$AO$52</definedName>
    <definedName name="_xlnm.Print_Area" localSheetId="48">'様式D-3_021'!$A$1:$AO$52</definedName>
    <definedName name="_xlnm.Print_Area" localSheetId="49">'様式D-3_022'!$A$1:$AO$52</definedName>
    <definedName name="_xlnm.Print_Area" localSheetId="50">'様式D-3_023'!$A$1:$AO$52</definedName>
    <definedName name="_xlnm.Print_Area" localSheetId="51">'様式D-3_024'!$A$1:$AO$52</definedName>
    <definedName name="_xlnm.Print_Area" localSheetId="52">'様式D-3_025'!$A$1:$AO$52</definedName>
    <definedName name="_xlnm.Print_Area" localSheetId="53">'様式D-3_026'!$A$1:$AO$52</definedName>
    <definedName name="_xlnm.Print_Area" localSheetId="54">'様式D-3_027'!$A$1:$AO$52</definedName>
    <definedName name="_xlnm.Print_Area" localSheetId="55">'様式D-3_028'!$A$1:$AO$52</definedName>
    <definedName name="_xlnm.Print_Area" localSheetId="56">'様式D-3_029'!$A$1:$AO$52</definedName>
    <definedName name="_xlnm.Print_Area" localSheetId="57">'様式D-3_030'!$A$1:$AO$52</definedName>
    <definedName name="_xlnm.Print_Area" localSheetId="58">'様式D-3_031'!$A$1:$AO$52</definedName>
    <definedName name="_xlnm.Print_Area" localSheetId="59">'様式D-3_032'!$A$1:$AO$52</definedName>
    <definedName name="_xlnm.Print_Area" localSheetId="60">'様式D-3_033'!$A$1:$AO$52</definedName>
    <definedName name="_xlnm.Print_Area" localSheetId="61">'様式D-3_034'!$A$1:$AO$52</definedName>
    <definedName name="_xlnm.Print_Area" localSheetId="62">'様式D-3_035'!$A$1:$AO$52</definedName>
    <definedName name="_xlnm.Print_Area" localSheetId="63">'様式D-3_036'!$A$1:$AO$52</definedName>
    <definedName name="_xlnm.Print_Area" localSheetId="64">'様式D-3_037'!$A$1:$AO$52</definedName>
    <definedName name="_xlnm.Print_Area" localSheetId="65">'様式D-3_038'!$A$1:$AO$52</definedName>
    <definedName name="_xlnm.Print_Area" localSheetId="66">'様式D-3_039'!$A$1:$AO$52</definedName>
    <definedName name="_xlnm.Print_Area" localSheetId="67">'様式D-3_040'!$A$1:$AO$52</definedName>
    <definedName name="_xlnm.Print_Area" localSheetId="68">'様式D-3_041'!$A$1:$AO$52</definedName>
    <definedName name="_xlnm.Print_Area" localSheetId="69">'様式D-3_042'!$A$1:$AO$52</definedName>
    <definedName name="_xlnm.Print_Area" localSheetId="70">'様式D-3_043'!$A$1:$AO$52</definedName>
    <definedName name="_xlnm.Print_Area" localSheetId="71">'様式D-3_044'!$A$1:$AO$52</definedName>
    <definedName name="_xlnm.Print_Area" localSheetId="72">'様式D-3_045'!$A$1:$AO$52</definedName>
    <definedName name="_xlnm.Print_Area" localSheetId="73">'様式D-3_046'!$A$1:$AO$52</definedName>
    <definedName name="_xlnm.Print_Area" localSheetId="74">'様式D-3_047'!$A$1:$AO$52</definedName>
    <definedName name="_xlnm.Print_Area" localSheetId="75">'様式D-3_048'!$A$1:$AO$52</definedName>
    <definedName name="_xlnm.Print_Area" localSheetId="76">'様式D-3_049'!$A$1:$AO$52</definedName>
    <definedName name="_xlnm.Print_Area" localSheetId="77">'様式D-3_050'!$A$1:$AO$52</definedName>
    <definedName name="_xlnm.Print_Area" localSheetId="78">'様式D-3_051'!$A$1:$AO$52</definedName>
    <definedName name="_xlnm.Print_Area" localSheetId="79">'様式D-3_052'!$A$1:$AO$52</definedName>
    <definedName name="_xlnm.Print_Area" localSheetId="80">'様式D-3_053'!$A$1:$AO$52</definedName>
    <definedName name="_xlnm.Print_Area" localSheetId="81">'様式D-3_054'!$A$1:$AO$52</definedName>
    <definedName name="_xlnm.Print_Area" localSheetId="82">'様式D-3_055'!$A$1:$AO$52</definedName>
    <definedName name="_xlnm.Print_Area" localSheetId="83">'様式D-3_056'!$A$1:$AO$52</definedName>
    <definedName name="_xlnm.Print_Area" localSheetId="84">'様式D-3_057'!$A$1:$AO$52</definedName>
    <definedName name="_xlnm.Print_Area" localSheetId="85">'様式D-3_058'!$A$1:$AO$52</definedName>
    <definedName name="_xlnm.Print_Area" localSheetId="86">'様式D-3_PE'!$A$1:$AO$52</definedName>
    <definedName name="_xlnm.Print_Area" localSheetId="27">'様式D-3_PS'!$A$1:$AO$52</definedName>
    <definedName name="_xlnm.Print_Area" localSheetId="88">様式F!$B$1:$AN$83</definedName>
    <definedName name="_xlnm.Print_Titles" localSheetId="3">'様式A-2'!$3:$9</definedName>
    <definedName name="_xlnm.Print_Titles" localSheetId="24">'様式D-1-2'!$B:$Y,'様式D-1-2'!$2:$4</definedName>
    <definedName name="_xlnm.Print_Titles" localSheetId="25">'様式D-2-1'!$3:$5</definedName>
    <definedName name="_xlnm.Print_Titles" localSheetId="28">'様式D-3_001'!$B:$AO,'様式D-3_001'!$3:$5</definedName>
    <definedName name="_xlnm.Print_Titles" localSheetId="29">'様式D-3_002'!$B:$AO,'様式D-3_002'!$3:$5</definedName>
    <definedName name="_xlnm.Print_Titles" localSheetId="30">'様式D-3_003'!$B:$AO,'様式D-3_003'!$3:$5</definedName>
    <definedName name="_xlnm.Print_Titles" localSheetId="31">'様式D-3_004'!$B:$AO,'様式D-3_004'!$3:$5</definedName>
    <definedName name="_xlnm.Print_Titles" localSheetId="32">'様式D-3_005'!$B:$AO,'様式D-3_005'!$3:$5</definedName>
    <definedName name="_xlnm.Print_Titles" localSheetId="33">'様式D-3_006'!$B:$AO,'様式D-3_006'!$3:$5</definedName>
    <definedName name="_xlnm.Print_Titles" localSheetId="34">'様式D-3_007'!$B:$AO,'様式D-3_007'!$3:$5</definedName>
    <definedName name="_xlnm.Print_Titles" localSheetId="35">'様式D-3_008'!$B:$AO,'様式D-3_008'!$3:$5</definedName>
    <definedName name="_xlnm.Print_Titles" localSheetId="36">'様式D-3_009'!$B:$AO,'様式D-3_009'!$3:$5</definedName>
    <definedName name="_xlnm.Print_Titles" localSheetId="37">'様式D-3_010'!$B:$AO,'様式D-3_010'!$3:$5</definedName>
    <definedName name="_xlnm.Print_Titles" localSheetId="38">'様式D-3_011'!$B:$AO,'様式D-3_011'!$3:$5</definedName>
    <definedName name="_xlnm.Print_Titles" localSheetId="39">'様式D-3_012'!$B:$AO,'様式D-3_012'!$3:$5</definedName>
    <definedName name="_xlnm.Print_Titles" localSheetId="40">'様式D-3_013'!$B:$AO,'様式D-3_013'!$3:$5</definedName>
    <definedName name="_xlnm.Print_Titles" localSheetId="41">'様式D-3_014'!$B:$AO,'様式D-3_014'!$3:$5</definedName>
    <definedName name="_xlnm.Print_Titles" localSheetId="42">'様式D-3_015'!$B:$AO,'様式D-3_015'!$3:$5</definedName>
    <definedName name="_xlnm.Print_Titles" localSheetId="43">'様式D-3_016'!$B:$AO,'様式D-3_016'!$3:$5</definedName>
    <definedName name="_xlnm.Print_Titles" localSheetId="44">'様式D-3_017'!$B:$AO,'様式D-3_017'!$3:$5</definedName>
    <definedName name="_xlnm.Print_Titles" localSheetId="45">'様式D-3_018'!$B:$AO,'様式D-3_018'!$3:$5</definedName>
    <definedName name="_xlnm.Print_Titles" localSheetId="46">'様式D-3_019'!$B:$AO,'様式D-3_019'!$3:$5</definedName>
    <definedName name="_xlnm.Print_Titles" localSheetId="47">'様式D-3_020'!$B:$AO,'様式D-3_020'!$3:$5</definedName>
    <definedName name="_xlnm.Print_Titles" localSheetId="48">'様式D-3_021'!$B:$AO,'様式D-3_021'!$3:$5</definedName>
    <definedName name="_xlnm.Print_Titles" localSheetId="49">'様式D-3_022'!$B:$AO,'様式D-3_022'!$3:$5</definedName>
    <definedName name="_xlnm.Print_Titles" localSheetId="50">'様式D-3_023'!$B:$AO,'様式D-3_023'!$3:$5</definedName>
    <definedName name="_xlnm.Print_Titles" localSheetId="51">'様式D-3_024'!$B:$AO,'様式D-3_024'!$3:$5</definedName>
    <definedName name="_xlnm.Print_Titles" localSheetId="52">'様式D-3_025'!$B:$AO,'様式D-3_025'!$3:$5</definedName>
    <definedName name="_xlnm.Print_Titles" localSheetId="53">'様式D-3_026'!$B:$AO,'様式D-3_026'!$3:$5</definedName>
    <definedName name="_xlnm.Print_Titles" localSheetId="54">'様式D-3_027'!$B:$AO,'様式D-3_027'!$3:$5</definedName>
    <definedName name="_xlnm.Print_Titles" localSheetId="55">'様式D-3_028'!$B:$AO,'様式D-3_028'!$3:$5</definedName>
    <definedName name="_xlnm.Print_Titles" localSheetId="56">'様式D-3_029'!$B:$AO,'様式D-3_029'!$3:$5</definedName>
    <definedName name="_xlnm.Print_Titles" localSheetId="57">'様式D-3_030'!$B:$AO,'様式D-3_030'!$3:$5</definedName>
    <definedName name="_xlnm.Print_Titles" localSheetId="58">'様式D-3_031'!$B:$AO,'様式D-3_031'!$3:$5</definedName>
    <definedName name="_xlnm.Print_Titles" localSheetId="59">'様式D-3_032'!$B:$AO,'様式D-3_032'!$3:$5</definedName>
    <definedName name="_xlnm.Print_Titles" localSheetId="60">'様式D-3_033'!$B:$AO,'様式D-3_033'!$3:$5</definedName>
    <definedName name="_xlnm.Print_Titles" localSheetId="61">'様式D-3_034'!$B:$AO,'様式D-3_034'!$3:$5</definedName>
    <definedName name="_xlnm.Print_Titles" localSheetId="62">'様式D-3_035'!$B:$AO,'様式D-3_035'!$3:$5</definedName>
    <definedName name="_xlnm.Print_Titles" localSheetId="63">'様式D-3_036'!$B:$AO,'様式D-3_036'!$3:$5</definedName>
    <definedName name="_xlnm.Print_Titles" localSheetId="64">'様式D-3_037'!$B:$AO,'様式D-3_037'!$3:$5</definedName>
    <definedName name="_xlnm.Print_Titles" localSheetId="65">'様式D-3_038'!$B:$AO,'様式D-3_038'!$3:$5</definedName>
    <definedName name="_xlnm.Print_Titles" localSheetId="66">'様式D-3_039'!$B:$AO,'様式D-3_039'!$3:$5</definedName>
    <definedName name="_xlnm.Print_Titles" localSheetId="67">'様式D-3_040'!$B:$AO,'様式D-3_040'!$3:$5</definedName>
    <definedName name="_xlnm.Print_Titles" localSheetId="68">'様式D-3_041'!$B:$AO,'様式D-3_041'!$3:$5</definedName>
    <definedName name="_xlnm.Print_Titles" localSheetId="69">'様式D-3_042'!$B:$AO,'様式D-3_042'!$3:$5</definedName>
    <definedName name="_xlnm.Print_Titles" localSheetId="70">'様式D-3_043'!$B:$AO,'様式D-3_043'!$3:$5</definedName>
    <definedName name="_xlnm.Print_Titles" localSheetId="71">'様式D-3_044'!$B:$AO,'様式D-3_044'!$3:$5</definedName>
    <definedName name="_xlnm.Print_Titles" localSheetId="72">'様式D-3_045'!$B:$AO,'様式D-3_045'!$3:$5</definedName>
    <definedName name="_xlnm.Print_Titles" localSheetId="73">'様式D-3_046'!$B:$AO,'様式D-3_046'!$3:$5</definedName>
    <definedName name="_xlnm.Print_Titles" localSheetId="74">'様式D-3_047'!$B:$AO,'様式D-3_047'!$3:$5</definedName>
    <definedName name="_xlnm.Print_Titles" localSheetId="75">'様式D-3_048'!$B:$AO,'様式D-3_048'!$3:$5</definedName>
    <definedName name="_xlnm.Print_Titles" localSheetId="76">'様式D-3_049'!$B:$AO,'様式D-3_049'!$3:$5</definedName>
    <definedName name="_xlnm.Print_Titles" localSheetId="77">'様式D-3_050'!$B:$AO,'様式D-3_050'!$3:$5</definedName>
    <definedName name="_xlnm.Print_Titles" localSheetId="78">'様式D-3_051'!$B:$AO,'様式D-3_051'!$3:$5</definedName>
    <definedName name="_xlnm.Print_Titles" localSheetId="79">'様式D-3_052'!$B:$AO,'様式D-3_052'!$3:$5</definedName>
    <definedName name="_xlnm.Print_Titles" localSheetId="80">'様式D-3_053'!$B:$AO,'様式D-3_053'!$3:$5</definedName>
    <definedName name="_xlnm.Print_Titles" localSheetId="81">'様式D-3_054'!$B:$AO,'様式D-3_054'!$3:$5</definedName>
    <definedName name="_xlnm.Print_Titles" localSheetId="82">'様式D-3_055'!$B:$AO,'様式D-3_055'!$3:$5</definedName>
    <definedName name="_xlnm.Print_Titles" localSheetId="83">'様式D-3_056'!$B:$AO,'様式D-3_056'!$3:$5</definedName>
    <definedName name="_xlnm.Print_Titles" localSheetId="84">'様式D-3_057'!$B:$AO,'様式D-3_057'!$3:$5</definedName>
    <definedName name="_xlnm.Print_Titles" localSheetId="85">'様式D-3_058'!$B:$AO,'様式D-3_058'!$3:$5</definedName>
    <definedName name="_xlnm.Print_Titles" localSheetId="86">'様式D-3_PE'!$B:$AO,'様式D-3_PE'!$3:$5</definedName>
    <definedName name="_xlnm.Print_Titles" localSheetId="27">'様式D-3_PS'!$B:$AO,'様式D-3_PS'!$3:$5</definedName>
    <definedName name="_xlnm.Print_Titles" localSheetId="88">様式F!$1:$9</definedName>
    <definedName name="Z_D77EBD73_782E_4A63_AC37_29D349B4D009_.wvu.Cols" localSheetId="15" hidden="1">'様式C-1-1'!#REF!</definedName>
    <definedName name="Z_D77EBD73_782E_4A63_AC37_29D349B4D009_.wvu.Cols" localSheetId="16" hidden="1">'様式C-1-2'!#REF!</definedName>
    <definedName name="Z_D77EBD73_782E_4A63_AC37_29D349B4D009_.wvu.Cols" localSheetId="17"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'様式B(トンネル様式1P001)'!$B$2:$Y$27</definedName>
    <definedName name="Z_D77EBD73_782E_4A63_AC37_29D349B4D009_.wvu.PrintArea" localSheetId="6" hidden="1">'様式B(トンネル様式1P002)'!$B$2:$Y$27</definedName>
    <definedName name="Z_D77EBD73_782E_4A63_AC37_29D349B4D009_.wvu.PrintArea" localSheetId="7" hidden="1">'様式B(トンネル様式1P003)'!$B$2:$Y$27</definedName>
    <definedName name="Z_D77EBD73_782E_4A63_AC37_29D349B4D009_.wvu.PrintArea" localSheetId="8" hidden="1">'様式B(トンネル様式1P004)'!$B$2:$Y$27</definedName>
    <definedName name="Z_D77EBD73_782E_4A63_AC37_29D349B4D009_.wvu.PrintArea" localSheetId="9" hidden="1">'様式B(トンネル様式1P005)'!$B$2:$Y$27</definedName>
    <definedName name="Z_D77EBD73_782E_4A63_AC37_29D349B4D009_.wvu.PrintArea" localSheetId="10" hidden="1">'様式B(トンネル様式1P006)'!$B$2:$Y$27</definedName>
    <definedName name="Z_D77EBD73_782E_4A63_AC37_29D349B4D009_.wvu.PrintArea" localSheetId="11" hidden="1">'様式B(トンネル様式1P007)'!$B$2:$Y$27</definedName>
    <definedName name="Z_D77EBD73_782E_4A63_AC37_29D349B4D009_.wvu.PrintArea" localSheetId="12" hidden="1">'様式B(トンネル様式1P008)'!$B$2:$Y$27</definedName>
    <definedName name="Z_D77EBD73_782E_4A63_AC37_29D349B4D009_.wvu.PrintArea" localSheetId="13" hidden="1">'様式B(トンネル様式1P009)'!$B$2:$Y$27</definedName>
    <definedName name="Z_D77EBD73_782E_4A63_AC37_29D349B4D009_.wvu.PrintArea" localSheetId="14" hidden="1">'様式B(トンネル様式1P010)'!$B$2:$Y$27</definedName>
    <definedName name="Z_D77EBD73_782E_4A63_AC37_29D349B4D009_.wvu.PrintArea" localSheetId="15" hidden="1">'様式C-1-1'!$B$2:$Y$43</definedName>
    <definedName name="Z_D77EBD73_782E_4A63_AC37_29D349B4D009_.wvu.PrintArea" localSheetId="16" hidden="1">'様式C-1-2'!#REF!</definedName>
    <definedName name="Z_D77EBD73_782E_4A63_AC37_29D349B4D009_.wvu.PrintArea" localSheetId="17" hidden="1">'様式C-2'!$B$2:$Z$21</definedName>
    <definedName name="Z_D77EBD73_782E_4A63_AC37_29D349B4D009_.wvu.PrintArea" localSheetId="18" hidden="1">'様式D-1-1(トンネル様式2P001)'!$B$2:$W$40</definedName>
    <definedName name="Z_D77EBD73_782E_4A63_AC37_29D349B4D009_.wvu.PrintArea" localSheetId="19" hidden="1">'様式D-1-1(トンネル様式2P002)'!$B$2:$W$40</definedName>
    <definedName name="Z_D77EBD73_782E_4A63_AC37_29D349B4D009_.wvu.PrintArea" localSheetId="20" hidden="1">'様式D-1-1(トンネル様式2P003)'!$B$2:$W$40</definedName>
    <definedName name="Z_D77EBD73_782E_4A63_AC37_29D349B4D009_.wvu.PrintArea" localSheetId="21" hidden="1">'様式D-1-1(トンネル様式2P004)'!$B$2:$W$40</definedName>
    <definedName name="Z_D77EBD73_782E_4A63_AC37_29D349B4D009_.wvu.PrintArea" localSheetId="22" hidden="1">'様式D-1-1(トンネル様式2P005)'!$B$2:$W$40</definedName>
    <definedName name="Z_D77EBD73_782E_4A63_AC37_29D349B4D009_.wvu.PrintArea" localSheetId="23" hidden="1">'様式D-1-1(トンネル様式2P006)'!$B$2:$W$40</definedName>
    <definedName name="Z_D77EBD73_782E_4A63_AC37_29D349B4D009_.wvu.PrintArea" localSheetId="25" hidden="1">'様式D-2-1'!$B$3:$AI$18</definedName>
    <definedName name="Z_D77EBD73_782E_4A63_AC37_29D349B4D009_.wvu.PrintArea" localSheetId="26" hidden="1">'様式D-2-1´'!$B$3:$AI$18</definedName>
    <definedName name="Z_D77EBD73_782E_4A63_AC37_29D349B4D009_.wvu.PrintArea" localSheetId="28" hidden="1">'様式D-3_001'!$B$3:$AO$46</definedName>
    <definedName name="Z_D77EBD73_782E_4A63_AC37_29D349B4D009_.wvu.PrintArea" localSheetId="29" hidden="1">'様式D-3_002'!$B$3:$AO$46</definedName>
    <definedName name="Z_D77EBD73_782E_4A63_AC37_29D349B4D009_.wvu.PrintArea" localSheetId="30" hidden="1">'様式D-3_003'!$B$3:$AO$46</definedName>
    <definedName name="Z_D77EBD73_782E_4A63_AC37_29D349B4D009_.wvu.PrintArea" localSheetId="31" hidden="1">'様式D-3_004'!$B$3:$AO$46</definedName>
    <definedName name="Z_D77EBD73_782E_4A63_AC37_29D349B4D009_.wvu.PrintArea" localSheetId="32" hidden="1">'様式D-3_005'!$B$3:$AO$46</definedName>
    <definedName name="Z_D77EBD73_782E_4A63_AC37_29D349B4D009_.wvu.PrintArea" localSheetId="33" hidden="1">'様式D-3_006'!$B$3:$AO$46</definedName>
    <definedName name="Z_D77EBD73_782E_4A63_AC37_29D349B4D009_.wvu.PrintArea" localSheetId="34" hidden="1">'様式D-3_007'!$B$3:$AO$46</definedName>
    <definedName name="Z_D77EBD73_782E_4A63_AC37_29D349B4D009_.wvu.PrintArea" localSheetId="35" hidden="1">'様式D-3_008'!$B$3:$AO$46</definedName>
    <definedName name="Z_D77EBD73_782E_4A63_AC37_29D349B4D009_.wvu.PrintArea" localSheetId="36" hidden="1">'様式D-3_009'!$B$3:$AO$46</definedName>
    <definedName name="Z_D77EBD73_782E_4A63_AC37_29D349B4D009_.wvu.PrintArea" localSheetId="37" hidden="1">'様式D-3_010'!$B$3:$AO$46</definedName>
    <definedName name="Z_D77EBD73_782E_4A63_AC37_29D349B4D009_.wvu.PrintArea" localSheetId="38" hidden="1">'様式D-3_011'!$B$3:$AO$46</definedName>
    <definedName name="Z_D77EBD73_782E_4A63_AC37_29D349B4D009_.wvu.PrintArea" localSheetId="39" hidden="1">'様式D-3_012'!$B$3:$AO$46</definedName>
    <definedName name="Z_D77EBD73_782E_4A63_AC37_29D349B4D009_.wvu.PrintArea" localSheetId="40" hidden="1">'様式D-3_013'!$B$3:$AO$46</definedName>
    <definedName name="Z_D77EBD73_782E_4A63_AC37_29D349B4D009_.wvu.PrintArea" localSheetId="41" hidden="1">'様式D-3_014'!$B$3:$AO$46</definedName>
    <definedName name="Z_D77EBD73_782E_4A63_AC37_29D349B4D009_.wvu.PrintArea" localSheetId="42" hidden="1">'様式D-3_015'!$B$3:$AO$46</definedName>
    <definedName name="Z_D77EBD73_782E_4A63_AC37_29D349B4D009_.wvu.PrintArea" localSheetId="43" hidden="1">'様式D-3_016'!$B$3:$AO$46</definedName>
    <definedName name="Z_D77EBD73_782E_4A63_AC37_29D349B4D009_.wvu.PrintArea" localSheetId="44" hidden="1">'様式D-3_017'!$B$3:$AO$46</definedName>
    <definedName name="Z_D77EBD73_782E_4A63_AC37_29D349B4D009_.wvu.PrintArea" localSheetId="45" hidden="1">'様式D-3_018'!$B$3:$AO$46</definedName>
    <definedName name="Z_D77EBD73_782E_4A63_AC37_29D349B4D009_.wvu.PrintArea" localSheetId="46" hidden="1">'様式D-3_019'!$B$3:$AO$46</definedName>
    <definedName name="Z_D77EBD73_782E_4A63_AC37_29D349B4D009_.wvu.PrintArea" localSheetId="47" hidden="1">'様式D-3_020'!$B$3:$AO$46</definedName>
    <definedName name="Z_D77EBD73_782E_4A63_AC37_29D349B4D009_.wvu.PrintArea" localSheetId="48" hidden="1">'様式D-3_021'!$B$3:$AO$46</definedName>
    <definedName name="Z_D77EBD73_782E_4A63_AC37_29D349B4D009_.wvu.PrintArea" localSheetId="49" hidden="1">'様式D-3_022'!$B$3:$AO$46</definedName>
    <definedName name="Z_D77EBD73_782E_4A63_AC37_29D349B4D009_.wvu.PrintArea" localSheetId="50" hidden="1">'様式D-3_023'!$B$3:$AO$46</definedName>
    <definedName name="Z_D77EBD73_782E_4A63_AC37_29D349B4D009_.wvu.PrintArea" localSheetId="51" hidden="1">'様式D-3_024'!$B$3:$AO$46</definedName>
    <definedName name="Z_D77EBD73_782E_4A63_AC37_29D349B4D009_.wvu.PrintArea" localSheetId="52" hidden="1">'様式D-3_025'!$B$3:$AO$46</definedName>
    <definedName name="Z_D77EBD73_782E_4A63_AC37_29D349B4D009_.wvu.PrintArea" localSheetId="53" hidden="1">'様式D-3_026'!$B$3:$AO$46</definedName>
    <definedName name="Z_D77EBD73_782E_4A63_AC37_29D349B4D009_.wvu.PrintArea" localSheetId="54" hidden="1">'様式D-3_027'!$B$3:$AO$46</definedName>
    <definedName name="Z_D77EBD73_782E_4A63_AC37_29D349B4D009_.wvu.PrintArea" localSheetId="55" hidden="1">'様式D-3_028'!$B$3:$AO$46</definedName>
    <definedName name="Z_D77EBD73_782E_4A63_AC37_29D349B4D009_.wvu.PrintArea" localSheetId="56" hidden="1">'様式D-3_029'!$B$3:$AO$46</definedName>
    <definedName name="Z_D77EBD73_782E_4A63_AC37_29D349B4D009_.wvu.PrintArea" localSheetId="57" hidden="1">'様式D-3_030'!$B$3:$AO$46</definedName>
    <definedName name="Z_D77EBD73_782E_4A63_AC37_29D349B4D009_.wvu.PrintArea" localSheetId="58" hidden="1">'様式D-3_031'!$B$3:$AO$46</definedName>
    <definedName name="Z_D77EBD73_782E_4A63_AC37_29D349B4D009_.wvu.PrintArea" localSheetId="59" hidden="1">'様式D-3_032'!$B$3:$AO$46</definedName>
    <definedName name="Z_D77EBD73_782E_4A63_AC37_29D349B4D009_.wvu.PrintArea" localSheetId="60" hidden="1">'様式D-3_033'!$B$3:$AO$46</definedName>
    <definedName name="Z_D77EBD73_782E_4A63_AC37_29D349B4D009_.wvu.PrintArea" localSheetId="61" hidden="1">'様式D-3_034'!$B$3:$AO$46</definedName>
    <definedName name="Z_D77EBD73_782E_4A63_AC37_29D349B4D009_.wvu.PrintArea" localSheetId="62" hidden="1">'様式D-3_035'!$B$3:$AO$46</definedName>
    <definedName name="Z_D77EBD73_782E_4A63_AC37_29D349B4D009_.wvu.PrintArea" localSheetId="63" hidden="1">'様式D-3_036'!$B$3:$AO$46</definedName>
    <definedName name="Z_D77EBD73_782E_4A63_AC37_29D349B4D009_.wvu.PrintArea" localSheetId="64" hidden="1">'様式D-3_037'!$B$3:$AO$46</definedName>
    <definedName name="Z_D77EBD73_782E_4A63_AC37_29D349B4D009_.wvu.PrintArea" localSheetId="65" hidden="1">'様式D-3_038'!$B$3:$AO$46</definedName>
    <definedName name="Z_D77EBD73_782E_4A63_AC37_29D349B4D009_.wvu.PrintArea" localSheetId="66" hidden="1">'様式D-3_039'!$B$3:$AO$46</definedName>
    <definedName name="Z_D77EBD73_782E_4A63_AC37_29D349B4D009_.wvu.PrintArea" localSheetId="67" hidden="1">'様式D-3_040'!$B$3:$AO$46</definedName>
    <definedName name="Z_D77EBD73_782E_4A63_AC37_29D349B4D009_.wvu.PrintArea" localSheetId="68" hidden="1">'様式D-3_041'!$B$3:$AO$46</definedName>
    <definedName name="Z_D77EBD73_782E_4A63_AC37_29D349B4D009_.wvu.PrintArea" localSheetId="69" hidden="1">'様式D-3_042'!$B$3:$AO$46</definedName>
    <definedName name="Z_D77EBD73_782E_4A63_AC37_29D349B4D009_.wvu.PrintArea" localSheetId="70" hidden="1">'様式D-3_043'!$B$3:$AO$46</definedName>
    <definedName name="Z_D77EBD73_782E_4A63_AC37_29D349B4D009_.wvu.PrintArea" localSheetId="71" hidden="1">'様式D-3_044'!$B$3:$AO$46</definedName>
    <definedName name="Z_D77EBD73_782E_4A63_AC37_29D349B4D009_.wvu.PrintArea" localSheetId="72" hidden="1">'様式D-3_045'!$B$3:$AO$46</definedName>
    <definedName name="Z_D77EBD73_782E_4A63_AC37_29D349B4D009_.wvu.PrintArea" localSheetId="73" hidden="1">'様式D-3_046'!$B$3:$AO$46</definedName>
    <definedName name="Z_D77EBD73_782E_4A63_AC37_29D349B4D009_.wvu.PrintArea" localSheetId="74" hidden="1">'様式D-3_047'!$B$3:$AO$46</definedName>
    <definedName name="Z_D77EBD73_782E_4A63_AC37_29D349B4D009_.wvu.PrintArea" localSheetId="75" hidden="1">'様式D-3_048'!$B$3:$AO$46</definedName>
    <definedName name="Z_D77EBD73_782E_4A63_AC37_29D349B4D009_.wvu.PrintArea" localSheetId="76" hidden="1">'様式D-3_049'!$B$3:$AO$46</definedName>
    <definedName name="Z_D77EBD73_782E_4A63_AC37_29D349B4D009_.wvu.PrintArea" localSheetId="77" hidden="1">'様式D-3_050'!$B$3:$AO$46</definedName>
    <definedName name="Z_D77EBD73_782E_4A63_AC37_29D349B4D009_.wvu.PrintArea" localSheetId="78" hidden="1">'様式D-3_051'!$B$3:$AO$46</definedName>
    <definedName name="Z_D77EBD73_782E_4A63_AC37_29D349B4D009_.wvu.PrintArea" localSheetId="79" hidden="1">'様式D-3_052'!$B$3:$AO$46</definedName>
    <definedName name="Z_D77EBD73_782E_4A63_AC37_29D349B4D009_.wvu.PrintArea" localSheetId="80" hidden="1">'様式D-3_053'!$B$3:$AO$46</definedName>
    <definedName name="Z_D77EBD73_782E_4A63_AC37_29D349B4D009_.wvu.PrintArea" localSheetId="81" hidden="1">'様式D-3_054'!$B$3:$AO$46</definedName>
    <definedName name="Z_D77EBD73_782E_4A63_AC37_29D349B4D009_.wvu.PrintArea" localSheetId="82" hidden="1">'様式D-3_055'!$B$3:$AO$46</definedName>
    <definedName name="Z_D77EBD73_782E_4A63_AC37_29D349B4D009_.wvu.PrintArea" localSheetId="83" hidden="1">'様式D-3_056'!$B$3:$AO$46</definedName>
    <definedName name="Z_D77EBD73_782E_4A63_AC37_29D349B4D009_.wvu.PrintArea" localSheetId="84" hidden="1">'様式D-3_057'!$B$3:$AO$46</definedName>
    <definedName name="Z_D77EBD73_782E_4A63_AC37_29D349B4D009_.wvu.PrintArea" localSheetId="85" hidden="1">'様式D-3_058'!$B$3:$AO$46</definedName>
    <definedName name="Z_D77EBD73_782E_4A63_AC37_29D349B4D009_.wvu.PrintArea" localSheetId="86" hidden="1">'様式D-3_PE'!$B$3:$AO$46</definedName>
    <definedName name="Z_D77EBD73_782E_4A63_AC37_29D349B4D009_.wvu.PrintArea" localSheetId="27" hidden="1">'様式D-3_PS'!$B$3:$AO$46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5">テーブル1[対象箇所]</definedName>
    <definedName name="対象箇所" localSheetId="6">テーブル1[対象箇所]</definedName>
    <definedName name="対象箇所" localSheetId="7">テーブル1[対象箇所]</definedName>
    <definedName name="対象箇所" localSheetId="8">テーブル1[対象箇所]</definedName>
    <definedName name="対象箇所" localSheetId="9">テーブル1[対象箇所]</definedName>
    <definedName name="対象箇所" localSheetId="10">テーブル1[対象箇所]</definedName>
    <definedName name="対象箇所" localSheetId="11">テーブル1[対象箇所]</definedName>
    <definedName name="対象箇所" localSheetId="12">テーブル1[対象箇所]</definedName>
    <definedName name="対象箇所" localSheetId="13">テーブル1[対象箇所]</definedName>
    <definedName name="対象箇所" localSheetId="14">テーブル1[対象箇所]</definedName>
    <definedName name="対象箇所" localSheetId="18">テーブル1[対象箇所]</definedName>
    <definedName name="対象箇所" localSheetId="19">テーブル1[対象箇所]</definedName>
    <definedName name="対象箇所" localSheetId="20">テーブル1[対象箇所]</definedName>
    <definedName name="対象箇所" localSheetId="21">テーブル1[対象箇所]</definedName>
    <definedName name="対象箇所" localSheetId="22">テーブル1[対象箇所]</definedName>
    <definedName name="対象箇所" localSheetId="23">テーブル1[対象箇所]</definedName>
    <definedName name="対象箇所" localSheetId="28">テーブル1[対象箇所]</definedName>
    <definedName name="対象箇所" localSheetId="29">テーブル1[対象箇所]</definedName>
    <definedName name="対象箇所" localSheetId="30">テーブル1[対象箇所]</definedName>
    <definedName name="対象箇所" localSheetId="31">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5">テーブル1[対象箇所]</definedName>
    <definedName name="対象箇所" localSheetId="36">テーブル1[対象箇所]</definedName>
    <definedName name="対象箇所" localSheetId="37">テーブル1[対象箇所]</definedName>
    <definedName name="対象箇所" localSheetId="38">テーブル1[対象箇所]</definedName>
    <definedName name="対象箇所" localSheetId="39">テーブル1[対象箇所]</definedName>
    <definedName name="対象箇所" localSheetId="40">テーブル1[対象箇所]</definedName>
    <definedName name="対象箇所" localSheetId="41">テーブル1[対象箇所]</definedName>
    <definedName name="対象箇所" localSheetId="42">テーブル1[対象箇所]</definedName>
    <definedName name="対象箇所" localSheetId="43">テーブル1[対象箇所]</definedName>
    <definedName name="対象箇所" localSheetId="44">テーブル1[対象箇所]</definedName>
    <definedName name="対象箇所" localSheetId="45">テーブル1[対象箇所]</definedName>
    <definedName name="対象箇所" localSheetId="46">テーブル1[対象箇所]</definedName>
    <definedName name="対象箇所" localSheetId="47">テーブル1[対象箇所]</definedName>
    <definedName name="対象箇所" localSheetId="48">テーブル1[対象箇所]</definedName>
    <definedName name="対象箇所" localSheetId="49">テーブル1[対象箇所]</definedName>
    <definedName name="対象箇所" localSheetId="50">テーブル1[対象箇所]</definedName>
    <definedName name="対象箇所" localSheetId="51">テーブル1[対象箇所]</definedName>
    <definedName name="対象箇所" localSheetId="52">テーブル1[対象箇所]</definedName>
    <definedName name="対象箇所" localSheetId="53">テーブル1[対象箇所]</definedName>
    <definedName name="対象箇所" localSheetId="54">テーブル1[対象箇所]</definedName>
    <definedName name="対象箇所" localSheetId="55">テーブル1[対象箇所]</definedName>
    <definedName name="対象箇所" localSheetId="56">テーブル1[対象箇所]</definedName>
    <definedName name="対象箇所" localSheetId="57">テーブル1[対象箇所]</definedName>
    <definedName name="対象箇所" localSheetId="58">テーブル1[対象箇所]</definedName>
    <definedName name="対象箇所" localSheetId="59">テーブル1[対象箇所]</definedName>
    <definedName name="対象箇所" localSheetId="60">テーブル1[対象箇所]</definedName>
    <definedName name="対象箇所" localSheetId="61">テーブル1[対象箇所]</definedName>
    <definedName name="対象箇所" localSheetId="62">テーブル1[対象箇所]</definedName>
    <definedName name="対象箇所" localSheetId="63">テーブル1[対象箇所]</definedName>
    <definedName name="対象箇所" localSheetId="64">テーブル1[対象箇所]</definedName>
    <definedName name="対象箇所" localSheetId="65">テーブル1[対象箇所]</definedName>
    <definedName name="対象箇所" localSheetId="66">テーブル1[対象箇所]</definedName>
    <definedName name="対象箇所" localSheetId="67">テーブル1[対象箇所]</definedName>
    <definedName name="対象箇所" localSheetId="68">テーブル1[対象箇所]</definedName>
    <definedName name="対象箇所" localSheetId="69">テーブル1[対象箇所]</definedName>
    <definedName name="対象箇所" localSheetId="70">テーブル1[対象箇所]</definedName>
    <definedName name="対象箇所" localSheetId="71">テーブル1[対象箇所]</definedName>
    <definedName name="対象箇所" localSheetId="72">テーブル1[対象箇所]</definedName>
    <definedName name="対象箇所" localSheetId="73">テーブル1[対象箇所]</definedName>
    <definedName name="対象箇所" localSheetId="74">テーブル1[対象箇所]</definedName>
    <definedName name="対象箇所" localSheetId="75">テーブル1[対象箇所]</definedName>
    <definedName name="対象箇所" localSheetId="76">テーブル1[対象箇所]</definedName>
    <definedName name="対象箇所" localSheetId="77">テーブル1[対象箇所]</definedName>
    <definedName name="対象箇所" localSheetId="78">テーブル1[対象箇所]</definedName>
    <definedName name="対象箇所" localSheetId="79">テーブル1[対象箇所]</definedName>
    <definedName name="対象箇所" localSheetId="80">テーブル1[対象箇所]</definedName>
    <definedName name="対象箇所" localSheetId="81">テーブル1[対象箇所]</definedName>
    <definedName name="対象箇所" localSheetId="82">テーブル1[対象箇所]</definedName>
    <definedName name="対象箇所" localSheetId="83">テーブル1[対象箇所]</definedName>
    <definedName name="対象箇所" localSheetId="84">テーブル1[対象箇所]</definedName>
    <definedName name="対象箇所" localSheetId="85">テーブル1[対象箇所]</definedName>
    <definedName name="対象箇所" localSheetId="86">テーブル1[対象箇所]</definedName>
    <definedName name="対象箇所" localSheetId="27">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7" i="58" l="1"/>
  <c r="AJ32" i="293" l="1"/>
  <c r="BI5" i="293" s="1"/>
  <c r="AI32" i="293"/>
  <c r="AH32" i="293"/>
  <c r="AH35" i="293" s="1"/>
  <c r="BQ5" i="293" s="1"/>
  <c r="AG32" i="293"/>
  <c r="AF32" i="293"/>
  <c r="AE32" i="293"/>
  <c r="AE35" i="293" s="1"/>
  <c r="BO5" i="293" s="1"/>
  <c r="AD32" i="293"/>
  <c r="AD35" i="293" s="1"/>
  <c r="BN5" i="293" s="1"/>
  <c r="AC32" i="293"/>
  <c r="AB32" i="293"/>
  <c r="BA5" i="293" s="1"/>
  <c r="AA32" i="293"/>
  <c r="Z32" i="293"/>
  <c r="AR35" i="293" s="1"/>
  <c r="Y32" i="293"/>
  <c r="AJ31" i="293"/>
  <c r="AI31" i="293"/>
  <c r="AH31" i="293"/>
  <c r="AG31" i="293"/>
  <c r="CE5" i="293" s="1"/>
  <c r="AF31" i="293"/>
  <c r="CD5" i="293" s="1"/>
  <c r="AE31" i="293"/>
  <c r="CC5" i="293" s="1"/>
  <c r="AD31" i="293"/>
  <c r="CB5" i="293" s="1"/>
  <c r="AC31" i="293"/>
  <c r="AQ30" i="293"/>
  <c r="AQ29" i="293"/>
  <c r="AQ28" i="293"/>
  <c r="AQ27" i="293"/>
  <c r="AQ26" i="293"/>
  <c r="AQ25" i="293"/>
  <c r="AQ24" i="293"/>
  <c r="AQ23" i="293"/>
  <c r="AQ22" i="293"/>
  <c r="AQ21" i="293"/>
  <c r="AQ20" i="293"/>
  <c r="AQ19" i="293"/>
  <c r="AQ18" i="293"/>
  <c r="AQ17" i="293"/>
  <c r="AQ16" i="293"/>
  <c r="AQ15" i="293"/>
  <c r="AQ14" i="293"/>
  <c r="AQ13" i="293"/>
  <c r="AQ12" i="293"/>
  <c r="AQ11" i="293"/>
  <c r="CH5" i="293"/>
  <c r="CG5" i="293"/>
  <c r="CF5" i="293"/>
  <c r="CA5" i="293"/>
  <c r="BX5" i="293"/>
  <c r="BH5" i="293"/>
  <c r="BG5" i="293"/>
  <c r="BF5" i="293"/>
  <c r="BE5" i="293"/>
  <c r="BD5" i="293"/>
  <c r="BC5" i="293"/>
  <c r="AZ5" i="293"/>
  <c r="AY5" i="293"/>
  <c r="AW5" i="293"/>
  <c r="AV5" i="293"/>
  <c r="AJ32" i="292"/>
  <c r="AI32" i="292"/>
  <c r="AI35" i="292" s="1"/>
  <c r="BR5" i="292" s="1"/>
  <c r="AH32" i="292"/>
  <c r="AG32" i="292"/>
  <c r="AF32" i="292"/>
  <c r="AE32" i="292"/>
  <c r="AE35" i="292" s="1"/>
  <c r="BO5" i="292" s="1"/>
  <c r="AD32" i="292"/>
  <c r="AD35" i="292" s="1"/>
  <c r="BN5" i="292" s="1"/>
  <c r="AC32" i="292"/>
  <c r="AB32" i="292"/>
  <c r="AA32" i="292"/>
  <c r="AS34" i="292" s="1"/>
  <c r="AS35" i="292" s="1"/>
  <c r="Z32" i="292"/>
  <c r="Y32" i="292"/>
  <c r="AJ31" i="292"/>
  <c r="CH5" i="292" s="1"/>
  <c r="AI31" i="292"/>
  <c r="AH31" i="292"/>
  <c r="AG31" i="292"/>
  <c r="AF31" i="292"/>
  <c r="AE31" i="292"/>
  <c r="CC5" i="292" s="1"/>
  <c r="AD31" i="292"/>
  <c r="CB5" i="292" s="1"/>
  <c r="AC31" i="292"/>
  <c r="CA5" i="292" s="1"/>
  <c r="AQ30" i="292"/>
  <c r="AQ29" i="292"/>
  <c r="AQ28" i="292"/>
  <c r="AQ27" i="292"/>
  <c r="AQ26" i="292"/>
  <c r="AQ25" i="292"/>
  <c r="AQ24" i="292"/>
  <c r="AQ23" i="292"/>
  <c r="AQ22" i="292"/>
  <c r="AQ21" i="292"/>
  <c r="AQ20" i="292"/>
  <c r="AQ19" i="292"/>
  <c r="AQ18" i="292"/>
  <c r="AQ17" i="292"/>
  <c r="AQ16" i="292"/>
  <c r="AQ15" i="292"/>
  <c r="AQ14" i="292"/>
  <c r="AQ13" i="292"/>
  <c r="AQ12" i="292"/>
  <c r="AQ11" i="292"/>
  <c r="CG5" i="292"/>
  <c r="CF5" i="292"/>
  <c r="CE5" i="292"/>
  <c r="CD5" i="292"/>
  <c r="BI5" i="292"/>
  <c r="BF5" i="292"/>
  <c r="BE5" i="292"/>
  <c r="BC5" i="292"/>
  <c r="BB5" i="292"/>
  <c r="BA5" i="292"/>
  <c r="AW5" i="292"/>
  <c r="AV5" i="292"/>
  <c r="AJ32" i="291"/>
  <c r="AI32" i="291"/>
  <c r="AI35" i="291" s="1"/>
  <c r="BR5" i="291" s="1"/>
  <c r="AH32" i="291"/>
  <c r="AH35" i="291" s="1"/>
  <c r="BQ5" i="291" s="1"/>
  <c r="AG32" i="291"/>
  <c r="AG36" i="291" s="1"/>
  <c r="BU5" i="291" s="1"/>
  <c r="AF32" i="291"/>
  <c r="BE5" i="291" s="1"/>
  <c r="AE32" i="291"/>
  <c r="AD32" i="291"/>
  <c r="AD35" i="291" s="1"/>
  <c r="BN5" i="291" s="1"/>
  <c r="AC32" i="291"/>
  <c r="BB5" i="291" s="1"/>
  <c r="AB32" i="291"/>
  <c r="AA32" i="291"/>
  <c r="AS34" i="291" s="1"/>
  <c r="Z32" i="291"/>
  <c r="AR35" i="291" s="1"/>
  <c r="Y32" i="291"/>
  <c r="Y36" i="291" s="1"/>
  <c r="BS5" i="291" s="1"/>
  <c r="AJ31" i="291"/>
  <c r="CH5" i="291" s="1"/>
  <c r="AI31" i="291"/>
  <c r="CG5" i="291" s="1"/>
  <c r="AH31" i="291"/>
  <c r="AG31" i="291"/>
  <c r="AF31" i="291"/>
  <c r="AE31" i="291"/>
  <c r="AD31" i="291"/>
  <c r="AC31" i="291"/>
  <c r="CA5" i="291" s="1"/>
  <c r="AQ30" i="291"/>
  <c r="AQ29" i="291"/>
  <c r="AQ28" i="291"/>
  <c r="AQ27" i="291"/>
  <c r="AQ26" i="291"/>
  <c r="AQ25" i="291"/>
  <c r="AQ24" i="291"/>
  <c r="AQ23" i="291"/>
  <c r="AQ22" i="291"/>
  <c r="AQ21" i="291"/>
  <c r="AQ20" i="291"/>
  <c r="AQ19" i="291"/>
  <c r="AQ18" i="291"/>
  <c r="AQ17" i="291"/>
  <c r="AQ16" i="291"/>
  <c r="AQ15" i="291"/>
  <c r="AQ14" i="291"/>
  <c r="AQ13" i="291"/>
  <c r="AQ12" i="291"/>
  <c r="AQ11" i="291"/>
  <c r="CF5" i="291"/>
  <c r="CE5" i="291"/>
  <c r="CD5" i="291"/>
  <c r="CC5" i="291"/>
  <c r="CB5" i="291"/>
  <c r="BI5" i="291"/>
  <c r="BH5" i="291"/>
  <c r="BG5" i="291"/>
  <c r="BD5" i="291"/>
  <c r="BC5" i="291"/>
  <c r="BA5" i="291"/>
  <c r="AZ5" i="291"/>
  <c r="AY5" i="291"/>
  <c r="AW5" i="291"/>
  <c r="AV5" i="291"/>
  <c r="AI35" i="290"/>
  <c r="BR5" i="290" s="1"/>
  <c r="AJ32" i="290"/>
  <c r="BI5" i="290" s="1"/>
  <c r="AI32" i="290"/>
  <c r="AH32" i="290"/>
  <c r="AH35" i="290" s="1"/>
  <c r="BQ5" i="290" s="1"/>
  <c r="AG32" i="290"/>
  <c r="AG36" i="290" s="1"/>
  <c r="BU5" i="290" s="1"/>
  <c r="AF32" i="290"/>
  <c r="BE5" i="290" s="1"/>
  <c r="AE32" i="290"/>
  <c r="AD32" i="290"/>
  <c r="AD35" i="290" s="1"/>
  <c r="BN5" i="290" s="1"/>
  <c r="AC32" i="290"/>
  <c r="BB5" i="290" s="1"/>
  <c r="AB32" i="290"/>
  <c r="BA5" i="290" s="1"/>
  <c r="AA32" i="290"/>
  <c r="Z32" i="290"/>
  <c r="Y32" i="290"/>
  <c r="Y36" i="290" s="1"/>
  <c r="BS5" i="290" s="1"/>
  <c r="AJ31" i="290"/>
  <c r="CH5" i="290" s="1"/>
  <c r="AI31" i="290"/>
  <c r="CG5" i="290" s="1"/>
  <c r="AH31" i="290"/>
  <c r="CF5" i="290" s="1"/>
  <c r="AG31" i="290"/>
  <c r="AF31" i="290"/>
  <c r="AE31" i="290"/>
  <c r="AD31" i="290"/>
  <c r="AC31" i="290"/>
  <c r="CA5" i="290" s="1"/>
  <c r="AQ30" i="290"/>
  <c r="AQ29" i="290"/>
  <c r="AQ28" i="290"/>
  <c r="AQ27" i="290"/>
  <c r="AQ26" i="290"/>
  <c r="AQ25" i="290"/>
  <c r="AQ24" i="290"/>
  <c r="AQ23" i="290"/>
  <c r="AQ22" i="290"/>
  <c r="AQ21" i="290"/>
  <c r="AQ20" i="290"/>
  <c r="AQ19" i="290"/>
  <c r="AQ18" i="290"/>
  <c r="AQ17" i="290"/>
  <c r="AQ16" i="290"/>
  <c r="AQ15" i="290"/>
  <c r="AQ14" i="290"/>
  <c r="AQ13" i="290"/>
  <c r="AQ12" i="290"/>
  <c r="AQ11" i="290"/>
  <c r="CE5" i="290"/>
  <c r="CD5" i="290"/>
  <c r="CC5" i="290"/>
  <c r="CB5" i="290"/>
  <c r="BX5" i="290"/>
  <c r="BH5" i="290"/>
  <c r="BG5" i="290"/>
  <c r="BF5" i="290"/>
  <c r="BC5" i="290"/>
  <c r="AZ5" i="290"/>
  <c r="AY5" i="290"/>
  <c r="AX5" i="290"/>
  <c r="AW5" i="290"/>
  <c r="AV5" i="290"/>
  <c r="AI35" i="289"/>
  <c r="AJ32" i="289"/>
  <c r="AI32" i="289"/>
  <c r="AH32" i="289"/>
  <c r="AH35" i="289" s="1"/>
  <c r="BQ5" i="289" s="1"/>
  <c r="AG32" i="289"/>
  <c r="AF32" i="289"/>
  <c r="BE5" i="289" s="1"/>
  <c r="AE32" i="289"/>
  <c r="AD32" i="289"/>
  <c r="AD35" i="289" s="1"/>
  <c r="BN5" i="289" s="1"/>
  <c r="AC32" i="289"/>
  <c r="BB5" i="289" s="1"/>
  <c r="AB32" i="289"/>
  <c r="AA32" i="289"/>
  <c r="AS34" i="289" s="1"/>
  <c r="Z32" i="289"/>
  <c r="AR35" i="289" s="1"/>
  <c r="Y32" i="289"/>
  <c r="AJ31" i="289"/>
  <c r="CH5" i="289" s="1"/>
  <c r="AI31" i="289"/>
  <c r="AH31" i="289"/>
  <c r="AG31" i="289"/>
  <c r="AF31" i="289"/>
  <c r="AE31" i="289"/>
  <c r="AD31" i="289"/>
  <c r="CB5" i="289" s="1"/>
  <c r="AC31" i="289"/>
  <c r="CA5" i="289" s="1"/>
  <c r="AQ30" i="289"/>
  <c r="AQ29" i="289"/>
  <c r="AQ28" i="289"/>
  <c r="AQ27" i="289"/>
  <c r="AQ26" i="289"/>
  <c r="AQ25" i="289"/>
  <c r="AQ24" i="289"/>
  <c r="AQ23" i="289"/>
  <c r="AQ22" i="289"/>
  <c r="AQ21" i="289"/>
  <c r="AQ20" i="289"/>
  <c r="AQ19" i="289"/>
  <c r="AQ18" i="289"/>
  <c r="AQ17" i="289"/>
  <c r="AQ16" i="289"/>
  <c r="AQ15" i="289"/>
  <c r="AQ14" i="289"/>
  <c r="AQ13" i="289"/>
  <c r="AQ12" i="289"/>
  <c r="AQ11" i="289"/>
  <c r="CG5" i="289"/>
  <c r="CF5" i="289"/>
  <c r="CE5" i="289"/>
  <c r="CD5" i="289"/>
  <c r="CC5" i="289"/>
  <c r="BR5" i="289"/>
  <c r="BI5" i="289"/>
  <c r="BH5" i="289"/>
  <c r="BA5" i="289"/>
  <c r="AZ5" i="289"/>
  <c r="AY5" i="289"/>
  <c r="AX5" i="289"/>
  <c r="AW5" i="289"/>
  <c r="AV5" i="289"/>
  <c r="AJ32" i="288"/>
  <c r="AI32" i="288"/>
  <c r="AH32" i="288"/>
  <c r="AH35" i="288" s="1"/>
  <c r="BQ5" i="288" s="1"/>
  <c r="AG32" i="288"/>
  <c r="AF32" i="288"/>
  <c r="BE5" i="288" s="1"/>
  <c r="AE32" i="288"/>
  <c r="AD32" i="288"/>
  <c r="AD35" i="288" s="1"/>
  <c r="BN5" i="288" s="1"/>
  <c r="AC32" i="288"/>
  <c r="AC35" i="288" s="1"/>
  <c r="BM5" i="288" s="1"/>
  <c r="AB32" i="288"/>
  <c r="AA32" i="288"/>
  <c r="AS34" i="288" s="1"/>
  <c r="Z32" i="288"/>
  <c r="AR35" i="288" s="1"/>
  <c r="Y32" i="288"/>
  <c r="Y36" i="288" s="1"/>
  <c r="BS5" i="288" s="1"/>
  <c r="AJ31" i="288"/>
  <c r="CH5" i="288" s="1"/>
  <c r="AI31" i="288"/>
  <c r="AH31" i="288"/>
  <c r="AG31" i="288"/>
  <c r="AF31" i="288"/>
  <c r="AE31" i="288"/>
  <c r="CC5" i="288" s="1"/>
  <c r="AD31" i="288"/>
  <c r="CB5" i="288" s="1"/>
  <c r="AC31" i="288"/>
  <c r="CA5" i="288" s="1"/>
  <c r="AQ30" i="288"/>
  <c r="AQ29" i="288"/>
  <c r="AQ28" i="288"/>
  <c r="AQ27" i="288"/>
  <c r="AQ26" i="288"/>
  <c r="AQ25" i="288"/>
  <c r="AQ24" i="288"/>
  <c r="AQ23" i="288"/>
  <c r="AQ22" i="288"/>
  <c r="AQ21" i="288"/>
  <c r="AQ20" i="288"/>
  <c r="AQ19" i="288"/>
  <c r="AQ18" i="288"/>
  <c r="AQ17" i="288"/>
  <c r="AQ16" i="288"/>
  <c r="AQ15" i="288"/>
  <c r="AQ14" i="288"/>
  <c r="AQ13" i="288"/>
  <c r="AQ12" i="288"/>
  <c r="AQ11" i="288"/>
  <c r="CG5" i="288"/>
  <c r="CF5" i="288"/>
  <c r="CE5" i="288"/>
  <c r="CD5" i="288"/>
  <c r="BI5" i="288"/>
  <c r="BH5" i="288"/>
  <c r="BG5" i="288"/>
  <c r="BD5" i="288"/>
  <c r="BC5" i="288"/>
  <c r="BB5" i="288"/>
  <c r="BA5" i="288"/>
  <c r="AZ5" i="288"/>
  <c r="AY5" i="288"/>
  <c r="AW5" i="288"/>
  <c r="AV5" i="288"/>
  <c r="AJ32" i="287"/>
  <c r="AI32" i="287"/>
  <c r="AH32" i="287"/>
  <c r="AH35" i="287" s="1"/>
  <c r="BQ5" i="287" s="1"/>
  <c r="AG32" i="287"/>
  <c r="AF32" i="287"/>
  <c r="BE5" i="287" s="1"/>
  <c r="AE32" i="287"/>
  <c r="AD32" i="287"/>
  <c r="AD35" i="287" s="1"/>
  <c r="BN5" i="287" s="1"/>
  <c r="AC32" i="287"/>
  <c r="AC35" i="287" s="1"/>
  <c r="BM5" i="287" s="1"/>
  <c r="AB32" i="287"/>
  <c r="AA32" i="287"/>
  <c r="AS34" i="287" s="1"/>
  <c r="Z32" i="287"/>
  <c r="AR35" i="287" s="1"/>
  <c r="Y32" i="287"/>
  <c r="Y36" i="287" s="1"/>
  <c r="BS5" i="287" s="1"/>
  <c r="AJ31" i="287"/>
  <c r="CH5" i="287" s="1"/>
  <c r="AI31" i="287"/>
  <c r="AH31" i="287"/>
  <c r="AG31" i="287"/>
  <c r="AF31" i="287"/>
  <c r="AE31" i="287"/>
  <c r="CC5" i="287" s="1"/>
  <c r="AD31" i="287"/>
  <c r="CB5" i="287" s="1"/>
  <c r="AC31" i="287"/>
  <c r="CA5" i="287" s="1"/>
  <c r="AQ30" i="287"/>
  <c r="AQ29" i="287"/>
  <c r="AQ28" i="287"/>
  <c r="AQ27" i="287"/>
  <c r="AQ26" i="287"/>
  <c r="AQ25" i="287"/>
  <c r="AQ24" i="287"/>
  <c r="AQ23" i="287"/>
  <c r="AQ22" i="287"/>
  <c r="AQ21" i="287"/>
  <c r="AQ20" i="287"/>
  <c r="AQ19" i="287"/>
  <c r="AQ18" i="287"/>
  <c r="AQ17" i="287"/>
  <c r="AQ16" i="287"/>
  <c r="AQ15" i="287"/>
  <c r="AQ14" i="287"/>
  <c r="AQ13" i="287"/>
  <c r="AQ12" i="287"/>
  <c r="AQ11" i="287"/>
  <c r="CG5" i="287"/>
  <c r="CF5" i="287"/>
  <c r="CE5" i="287"/>
  <c r="CD5" i="287"/>
  <c r="BI5" i="287"/>
  <c r="BH5" i="287"/>
  <c r="BG5" i="287"/>
  <c r="BC5" i="287"/>
  <c r="BA5" i="287"/>
  <c r="AZ5" i="287"/>
  <c r="AY5" i="287"/>
  <c r="AW5" i="287"/>
  <c r="AV5" i="287"/>
  <c r="AJ32" i="286"/>
  <c r="AI32" i="286"/>
  <c r="AH32" i="286"/>
  <c r="AH35" i="286" s="1"/>
  <c r="BQ5" i="286" s="1"/>
  <c r="AG32" i="286"/>
  <c r="AG33" i="286" s="1"/>
  <c r="AF32" i="286"/>
  <c r="BE5" i="286" s="1"/>
  <c r="AE32" i="286"/>
  <c r="AE35" i="286" s="1"/>
  <c r="BO5" i="286" s="1"/>
  <c r="AD32" i="286"/>
  <c r="AD35" i="286" s="1"/>
  <c r="BN5" i="286" s="1"/>
  <c r="AC32" i="286"/>
  <c r="AC35" i="286" s="1"/>
  <c r="BM5" i="286" s="1"/>
  <c r="AB32" i="286"/>
  <c r="AA32" i="286"/>
  <c r="AS34" i="286" s="1"/>
  <c r="Z32" i="286"/>
  <c r="Y32" i="286"/>
  <c r="Y36" i="286" s="1"/>
  <c r="BS5" i="286" s="1"/>
  <c r="AJ31" i="286"/>
  <c r="CH5" i="286" s="1"/>
  <c r="AI31" i="286"/>
  <c r="CG5" i="286" s="1"/>
  <c r="AH31" i="286"/>
  <c r="CF5" i="286" s="1"/>
  <c r="AG31" i="286"/>
  <c r="AF31" i="286"/>
  <c r="AE31" i="286"/>
  <c r="AD31" i="286"/>
  <c r="AC31" i="286"/>
  <c r="CA5" i="286" s="1"/>
  <c r="AQ30" i="286"/>
  <c r="AQ29" i="286"/>
  <c r="AQ28" i="286"/>
  <c r="AQ27" i="286"/>
  <c r="AQ26" i="286"/>
  <c r="AQ25" i="286"/>
  <c r="AQ24" i="286"/>
  <c r="AQ23" i="286"/>
  <c r="AQ22" i="286"/>
  <c r="AQ21" i="286"/>
  <c r="AQ20" i="286"/>
  <c r="AQ19" i="286"/>
  <c r="AQ18" i="286"/>
  <c r="AQ17" i="286"/>
  <c r="AQ16" i="286"/>
  <c r="AQ15" i="286"/>
  <c r="AQ14" i="286"/>
  <c r="AQ13" i="286"/>
  <c r="AQ12" i="286"/>
  <c r="AQ11" i="286"/>
  <c r="CE5" i="286"/>
  <c r="CD5" i="286"/>
  <c r="CC5" i="286"/>
  <c r="CB5" i="286"/>
  <c r="BW5" i="286"/>
  <c r="BI5" i="286"/>
  <c r="BH5" i="286"/>
  <c r="BG5" i="286"/>
  <c r="BB5" i="286"/>
  <c r="BA5" i="286"/>
  <c r="AZ5" i="286"/>
  <c r="AY5" i="286"/>
  <c r="AW5" i="286"/>
  <c r="AV5" i="286"/>
  <c r="AJ32" i="285"/>
  <c r="AI32" i="285"/>
  <c r="AI35" i="285" s="1"/>
  <c r="BR5" i="285" s="1"/>
  <c r="AH32" i="285"/>
  <c r="AH35" i="285" s="1"/>
  <c r="BQ5" i="285" s="1"/>
  <c r="AG32" i="285"/>
  <c r="AG36" i="285" s="1"/>
  <c r="BU5" i="285" s="1"/>
  <c r="AF32" i="285"/>
  <c r="AE32" i="285"/>
  <c r="AE35" i="285" s="1"/>
  <c r="BO5" i="285" s="1"/>
  <c r="AD32" i="285"/>
  <c r="AC32" i="285"/>
  <c r="AB32" i="285"/>
  <c r="AA32" i="285"/>
  <c r="AS34" i="285" s="1"/>
  <c r="Z32" i="285"/>
  <c r="Y32" i="285"/>
  <c r="Y36" i="285" s="1"/>
  <c r="BS5" i="285" s="1"/>
  <c r="AJ31" i="285"/>
  <c r="CH5" i="285" s="1"/>
  <c r="AI31" i="285"/>
  <c r="CG5" i="285" s="1"/>
  <c r="AH31" i="285"/>
  <c r="CF5" i="285" s="1"/>
  <c r="AG31" i="285"/>
  <c r="CE5" i="285" s="1"/>
  <c r="AF31" i="285"/>
  <c r="AE31" i="285"/>
  <c r="AD31" i="285"/>
  <c r="AC31" i="285"/>
  <c r="AQ30" i="285"/>
  <c r="AQ29" i="285"/>
  <c r="AQ28" i="285"/>
  <c r="AQ27" i="285"/>
  <c r="AQ26" i="285"/>
  <c r="AQ25" i="285"/>
  <c r="AQ24" i="285"/>
  <c r="AQ23" i="285"/>
  <c r="AQ22" i="285"/>
  <c r="AQ21" i="285"/>
  <c r="AQ20" i="285"/>
  <c r="AQ19" i="285"/>
  <c r="AQ18" i="285"/>
  <c r="AQ17" i="285"/>
  <c r="AQ16" i="285"/>
  <c r="AQ15" i="285"/>
  <c r="AQ14" i="285"/>
  <c r="AQ13" i="285"/>
  <c r="AQ12" i="285"/>
  <c r="AQ11" i="285"/>
  <c r="CD5" i="285"/>
  <c r="CC5" i="285"/>
  <c r="CB5" i="285"/>
  <c r="CA5" i="285"/>
  <c r="BX5" i="285"/>
  <c r="BI5" i="285"/>
  <c r="BH5" i="285"/>
  <c r="BG5" i="285"/>
  <c r="BF5" i="285"/>
  <c r="BE5" i="285"/>
  <c r="BA5" i="285"/>
  <c r="AZ5" i="285"/>
  <c r="AY5" i="285"/>
  <c r="AW5" i="285"/>
  <c r="AV5" i="285"/>
  <c r="AJ32" i="284"/>
  <c r="AI32" i="284"/>
  <c r="AI35" i="284" s="1"/>
  <c r="BR5" i="284" s="1"/>
  <c r="AH32" i="284"/>
  <c r="AH35" i="284" s="1"/>
  <c r="BQ5" i="284" s="1"/>
  <c r="AG32" i="284"/>
  <c r="AG36" i="284" s="1"/>
  <c r="BU5" i="284" s="1"/>
  <c r="AF32" i="284"/>
  <c r="AE32" i="284"/>
  <c r="AE35" i="284" s="1"/>
  <c r="BO5" i="284" s="1"/>
  <c r="AD32" i="284"/>
  <c r="AC32" i="284"/>
  <c r="AB32" i="284"/>
  <c r="AA32" i="284"/>
  <c r="AS34" i="284" s="1"/>
  <c r="Z32" i="284"/>
  <c r="Y32" i="284"/>
  <c r="Y36" i="284" s="1"/>
  <c r="BS5" i="284" s="1"/>
  <c r="AJ31" i="284"/>
  <c r="AI31" i="284"/>
  <c r="CG5" i="284" s="1"/>
  <c r="AH31" i="284"/>
  <c r="CF5" i="284" s="1"/>
  <c r="AG31" i="284"/>
  <c r="CE5" i="284" s="1"/>
  <c r="AF31" i="284"/>
  <c r="CD5" i="284" s="1"/>
  <c r="AE31" i="284"/>
  <c r="AD31" i="284"/>
  <c r="AC31" i="284"/>
  <c r="AQ30" i="284"/>
  <c r="AQ29" i="284"/>
  <c r="AQ28" i="284"/>
  <c r="AQ27" i="284"/>
  <c r="AQ26" i="284"/>
  <c r="AQ25" i="284"/>
  <c r="AQ24" i="284"/>
  <c r="AQ23" i="284"/>
  <c r="AQ22" i="284"/>
  <c r="AQ21" i="284"/>
  <c r="AQ20" i="284"/>
  <c r="AQ19" i="284"/>
  <c r="AQ18" i="284"/>
  <c r="AQ17" i="284"/>
  <c r="AQ16" i="284"/>
  <c r="AQ15" i="284"/>
  <c r="AQ14" i="284"/>
  <c r="AQ13" i="284"/>
  <c r="AQ12" i="284"/>
  <c r="AQ11" i="284"/>
  <c r="CH5" i="284"/>
  <c r="CC5" i="284"/>
  <c r="CB5" i="284"/>
  <c r="CA5" i="284"/>
  <c r="BX5" i="284"/>
  <c r="BI5" i="284"/>
  <c r="BH5" i="284"/>
  <c r="BG5" i="284"/>
  <c r="BF5" i="284"/>
  <c r="BE5" i="284"/>
  <c r="BA5" i="284"/>
  <c r="AY5" i="284"/>
  <c r="AW5" i="284"/>
  <c r="AV5" i="284"/>
  <c r="AJ32" i="283"/>
  <c r="AI32" i="283"/>
  <c r="AI35" i="283" s="1"/>
  <c r="BR5" i="283" s="1"/>
  <c r="AH32" i="283"/>
  <c r="AH35" i="283" s="1"/>
  <c r="BQ5" i="283" s="1"/>
  <c r="AG32" i="283"/>
  <c r="AG36" i="283" s="1"/>
  <c r="BU5" i="283" s="1"/>
  <c r="AF32" i="283"/>
  <c r="AE32" i="283"/>
  <c r="AD32" i="283"/>
  <c r="AC32" i="283"/>
  <c r="BB5" i="283" s="1"/>
  <c r="AB32" i="283"/>
  <c r="AA32" i="283"/>
  <c r="AS34" i="283" s="1"/>
  <c r="Z32" i="283"/>
  <c r="AY5" i="283" s="1"/>
  <c r="Y32" i="283"/>
  <c r="Y36" i="283" s="1"/>
  <c r="BS5" i="283" s="1"/>
  <c r="AJ31" i="283"/>
  <c r="AI31" i="283"/>
  <c r="AH31" i="283"/>
  <c r="CF5" i="283" s="1"/>
  <c r="AG31" i="283"/>
  <c r="CE5" i="283" s="1"/>
  <c r="AF31" i="283"/>
  <c r="CD5" i="283" s="1"/>
  <c r="AE31" i="283"/>
  <c r="AD31" i="283"/>
  <c r="AC31" i="283"/>
  <c r="AQ30" i="283"/>
  <c r="AQ29" i="283"/>
  <c r="AQ28" i="283"/>
  <c r="AQ27" i="283"/>
  <c r="AQ26" i="283"/>
  <c r="AQ25" i="283"/>
  <c r="AQ24" i="283"/>
  <c r="AQ23" i="283"/>
  <c r="AQ22" i="283"/>
  <c r="AQ21" i="283"/>
  <c r="AQ20" i="283"/>
  <c r="AQ19" i="283"/>
  <c r="AQ18" i="283"/>
  <c r="AQ17" i="283"/>
  <c r="AQ16" i="283"/>
  <c r="AQ15" i="283"/>
  <c r="AQ14" i="283"/>
  <c r="AQ13" i="283"/>
  <c r="AQ12" i="283"/>
  <c r="AQ11" i="283"/>
  <c r="CH5" i="283"/>
  <c r="CG5" i="283"/>
  <c r="CC5" i="283"/>
  <c r="CB5" i="283"/>
  <c r="CA5" i="283"/>
  <c r="BI5" i="283"/>
  <c r="BH5" i="283"/>
  <c r="BE5" i="283"/>
  <c r="BD5" i="283"/>
  <c r="BA5" i="283"/>
  <c r="AZ5" i="283"/>
  <c r="AW5" i="283"/>
  <c r="AV5" i="283"/>
  <c r="AI35" i="282"/>
  <c r="BR5" i="282" s="1"/>
  <c r="AJ32" i="282"/>
  <c r="AI32" i="282"/>
  <c r="AH32" i="282"/>
  <c r="AH35" i="282" s="1"/>
  <c r="BQ5" i="282" s="1"/>
  <c r="AG32" i="282"/>
  <c r="AG36" i="282" s="1"/>
  <c r="BU5" i="282" s="1"/>
  <c r="AF32" i="282"/>
  <c r="AE32" i="282"/>
  <c r="AE35" i="282" s="1"/>
  <c r="BO5" i="282" s="1"/>
  <c r="AD32" i="282"/>
  <c r="AC32" i="282"/>
  <c r="AB32" i="282"/>
  <c r="AA32" i="282"/>
  <c r="AS34" i="282" s="1"/>
  <c r="Z32" i="282"/>
  <c r="AY5" i="282" s="1"/>
  <c r="Y32" i="282"/>
  <c r="Y36" i="282" s="1"/>
  <c r="BS5" i="282" s="1"/>
  <c r="AJ31" i="282"/>
  <c r="AI31" i="282"/>
  <c r="AH31" i="282"/>
  <c r="CF5" i="282" s="1"/>
  <c r="AG31" i="282"/>
  <c r="CE5" i="282" s="1"/>
  <c r="AF31" i="282"/>
  <c r="CD5" i="282" s="1"/>
  <c r="AE31" i="282"/>
  <c r="CC5" i="282" s="1"/>
  <c r="AD31" i="282"/>
  <c r="AC31" i="282"/>
  <c r="AQ30" i="282"/>
  <c r="AQ29" i="282"/>
  <c r="AQ28" i="282"/>
  <c r="AQ27" i="282"/>
  <c r="AQ26" i="282"/>
  <c r="AQ25" i="282"/>
  <c r="AQ24" i="282"/>
  <c r="AQ23" i="282"/>
  <c r="AQ22" i="282"/>
  <c r="AQ21" i="282"/>
  <c r="AQ20" i="282"/>
  <c r="AQ19" i="282"/>
  <c r="AQ18" i="282"/>
  <c r="AQ17" i="282"/>
  <c r="AQ16" i="282"/>
  <c r="AQ15" i="282"/>
  <c r="AQ14" i="282"/>
  <c r="AQ13" i="282"/>
  <c r="AQ12" i="282"/>
  <c r="AQ11" i="282"/>
  <c r="CH5" i="282"/>
  <c r="CG5" i="282"/>
  <c r="CB5" i="282"/>
  <c r="CA5" i="282"/>
  <c r="BI5" i="282"/>
  <c r="BH5" i="282"/>
  <c r="BE5" i="282"/>
  <c r="BD5" i="282"/>
  <c r="BA5" i="282"/>
  <c r="AZ5" i="282"/>
  <c r="AW5" i="282"/>
  <c r="AV5" i="282"/>
  <c r="AJ32" i="281"/>
  <c r="AI32" i="281"/>
  <c r="AI35" i="281" s="1"/>
  <c r="BR5" i="281" s="1"/>
  <c r="AH32" i="281"/>
  <c r="AH35" i="281" s="1"/>
  <c r="BQ5" i="281" s="1"/>
  <c r="AG32" i="281"/>
  <c r="AG36" i="281" s="1"/>
  <c r="BU5" i="281" s="1"/>
  <c r="AF32" i="281"/>
  <c r="AE32" i="281"/>
  <c r="AE35" i="281" s="1"/>
  <c r="BO5" i="281" s="1"/>
  <c r="AD32" i="281"/>
  <c r="AD35" i="281" s="1"/>
  <c r="BN5" i="281" s="1"/>
  <c r="AC32" i="281"/>
  <c r="AB32" i="281"/>
  <c r="AA32" i="281"/>
  <c r="AS34" i="281" s="1"/>
  <c r="AS35" i="281" s="1"/>
  <c r="Z32" i="281"/>
  <c r="Y32" i="281"/>
  <c r="Y36" i="281" s="1"/>
  <c r="BS5" i="281" s="1"/>
  <c r="AJ31" i="281"/>
  <c r="AI31" i="281"/>
  <c r="AH31" i="281"/>
  <c r="CF5" i="281" s="1"/>
  <c r="AG31" i="281"/>
  <c r="CE5" i="281" s="1"/>
  <c r="AF31" i="281"/>
  <c r="CD5" i="281" s="1"/>
  <c r="AE31" i="281"/>
  <c r="CC5" i="281" s="1"/>
  <c r="AD31" i="281"/>
  <c r="AC31" i="281"/>
  <c r="AQ30" i="281"/>
  <c r="AQ29" i="281"/>
  <c r="AQ28" i="281"/>
  <c r="AQ27" i="281"/>
  <c r="AQ26" i="281"/>
  <c r="AQ25" i="281"/>
  <c r="AQ24" i="281"/>
  <c r="AQ23" i="281"/>
  <c r="AQ22" i="281"/>
  <c r="AQ21" i="281"/>
  <c r="AQ20" i="281"/>
  <c r="AQ19" i="281"/>
  <c r="AQ18" i="281"/>
  <c r="AQ17" i="281"/>
  <c r="AQ16" i="281"/>
  <c r="AQ15" i="281"/>
  <c r="AQ14" i="281"/>
  <c r="AQ13" i="281"/>
  <c r="AQ12" i="281"/>
  <c r="AQ11" i="281"/>
  <c r="CH5" i="281"/>
  <c r="CG5" i="281"/>
  <c r="CB5" i="281"/>
  <c r="CA5" i="281"/>
  <c r="BI5" i="281"/>
  <c r="BH5" i="281"/>
  <c r="BG5" i="281"/>
  <c r="BE5" i="281"/>
  <c r="BD5" i="281"/>
  <c r="BC5" i="281"/>
  <c r="BA5" i="281"/>
  <c r="AZ5" i="281"/>
  <c r="AY5" i="281"/>
  <c r="AW5" i="281"/>
  <c r="AV5" i="281"/>
  <c r="AI35" i="280"/>
  <c r="BR5" i="280" s="1"/>
  <c r="AJ32" i="280"/>
  <c r="BI5" i="280" s="1"/>
  <c r="AI32" i="280"/>
  <c r="BH5" i="280" s="1"/>
  <c r="AH32" i="280"/>
  <c r="AH35" i="280" s="1"/>
  <c r="BQ5" i="280" s="1"/>
  <c r="AG32" i="280"/>
  <c r="AF32" i="280"/>
  <c r="AE32" i="280"/>
  <c r="AD32" i="280"/>
  <c r="AD35" i="280" s="1"/>
  <c r="BN5" i="280" s="1"/>
  <c r="AC32" i="280"/>
  <c r="AB32" i="280"/>
  <c r="BA5" i="280" s="1"/>
  <c r="AA32" i="280"/>
  <c r="AZ5" i="280" s="1"/>
  <c r="Z32" i="280"/>
  <c r="AR35" i="280" s="1"/>
  <c r="Y32" i="280"/>
  <c r="AJ31" i="280"/>
  <c r="AI31" i="280"/>
  <c r="AH31" i="280"/>
  <c r="AG31" i="280"/>
  <c r="CE5" i="280" s="1"/>
  <c r="AF31" i="280"/>
  <c r="CD5" i="280" s="1"/>
  <c r="AE31" i="280"/>
  <c r="CC5" i="280" s="1"/>
  <c r="AD31" i="280"/>
  <c r="CB5" i="280" s="1"/>
  <c r="AC31" i="280"/>
  <c r="AQ30" i="280"/>
  <c r="AQ29" i="280"/>
  <c r="AQ28" i="280"/>
  <c r="AQ27" i="280"/>
  <c r="AQ26" i="280"/>
  <c r="AQ25" i="280"/>
  <c r="AQ24" i="280"/>
  <c r="AQ23" i="280"/>
  <c r="AQ22" i="280"/>
  <c r="AQ21" i="280"/>
  <c r="AQ20" i="280"/>
  <c r="AQ19" i="280"/>
  <c r="AQ18" i="280"/>
  <c r="AQ17" i="280"/>
  <c r="AQ16" i="280"/>
  <c r="AQ15" i="280"/>
  <c r="AQ14" i="280"/>
  <c r="AQ13" i="280"/>
  <c r="AQ12" i="280"/>
  <c r="AQ11" i="280"/>
  <c r="CH5" i="280"/>
  <c r="CG5" i="280"/>
  <c r="CF5" i="280"/>
  <c r="CA5" i="280"/>
  <c r="BY5" i="280"/>
  <c r="BX5" i="280"/>
  <c r="BF5" i="280"/>
  <c r="BE5" i="280"/>
  <c r="BD5" i="280"/>
  <c r="BC5" i="280"/>
  <c r="AX5" i="280"/>
  <c r="AW5" i="280"/>
  <c r="AV5" i="280"/>
  <c r="AG35" i="279"/>
  <c r="BP5" i="279" s="1"/>
  <c r="AJ32" i="279"/>
  <c r="BI5" i="279" s="1"/>
  <c r="AI32" i="279"/>
  <c r="AH32" i="279"/>
  <c r="AH35" i="279" s="1"/>
  <c r="BQ5" i="279" s="1"/>
  <c r="AG32" i="279"/>
  <c r="AF32" i="279"/>
  <c r="BE5" i="279" s="1"/>
  <c r="AE32" i="279"/>
  <c r="AD32" i="279"/>
  <c r="AD35" i="279" s="1"/>
  <c r="BN5" i="279" s="1"/>
  <c r="AC32" i="279"/>
  <c r="AC35" i="279" s="1"/>
  <c r="BM5" i="279" s="1"/>
  <c r="AB32" i="279"/>
  <c r="BA5" i="279" s="1"/>
  <c r="AA32" i="279"/>
  <c r="AS34" i="279" s="1"/>
  <c r="Z32" i="279"/>
  <c r="Y32" i="279"/>
  <c r="AJ31" i="279"/>
  <c r="CH5" i="279" s="1"/>
  <c r="AI31" i="279"/>
  <c r="CG5" i="279" s="1"/>
  <c r="AH31" i="279"/>
  <c r="CF5" i="279" s="1"/>
  <c r="AG31" i="279"/>
  <c r="CE5" i="279" s="1"/>
  <c r="AF31" i="279"/>
  <c r="AE31" i="279"/>
  <c r="AD31" i="279"/>
  <c r="AC31" i="279"/>
  <c r="AQ30" i="279"/>
  <c r="AQ29" i="279"/>
  <c r="AQ28" i="279"/>
  <c r="AQ27" i="279"/>
  <c r="AQ26" i="279"/>
  <c r="AQ25" i="279"/>
  <c r="AQ24" i="279"/>
  <c r="AQ23" i="279"/>
  <c r="AQ22" i="279"/>
  <c r="AQ21" i="279"/>
  <c r="AQ20" i="279"/>
  <c r="AQ19" i="279"/>
  <c r="AQ18" i="279"/>
  <c r="AQ17" i="279"/>
  <c r="AQ16" i="279"/>
  <c r="AQ15" i="279"/>
  <c r="AQ14" i="279"/>
  <c r="AQ13" i="279"/>
  <c r="AQ12" i="279"/>
  <c r="AQ11" i="279"/>
  <c r="CD5" i="279"/>
  <c r="CC5" i="279"/>
  <c r="CB5" i="279"/>
  <c r="CA5" i="279"/>
  <c r="BY5" i="279"/>
  <c r="BX5" i="279"/>
  <c r="BH5" i="279"/>
  <c r="BG5" i="279"/>
  <c r="BF5" i="279"/>
  <c r="BC5" i="279"/>
  <c r="AZ5" i="279"/>
  <c r="AY5" i="279"/>
  <c r="AW5" i="279"/>
  <c r="AV5" i="279"/>
  <c r="AJ32" i="278"/>
  <c r="AI35" i="278" s="1"/>
  <c r="BR5" i="278" s="1"/>
  <c r="AI32" i="278"/>
  <c r="AH32" i="278"/>
  <c r="AH35" i="278" s="1"/>
  <c r="BQ5" i="278" s="1"/>
  <c r="AG32" i="278"/>
  <c r="AF32" i="278"/>
  <c r="BE5" i="278" s="1"/>
  <c r="AE32" i="278"/>
  <c r="AD32" i="278"/>
  <c r="AD35" i="278" s="1"/>
  <c r="BN5" i="278" s="1"/>
  <c r="AC32" i="278"/>
  <c r="BB5" i="278" s="1"/>
  <c r="AB32" i="278"/>
  <c r="BA5" i="278" s="1"/>
  <c r="AA32" i="278"/>
  <c r="Z32" i="278"/>
  <c r="AR35" i="278" s="1"/>
  <c r="Y32" i="278"/>
  <c r="Y36" i="278" s="1"/>
  <c r="BS5" i="278" s="1"/>
  <c r="AJ31" i="278"/>
  <c r="CH5" i="278" s="1"/>
  <c r="AI31" i="278"/>
  <c r="CG5" i="278" s="1"/>
  <c r="AH31" i="278"/>
  <c r="AG31" i="278"/>
  <c r="AF31" i="278"/>
  <c r="AE31" i="278"/>
  <c r="AD31" i="278"/>
  <c r="CB5" i="278" s="1"/>
  <c r="AC31" i="278"/>
  <c r="CA5" i="278" s="1"/>
  <c r="AQ30" i="278"/>
  <c r="AQ29" i="278"/>
  <c r="AQ28" i="278"/>
  <c r="AQ27" i="278"/>
  <c r="AQ26" i="278"/>
  <c r="AQ25" i="278"/>
  <c r="AQ24" i="278"/>
  <c r="AQ23" i="278"/>
  <c r="AQ22" i="278"/>
  <c r="AQ21" i="278"/>
  <c r="AQ20" i="278"/>
  <c r="AQ19" i="278"/>
  <c r="AQ18" i="278"/>
  <c r="AQ17" i="278"/>
  <c r="AQ16" i="278"/>
  <c r="AQ15" i="278"/>
  <c r="AQ14" i="278"/>
  <c r="AQ13" i="278"/>
  <c r="AQ12" i="278"/>
  <c r="AQ11" i="278"/>
  <c r="CF5" i="278"/>
  <c r="CE5" i="278"/>
  <c r="CD5" i="278"/>
  <c r="CC5" i="278"/>
  <c r="BX5" i="278"/>
  <c r="BH5" i="278"/>
  <c r="BG5" i="278"/>
  <c r="BD5" i="278"/>
  <c r="BC5" i="278"/>
  <c r="AZ5" i="278"/>
  <c r="AY5" i="278"/>
  <c r="AW5" i="278"/>
  <c r="AV5" i="278"/>
  <c r="AJ32" i="277"/>
  <c r="AI35" i="277" s="1"/>
  <c r="BR5" i="277" s="1"/>
  <c r="AI32" i="277"/>
  <c r="AH32" i="277"/>
  <c r="AH35" i="277" s="1"/>
  <c r="BQ5" i="277" s="1"/>
  <c r="AG32" i="277"/>
  <c r="AF32" i="277"/>
  <c r="BE5" i="277" s="1"/>
  <c r="AE32" i="277"/>
  <c r="AD32" i="277"/>
  <c r="AD35" i="277" s="1"/>
  <c r="BN5" i="277" s="1"/>
  <c r="AC32" i="277"/>
  <c r="AB32" i="277"/>
  <c r="AA32" i="277"/>
  <c r="Z32" i="277"/>
  <c r="AY5" i="277" s="1"/>
  <c r="Y32" i="277"/>
  <c r="AJ31" i="277"/>
  <c r="CH5" i="277" s="1"/>
  <c r="AI31" i="277"/>
  <c r="AH31" i="277"/>
  <c r="AG31" i="277"/>
  <c r="AF31" i="277"/>
  <c r="AE31" i="277"/>
  <c r="CC5" i="277" s="1"/>
  <c r="AD31" i="277"/>
  <c r="CB5" i="277" s="1"/>
  <c r="AC31" i="277"/>
  <c r="CA5" i="277" s="1"/>
  <c r="AQ30" i="277"/>
  <c r="AQ29" i="277"/>
  <c r="AQ28" i="277"/>
  <c r="AQ27" i="277"/>
  <c r="AQ26" i="277"/>
  <c r="AQ25" i="277"/>
  <c r="AQ24" i="277"/>
  <c r="AQ23" i="277"/>
  <c r="AQ22" i="277"/>
  <c r="AQ21" i="277"/>
  <c r="AQ20" i="277"/>
  <c r="AQ19" i="277"/>
  <c r="AQ18" i="277"/>
  <c r="AQ17" i="277"/>
  <c r="AQ16" i="277"/>
  <c r="AQ15" i="277"/>
  <c r="AQ14" i="277"/>
  <c r="AQ13" i="277"/>
  <c r="AQ12" i="277"/>
  <c r="AQ11" i="277"/>
  <c r="CG5" i="277"/>
  <c r="CF5" i="277"/>
  <c r="CE5" i="277"/>
  <c r="CD5" i="277"/>
  <c r="BX5" i="277"/>
  <c r="BI5" i="277"/>
  <c r="BH5" i="277"/>
  <c r="BG5" i="277"/>
  <c r="BD5" i="277"/>
  <c r="BC5" i="277"/>
  <c r="BB5" i="277"/>
  <c r="BA5" i="277"/>
  <c r="AZ5" i="277"/>
  <c r="AW5" i="277"/>
  <c r="AV5" i="277"/>
  <c r="AJ32" i="276"/>
  <c r="AI32" i="276"/>
  <c r="AH32" i="276"/>
  <c r="AG32" i="276"/>
  <c r="AF32" i="276"/>
  <c r="BE5" i="276" s="1"/>
  <c r="AE32" i="276"/>
  <c r="AD32" i="276"/>
  <c r="AD35" i="276" s="1"/>
  <c r="BN5" i="276" s="1"/>
  <c r="AC32" i="276"/>
  <c r="AB32" i="276"/>
  <c r="BA5" i="276" s="1"/>
  <c r="AA32" i="276"/>
  <c r="Z32" i="276"/>
  <c r="Y32" i="276"/>
  <c r="AJ31" i="276"/>
  <c r="AI31" i="276"/>
  <c r="AH31" i="276"/>
  <c r="AG31" i="276"/>
  <c r="AF31" i="276"/>
  <c r="CD5" i="276" s="1"/>
  <c r="AE31" i="276"/>
  <c r="CC5" i="276" s="1"/>
  <c r="AD31" i="276"/>
  <c r="CB5" i="276" s="1"/>
  <c r="AC31" i="276"/>
  <c r="CA5" i="276" s="1"/>
  <c r="AQ30" i="276"/>
  <c r="AQ29" i="276"/>
  <c r="AQ28" i="276"/>
  <c r="AQ27" i="276"/>
  <c r="AQ26" i="276"/>
  <c r="AQ25" i="276"/>
  <c r="AQ24" i="276"/>
  <c r="AQ23" i="276"/>
  <c r="AQ22" i="276"/>
  <c r="AQ21" i="276"/>
  <c r="AQ20" i="276"/>
  <c r="AQ19" i="276"/>
  <c r="AQ18" i="276"/>
  <c r="AQ17" i="276"/>
  <c r="AQ16" i="276"/>
  <c r="AQ15" i="276"/>
  <c r="AQ14" i="276"/>
  <c r="AQ13" i="276"/>
  <c r="AQ12" i="276"/>
  <c r="AQ11" i="276"/>
  <c r="CH5" i="276"/>
  <c r="CG5" i="276"/>
  <c r="CF5" i="276"/>
  <c r="CE5" i="276"/>
  <c r="BI5" i="276"/>
  <c r="BF5" i="276"/>
  <c r="BC5" i="276"/>
  <c r="AW5" i="276"/>
  <c r="AV5" i="276"/>
  <c r="AJ32" i="275"/>
  <c r="AI32" i="275"/>
  <c r="AI35" i="275" s="1"/>
  <c r="BR5" i="275" s="1"/>
  <c r="AH32" i="275"/>
  <c r="AH35" i="275" s="1"/>
  <c r="BQ5" i="275" s="1"/>
  <c r="AG32" i="275"/>
  <c r="AF32" i="275"/>
  <c r="AE32" i="275"/>
  <c r="AD32" i="275"/>
  <c r="AC32" i="275"/>
  <c r="AB32" i="275"/>
  <c r="AA32" i="275"/>
  <c r="AS34" i="275" s="1"/>
  <c r="Z32" i="275"/>
  <c r="AY5" i="275" s="1"/>
  <c r="Y32" i="275"/>
  <c r="AJ31" i="275"/>
  <c r="CH5" i="275" s="1"/>
  <c r="AI31" i="275"/>
  <c r="CG5" i="275" s="1"/>
  <c r="AH31" i="275"/>
  <c r="CF5" i="275" s="1"/>
  <c r="AG31" i="275"/>
  <c r="AF31" i="275"/>
  <c r="AE31" i="275"/>
  <c r="AD31" i="275"/>
  <c r="AC31" i="275"/>
  <c r="CA5" i="275" s="1"/>
  <c r="AQ30" i="275"/>
  <c r="AQ29" i="275"/>
  <c r="AQ28" i="275"/>
  <c r="AQ27" i="275"/>
  <c r="AQ26" i="275"/>
  <c r="AQ25" i="275"/>
  <c r="AQ24" i="275"/>
  <c r="AQ23" i="275"/>
  <c r="AQ22" i="275"/>
  <c r="AQ21" i="275"/>
  <c r="AQ20" i="275"/>
  <c r="AQ19" i="275"/>
  <c r="AQ18" i="275"/>
  <c r="AQ17" i="275"/>
  <c r="AQ16" i="275"/>
  <c r="AQ15" i="275"/>
  <c r="AQ14" i="275"/>
  <c r="AQ13" i="275"/>
  <c r="AQ12" i="275"/>
  <c r="AQ11" i="275"/>
  <c r="CE5" i="275"/>
  <c r="CD5" i="275"/>
  <c r="CC5" i="275"/>
  <c r="CB5" i="275"/>
  <c r="BW5" i="275"/>
  <c r="BI5" i="275"/>
  <c r="BH5" i="275"/>
  <c r="BF5" i="275"/>
  <c r="BE5" i="275"/>
  <c r="BB5" i="275"/>
  <c r="BA5" i="275"/>
  <c r="AZ5" i="275"/>
  <c r="AX5" i="275"/>
  <c r="AW5" i="275"/>
  <c r="AV5" i="275"/>
  <c r="AJ32" i="274"/>
  <c r="AI32" i="274"/>
  <c r="BH5" i="274" s="1"/>
  <c r="AH32" i="274"/>
  <c r="AH35" i="274" s="1"/>
  <c r="BQ5" i="274" s="1"/>
  <c r="AG32" i="274"/>
  <c r="AF32" i="274"/>
  <c r="BE5" i="274" s="1"/>
  <c r="AE32" i="274"/>
  <c r="AD32" i="274"/>
  <c r="AD35" i="274" s="1"/>
  <c r="BN5" i="274" s="1"/>
  <c r="AC32" i="274"/>
  <c r="AB32" i="274"/>
  <c r="AA32" i="274"/>
  <c r="AS34" i="274" s="1"/>
  <c r="Z32" i="274"/>
  <c r="AR35" i="274" s="1"/>
  <c r="Y32" i="274"/>
  <c r="AJ31" i="274"/>
  <c r="CH5" i="274" s="1"/>
  <c r="AI31" i="274"/>
  <c r="CG5" i="274" s="1"/>
  <c r="AH31" i="274"/>
  <c r="AG31" i="274"/>
  <c r="AF31" i="274"/>
  <c r="AE31" i="274"/>
  <c r="AD31" i="274"/>
  <c r="CB5" i="274" s="1"/>
  <c r="AC31" i="274"/>
  <c r="CA5" i="274" s="1"/>
  <c r="AQ30" i="274"/>
  <c r="AQ29" i="274"/>
  <c r="AQ28" i="274"/>
  <c r="AQ27" i="274"/>
  <c r="AQ26" i="274"/>
  <c r="AQ25" i="274"/>
  <c r="AQ24" i="274"/>
  <c r="AQ23" i="274"/>
  <c r="AQ22" i="274"/>
  <c r="AQ21" i="274"/>
  <c r="AQ20" i="274"/>
  <c r="AQ19" i="274"/>
  <c r="AQ18" i="274"/>
  <c r="AQ17" i="274"/>
  <c r="AQ16" i="274"/>
  <c r="AQ15" i="274"/>
  <c r="AQ14" i="274"/>
  <c r="AQ13" i="274"/>
  <c r="AQ12" i="274"/>
  <c r="AQ11" i="274"/>
  <c r="CF5" i="274"/>
  <c r="CE5" i="274"/>
  <c r="CD5" i="274"/>
  <c r="CC5" i="274"/>
  <c r="BY5" i="274"/>
  <c r="BW5" i="274"/>
  <c r="BI5" i="274"/>
  <c r="BG5" i="274"/>
  <c r="BF5" i="274"/>
  <c r="BC5" i="274"/>
  <c r="BB5" i="274"/>
  <c r="BA5" i="274"/>
  <c r="AX5" i="274"/>
  <c r="AW5" i="274"/>
  <c r="AV5" i="274"/>
  <c r="AJ32" i="273"/>
  <c r="BI5" i="273" s="1"/>
  <c r="AI32" i="273"/>
  <c r="AH32" i="273"/>
  <c r="AH35" i="273" s="1"/>
  <c r="BQ5" i="273" s="1"/>
  <c r="AG32" i="273"/>
  <c r="AF32" i="273"/>
  <c r="AE32" i="273"/>
  <c r="AE35" i="273" s="1"/>
  <c r="BO5" i="273" s="1"/>
  <c r="AD32" i="273"/>
  <c r="AD35" i="273" s="1"/>
  <c r="BN5" i="273" s="1"/>
  <c r="AC32" i="273"/>
  <c r="AB32" i="273"/>
  <c r="BA5" i="273" s="1"/>
  <c r="AA32" i="273"/>
  <c r="Z32" i="273"/>
  <c r="Y32" i="273"/>
  <c r="AJ31" i="273"/>
  <c r="AI31" i="273"/>
  <c r="AH31" i="273"/>
  <c r="AG31" i="273"/>
  <c r="AF31" i="273"/>
  <c r="CD5" i="273" s="1"/>
  <c r="AE31" i="273"/>
  <c r="CC5" i="273" s="1"/>
  <c r="AD31" i="273"/>
  <c r="AC31" i="273"/>
  <c r="AQ30" i="273"/>
  <c r="AQ29" i="273"/>
  <c r="AQ28" i="273"/>
  <c r="AQ27" i="273"/>
  <c r="AQ26" i="273"/>
  <c r="AQ25" i="273"/>
  <c r="AQ24" i="273"/>
  <c r="AQ23" i="273"/>
  <c r="AQ22" i="273"/>
  <c r="AQ21" i="273"/>
  <c r="AQ20" i="273"/>
  <c r="AQ19" i="273"/>
  <c r="AQ18" i="273"/>
  <c r="AQ17" i="273"/>
  <c r="AQ16" i="273"/>
  <c r="AQ15" i="273"/>
  <c r="AQ14" i="273"/>
  <c r="AQ13" i="273"/>
  <c r="AQ12" i="273"/>
  <c r="AQ11" i="273"/>
  <c r="CH5" i="273"/>
  <c r="CG5" i="273"/>
  <c r="CF5" i="273"/>
  <c r="CE5" i="273"/>
  <c r="CB5" i="273"/>
  <c r="CA5" i="273"/>
  <c r="BY5" i="273"/>
  <c r="BG5" i="273"/>
  <c r="BF5" i="273"/>
  <c r="BE5" i="273"/>
  <c r="BD5" i="273"/>
  <c r="BC5" i="273"/>
  <c r="BB5" i="273"/>
  <c r="AY5" i="273"/>
  <c r="AW5" i="273"/>
  <c r="AV5" i="273"/>
  <c r="AI35" i="272"/>
  <c r="BR5" i="272" s="1"/>
  <c r="AJ32" i="272"/>
  <c r="AI32" i="272"/>
  <c r="AH32" i="272"/>
  <c r="AH35" i="272" s="1"/>
  <c r="BQ5" i="272" s="1"/>
  <c r="AG32" i="272"/>
  <c r="AG36" i="272" s="1"/>
  <c r="BU5" i="272" s="1"/>
  <c r="AF32" i="272"/>
  <c r="AE32" i="272"/>
  <c r="AE35" i="272" s="1"/>
  <c r="BO5" i="272" s="1"/>
  <c r="AD32" i="272"/>
  <c r="AC32" i="272"/>
  <c r="AB32" i="272"/>
  <c r="AA32" i="272"/>
  <c r="AS34" i="272" s="1"/>
  <c r="Z32" i="272"/>
  <c r="AY5" i="272" s="1"/>
  <c r="Y32" i="272"/>
  <c r="Y36" i="272" s="1"/>
  <c r="BS5" i="272" s="1"/>
  <c r="AJ31" i="272"/>
  <c r="AI31" i="272"/>
  <c r="AH31" i="272"/>
  <c r="CF5" i="272" s="1"/>
  <c r="AG31" i="272"/>
  <c r="CE5" i="272" s="1"/>
  <c r="AF31" i="272"/>
  <c r="CD5" i="272" s="1"/>
  <c r="AE31" i="272"/>
  <c r="CC5" i="272" s="1"/>
  <c r="AD31" i="272"/>
  <c r="AC31" i="272"/>
  <c r="AQ30" i="272"/>
  <c r="AQ29" i="272"/>
  <c r="AQ28" i="272"/>
  <c r="AQ27" i="272"/>
  <c r="AQ26" i="272"/>
  <c r="AQ25" i="272"/>
  <c r="AQ24" i="272"/>
  <c r="AQ23" i="272"/>
  <c r="AQ22" i="272"/>
  <c r="AQ21" i="272"/>
  <c r="AQ20" i="272"/>
  <c r="AQ19" i="272"/>
  <c r="AQ18" i="272"/>
  <c r="AQ17" i="272"/>
  <c r="AQ16" i="272"/>
  <c r="AQ15" i="272"/>
  <c r="AQ14" i="272"/>
  <c r="AQ13" i="272"/>
  <c r="AQ12" i="272"/>
  <c r="AQ11" i="272"/>
  <c r="CH5" i="272"/>
  <c r="CG5" i="272"/>
  <c r="CB5" i="272"/>
  <c r="CA5" i="272"/>
  <c r="BX5" i="272"/>
  <c r="BI5" i="272"/>
  <c r="BH5" i="272"/>
  <c r="BG5" i="272"/>
  <c r="BE5" i="272"/>
  <c r="BD5" i="272"/>
  <c r="BA5" i="272"/>
  <c r="AZ5" i="272"/>
  <c r="AW5" i="272"/>
  <c r="AV5" i="272"/>
  <c r="AI35" i="271"/>
  <c r="BR5" i="271" s="1"/>
  <c r="AJ32" i="271"/>
  <c r="BI5" i="271" s="1"/>
  <c r="AI32" i="271"/>
  <c r="BH5" i="271" s="1"/>
  <c r="AH32" i="271"/>
  <c r="AH35" i="271" s="1"/>
  <c r="BQ5" i="271" s="1"/>
  <c r="AG32" i="271"/>
  <c r="AG36" i="271" s="1"/>
  <c r="BU5" i="271" s="1"/>
  <c r="AF32" i="271"/>
  <c r="AE32" i="271"/>
  <c r="AE35" i="271" s="1"/>
  <c r="BO5" i="271" s="1"/>
  <c r="AD32" i="271"/>
  <c r="AC32" i="271"/>
  <c r="AB32" i="271"/>
  <c r="BA5" i="271" s="1"/>
  <c r="AA32" i="271"/>
  <c r="AS34" i="271" s="1"/>
  <c r="Z32" i="271"/>
  <c r="Y32" i="271"/>
  <c r="Y36" i="271" s="1"/>
  <c r="BS5" i="271" s="1"/>
  <c r="AJ31" i="271"/>
  <c r="AI31" i="271"/>
  <c r="AH31" i="271"/>
  <c r="CF5" i="271" s="1"/>
  <c r="AG31" i="271"/>
  <c r="CE5" i="271" s="1"/>
  <c r="AF31" i="271"/>
  <c r="CD5" i="271" s="1"/>
  <c r="AE31" i="271"/>
  <c r="CC5" i="271" s="1"/>
  <c r="AD31" i="271"/>
  <c r="AC31" i="271"/>
  <c r="AQ30" i="271"/>
  <c r="AQ29" i="271"/>
  <c r="AQ28" i="271"/>
  <c r="AQ27" i="271"/>
  <c r="AQ26" i="271"/>
  <c r="AQ25" i="271"/>
  <c r="AQ24" i="271"/>
  <c r="AQ23" i="271"/>
  <c r="AQ22" i="271"/>
  <c r="AQ21" i="271"/>
  <c r="AQ20" i="271"/>
  <c r="AQ19" i="271"/>
  <c r="AQ18" i="271"/>
  <c r="AQ17" i="271"/>
  <c r="AQ16" i="271"/>
  <c r="AQ15" i="271"/>
  <c r="AQ14" i="271"/>
  <c r="AQ13" i="271"/>
  <c r="AQ12" i="271"/>
  <c r="AQ11" i="271"/>
  <c r="CH5" i="271"/>
  <c r="CG5" i="271"/>
  <c r="CB5" i="271"/>
  <c r="CA5" i="271"/>
  <c r="BX5" i="271"/>
  <c r="BG5" i="271"/>
  <c r="BF5" i="271"/>
  <c r="BE5" i="271"/>
  <c r="BD5" i="271"/>
  <c r="AY5" i="271"/>
  <c r="AX5" i="271"/>
  <c r="AW5" i="271"/>
  <c r="AV5" i="271"/>
  <c r="AJ32" i="270"/>
  <c r="AI32" i="270"/>
  <c r="AI35" i="270" s="1"/>
  <c r="BR5" i="270" s="1"/>
  <c r="AH32" i="270"/>
  <c r="AH35" i="270" s="1"/>
  <c r="BQ5" i="270" s="1"/>
  <c r="AG32" i="270"/>
  <c r="AF32" i="270"/>
  <c r="BE5" i="270" s="1"/>
  <c r="AE32" i="270"/>
  <c r="AD32" i="270"/>
  <c r="AD35" i="270" s="1"/>
  <c r="BN5" i="270" s="1"/>
  <c r="AC32" i="270"/>
  <c r="AB32" i="270"/>
  <c r="BA5" i="270" s="1"/>
  <c r="AA32" i="270"/>
  <c r="AS34" i="270" s="1"/>
  <c r="Z32" i="270"/>
  <c r="Y32" i="270"/>
  <c r="AJ31" i="270"/>
  <c r="CH5" i="270" s="1"/>
  <c r="AI31" i="270"/>
  <c r="CG5" i="270" s="1"/>
  <c r="AH31" i="270"/>
  <c r="AG31" i="270"/>
  <c r="CE5" i="270" s="1"/>
  <c r="AF31" i="270"/>
  <c r="AE31" i="270"/>
  <c r="AD31" i="270"/>
  <c r="AC31" i="270"/>
  <c r="AQ30" i="270"/>
  <c r="AQ29" i="270"/>
  <c r="AQ28" i="270"/>
  <c r="AQ27" i="270"/>
  <c r="AQ26" i="270"/>
  <c r="AQ25" i="270"/>
  <c r="AQ24" i="270"/>
  <c r="AQ23" i="270"/>
  <c r="AQ22" i="270"/>
  <c r="AQ21" i="270"/>
  <c r="AQ20" i="270"/>
  <c r="AQ19" i="270"/>
  <c r="AQ18" i="270"/>
  <c r="AQ17" i="270"/>
  <c r="AQ16" i="270"/>
  <c r="AQ15" i="270"/>
  <c r="AQ14" i="270"/>
  <c r="AQ13" i="270"/>
  <c r="AQ12" i="270"/>
  <c r="AQ11" i="270"/>
  <c r="CF5" i="270"/>
  <c r="CD5" i="270"/>
  <c r="CC5" i="270"/>
  <c r="CB5" i="270"/>
  <c r="CA5" i="270"/>
  <c r="BY5" i="270"/>
  <c r="BI5" i="270"/>
  <c r="BH5" i="270"/>
  <c r="BG5" i="270"/>
  <c r="BF5" i="270"/>
  <c r="BC5" i="270"/>
  <c r="BB5" i="270"/>
  <c r="AZ5" i="270"/>
  <c r="AY5" i="270"/>
  <c r="AW5" i="270"/>
  <c r="AV5" i="270"/>
  <c r="AJ32" i="269"/>
  <c r="AI35" i="269" s="1"/>
  <c r="BR5" i="269" s="1"/>
  <c r="AI32" i="269"/>
  <c r="AH32" i="269"/>
  <c r="AH35" i="269" s="1"/>
  <c r="BQ5" i="269" s="1"/>
  <c r="AG32" i="269"/>
  <c r="AF32" i="269"/>
  <c r="BE5" i="269" s="1"/>
  <c r="AE32" i="269"/>
  <c r="AD32" i="269"/>
  <c r="AD35" i="269" s="1"/>
  <c r="BN5" i="269" s="1"/>
  <c r="AC32" i="269"/>
  <c r="AB32" i="269"/>
  <c r="AA32" i="269"/>
  <c r="Z32" i="269"/>
  <c r="AR35" i="269" s="1"/>
  <c r="Y32" i="269"/>
  <c r="AJ31" i="269"/>
  <c r="CH5" i="269" s="1"/>
  <c r="AI31" i="269"/>
  <c r="AH31" i="269"/>
  <c r="AG31" i="269"/>
  <c r="AF31" i="269"/>
  <c r="AE31" i="269"/>
  <c r="CC5" i="269" s="1"/>
  <c r="AD31" i="269"/>
  <c r="CB5" i="269" s="1"/>
  <c r="AC31" i="269"/>
  <c r="CA5" i="269" s="1"/>
  <c r="AQ30" i="269"/>
  <c r="AQ29" i="269"/>
  <c r="AQ28" i="269"/>
  <c r="AQ27" i="269"/>
  <c r="AQ26" i="269"/>
  <c r="AQ25" i="269"/>
  <c r="AQ24" i="269"/>
  <c r="AQ23" i="269"/>
  <c r="AQ22" i="269"/>
  <c r="AQ21" i="269"/>
  <c r="AQ20" i="269"/>
  <c r="AQ19" i="269"/>
  <c r="AQ18" i="269"/>
  <c r="AQ17" i="269"/>
  <c r="AQ16" i="269"/>
  <c r="AQ15" i="269"/>
  <c r="AQ14" i="269"/>
  <c r="AQ13" i="269"/>
  <c r="AQ12" i="269"/>
  <c r="AQ11" i="269"/>
  <c r="CG5" i="269"/>
  <c r="CF5" i="269"/>
  <c r="CE5" i="269"/>
  <c r="CD5" i="269"/>
  <c r="BX5" i="269"/>
  <c r="BI5" i="269"/>
  <c r="BH5" i="269"/>
  <c r="BG5" i="269"/>
  <c r="BD5" i="269"/>
  <c r="BC5" i="269"/>
  <c r="BB5" i="269"/>
  <c r="BA5" i="269"/>
  <c r="AZ5" i="269"/>
  <c r="AW5" i="269"/>
  <c r="AV5" i="269"/>
  <c r="AI35" i="268"/>
  <c r="BR5" i="268" s="1"/>
  <c r="AJ32" i="268"/>
  <c r="AI32" i="268"/>
  <c r="AH32" i="268"/>
  <c r="AG32" i="268"/>
  <c r="AF32" i="268"/>
  <c r="AE32" i="268"/>
  <c r="AE35" i="268" s="1"/>
  <c r="BO5" i="268" s="1"/>
  <c r="AD32" i="268"/>
  <c r="AD35" i="268" s="1"/>
  <c r="BN5" i="268" s="1"/>
  <c r="AC32" i="268"/>
  <c r="AC33" i="268" s="1"/>
  <c r="AB32" i="268"/>
  <c r="AA32" i="268"/>
  <c r="Z32" i="268"/>
  <c r="Y32" i="268"/>
  <c r="AJ31" i="268"/>
  <c r="AI31" i="268"/>
  <c r="AH31" i="268"/>
  <c r="AG31" i="268"/>
  <c r="AF31" i="268"/>
  <c r="CD5" i="268" s="1"/>
  <c r="AE31" i="268"/>
  <c r="CC5" i="268" s="1"/>
  <c r="AD31" i="268"/>
  <c r="CB5" i="268" s="1"/>
  <c r="AC31" i="268"/>
  <c r="CA5" i="268" s="1"/>
  <c r="AQ30" i="268"/>
  <c r="AQ29" i="268"/>
  <c r="AQ28" i="268"/>
  <c r="AQ27" i="268"/>
  <c r="AQ26" i="268"/>
  <c r="AQ25" i="268"/>
  <c r="AQ24" i="268"/>
  <c r="AQ23" i="268"/>
  <c r="AQ22" i="268"/>
  <c r="AQ21" i="268"/>
  <c r="AQ20" i="268"/>
  <c r="AQ19" i="268"/>
  <c r="AQ18" i="268"/>
  <c r="AQ17" i="268"/>
  <c r="AQ16" i="268"/>
  <c r="AQ15" i="268"/>
  <c r="AQ14" i="268"/>
  <c r="AQ13" i="268"/>
  <c r="AQ12" i="268"/>
  <c r="AQ11" i="268"/>
  <c r="CH5" i="268"/>
  <c r="CG5" i="268"/>
  <c r="CF5" i="268"/>
  <c r="CE5" i="268"/>
  <c r="BI5" i="268"/>
  <c r="BH5" i="268"/>
  <c r="BE5" i="268"/>
  <c r="BD5" i="268"/>
  <c r="BC5" i="268"/>
  <c r="BA5" i="268"/>
  <c r="AZ5" i="268"/>
  <c r="AW5" i="268"/>
  <c r="AV5" i="268"/>
  <c r="AI35" i="267"/>
  <c r="BR5" i="267" s="1"/>
  <c r="AJ32" i="267"/>
  <c r="BI5" i="267" s="1"/>
  <c r="AI32" i="267"/>
  <c r="AH32" i="267"/>
  <c r="AG32" i="267"/>
  <c r="AF32" i="267"/>
  <c r="AE32" i="267"/>
  <c r="AE35" i="267" s="1"/>
  <c r="BO5" i="267" s="1"/>
  <c r="AD32" i="267"/>
  <c r="AD35" i="267" s="1"/>
  <c r="BN5" i="267" s="1"/>
  <c r="AC32" i="267"/>
  <c r="AB32" i="267"/>
  <c r="BA5" i="267" s="1"/>
  <c r="AA32" i="267"/>
  <c r="Z32" i="267"/>
  <c r="Y32" i="267"/>
  <c r="AJ31" i="267"/>
  <c r="AI31" i="267"/>
  <c r="AH31" i="267"/>
  <c r="AG31" i="267"/>
  <c r="AF31" i="267"/>
  <c r="CD5" i="267" s="1"/>
  <c r="AE31" i="267"/>
  <c r="CC5" i="267" s="1"/>
  <c r="AD31" i="267"/>
  <c r="CB5" i="267" s="1"/>
  <c r="AC31" i="267"/>
  <c r="CA5" i="267" s="1"/>
  <c r="AQ30" i="267"/>
  <c r="AQ29" i="267"/>
  <c r="AQ28" i="267"/>
  <c r="AQ27" i="267"/>
  <c r="AQ26" i="267"/>
  <c r="AQ25" i="267"/>
  <c r="AQ24" i="267"/>
  <c r="AQ23" i="267"/>
  <c r="AQ22" i="267"/>
  <c r="AQ21" i="267"/>
  <c r="AQ20" i="267"/>
  <c r="AQ19" i="267"/>
  <c r="AQ18" i="267"/>
  <c r="AQ17" i="267"/>
  <c r="AQ16" i="267"/>
  <c r="AQ15" i="267"/>
  <c r="AQ14" i="267"/>
  <c r="AQ13" i="267"/>
  <c r="AQ12" i="267"/>
  <c r="AQ11" i="267"/>
  <c r="CH5" i="267"/>
  <c r="CG5" i="267"/>
  <c r="CF5" i="267"/>
  <c r="CE5" i="267"/>
  <c r="BX5" i="267"/>
  <c r="BH5" i="267"/>
  <c r="BE5" i="267"/>
  <c r="BC5" i="267"/>
  <c r="BB5" i="267"/>
  <c r="AW5" i="267"/>
  <c r="AV5" i="267"/>
  <c r="AG35" i="266"/>
  <c r="BP5" i="266" s="1"/>
  <c r="AJ32" i="266"/>
  <c r="AI32" i="266"/>
  <c r="AH32" i="266"/>
  <c r="AH35" i="266" s="1"/>
  <c r="BQ5" i="266" s="1"/>
  <c r="AG32" i="266"/>
  <c r="AF32" i="266"/>
  <c r="BE5" i="266" s="1"/>
  <c r="AE32" i="266"/>
  <c r="AD32" i="266"/>
  <c r="AD35" i="266" s="1"/>
  <c r="BN5" i="266" s="1"/>
  <c r="AC32" i="266"/>
  <c r="AB32" i="266"/>
  <c r="BA5" i="266" s="1"/>
  <c r="AA32" i="266"/>
  <c r="Z32" i="266"/>
  <c r="AR35" i="266" s="1"/>
  <c r="Y32" i="266"/>
  <c r="AJ31" i="266"/>
  <c r="AI31" i="266"/>
  <c r="AH31" i="266"/>
  <c r="AG31" i="266"/>
  <c r="CE5" i="266" s="1"/>
  <c r="AF31" i="266"/>
  <c r="CD5" i="266" s="1"/>
  <c r="AE31" i="266"/>
  <c r="AD31" i="266"/>
  <c r="AC31" i="266"/>
  <c r="AQ30" i="266"/>
  <c r="AQ29" i="266"/>
  <c r="AQ28" i="266"/>
  <c r="AQ27" i="266"/>
  <c r="AQ26" i="266"/>
  <c r="AQ25" i="266"/>
  <c r="AQ24" i="266"/>
  <c r="AQ23" i="266"/>
  <c r="AQ22" i="266"/>
  <c r="AQ21" i="266"/>
  <c r="AQ20" i="266"/>
  <c r="AQ19" i="266"/>
  <c r="AQ18" i="266"/>
  <c r="AQ17" i="266"/>
  <c r="AQ16" i="266"/>
  <c r="AQ15" i="266"/>
  <c r="AQ14" i="266"/>
  <c r="AQ13" i="266"/>
  <c r="AQ12" i="266"/>
  <c r="AQ11" i="266"/>
  <c r="CH5" i="266"/>
  <c r="CG5" i="266"/>
  <c r="CF5" i="266"/>
  <c r="CC5" i="266"/>
  <c r="CB5" i="266"/>
  <c r="CA5" i="266"/>
  <c r="BX5" i="266"/>
  <c r="BH5" i="266"/>
  <c r="BG5" i="266"/>
  <c r="BF5" i="266"/>
  <c r="BD5" i="266"/>
  <c r="BC5" i="266"/>
  <c r="AZ5" i="266"/>
  <c r="AY5" i="266"/>
  <c r="AW5" i="266"/>
  <c r="AV5" i="266"/>
  <c r="AJ32" i="265"/>
  <c r="BI5" i="265" s="1"/>
  <c r="AI32" i="265"/>
  <c r="AH32" i="265"/>
  <c r="AH35" i="265" s="1"/>
  <c r="BQ5" i="265" s="1"/>
  <c r="AG32" i="265"/>
  <c r="AF32" i="265"/>
  <c r="AE32" i="265"/>
  <c r="AD32" i="265"/>
  <c r="AD35" i="265" s="1"/>
  <c r="BN5" i="265" s="1"/>
  <c r="AC32" i="265"/>
  <c r="AC33" i="265" s="1"/>
  <c r="AB32" i="265"/>
  <c r="BA5" i="265" s="1"/>
  <c r="AA32" i="265"/>
  <c r="BY5" i="265" s="1"/>
  <c r="Z32" i="265"/>
  <c r="AR35" i="265" s="1"/>
  <c r="Y32" i="265"/>
  <c r="AJ31" i="265"/>
  <c r="AI31" i="265"/>
  <c r="AH31" i="265"/>
  <c r="AG31" i="265"/>
  <c r="AF31" i="265"/>
  <c r="CD5" i="265" s="1"/>
  <c r="AE31" i="265"/>
  <c r="CC5" i="265" s="1"/>
  <c r="AD31" i="265"/>
  <c r="CB5" i="265" s="1"/>
  <c r="AC31" i="265"/>
  <c r="CA5" i="265" s="1"/>
  <c r="AQ30" i="265"/>
  <c r="AQ29" i="265"/>
  <c r="AQ28" i="265"/>
  <c r="AQ27" i="265"/>
  <c r="AQ26" i="265"/>
  <c r="AQ25" i="265"/>
  <c r="AQ24" i="265"/>
  <c r="AQ23" i="265"/>
  <c r="AQ22" i="265"/>
  <c r="AQ21" i="265"/>
  <c r="AQ20" i="265"/>
  <c r="AQ19" i="265"/>
  <c r="AQ18" i="265"/>
  <c r="AQ17" i="265"/>
  <c r="AQ16" i="265"/>
  <c r="AQ15" i="265"/>
  <c r="AQ14" i="265"/>
  <c r="AQ13" i="265"/>
  <c r="AQ12" i="265"/>
  <c r="AQ11" i="265"/>
  <c r="CH5" i="265"/>
  <c r="CG5" i="265"/>
  <c r="CF5" i="265"/>
  <c r="CE5" i="265"/>
  <c r="BG5" i="265"/>
  <c r="BF5" i="265"/>
  <c r="BE5" i="265"/>
  <c r="BD5" i="265"/>
  <c r="BC5" i="265"/>
  <c r="BB5" i="265"/>
  <c r="AW5" i="265"/>
  <c r="AV5" i="265"/>
  <c r="AJ32" i="264"/>
  <c r="BI5" i="264" s="1"/>
  <c r="AI32" i="264"/>
  <c r="AH32" i="264"/>
  <c r="AH35" i="264" s="1"/>
  <c r="BQ5" i="264" s="1"/>
  <c r="AG32" i="264"/>
  <c r="BF5" i="264" s="1"/>
  <c r="AF32" i="264"/>
  <c r="AE32" i="264"/>
  <c r="AE35" i="264" s="1"/>
  <c r="BO5" i="264" s="1"/>
  <c r="AD32" i="264"/>
  <c r="AD35" i="264" s="1"/>
  <c r="BN5" i="264" s="1"/>
  <c r="AC32" i="264"/>
  <c r="AC33" i="264" s="1"/>
  <c r="AB32" i="264"/>
  <c r="BA5" i="264" s="1"/>
  <c r="AA32" i="264"/>
  <c r="Z32" i="264"/>
  <c r="AR35" i="264" s="1"/>
  <c r="Y32" i="264"/>
  <c r="AJ31" i="264"/>
  <c r="AI31" i="264"/>
  <c r="AH31" i="264"/>
  <c r="AG31" i="264"/>
  <c r="AF31" i="264"/>
  <c r="CD5" i="264" s="1"/>
  <c r="AE31" i="264"/>
  <c r="CC5" i="264" s="1"/>
  <c r="AD31" i="264"/>
  <c r="CB5" i="264" s="1"/>
  <c r="AC31" i="264"/>
  <c r="CA5" i="264" s="1"/>
  <c r="AQ30" i="264"/>
  <c r="AQ29" i="264"/>
  <c r="AQ28" i="264"/>
  <c r="AQ27" i="264"/>
  <c r="AQ26" i="264"/>
  <c r="AQ25" i="264"/>
  <c r="AQ24" i="264"/>
  <c r="AQ23" i="264"/>
  <c r="AQ22" i="264"/>
  <c r="AQ21" i="264"/>
  <c r="AQ20" i="264"/>
  <c r="AQ19" i="264"/>
  <c r="AQ18" i="264"/>
  <c r="AQ17" i="264"/>
  <c r="AQ16" i="264"/>
  <c r="AQ15" i="264"/>
  <c r="AQ14" i="264"/>
  <c r="AQ13" i="264"/>
  <c r="AQ12" i="264"/>
  <c r="AQ11" i="264"/>
  <c r="CH5" i="264"/>
  <c r="CG5" i="264"/>
  <c r="CF5" i="264"/>
  <c r="CE5" i="264"/>
  <c r="BE5" i="264"/>
  <c r="BD5" i="264"/>
  <c r="BC5" i="264"/>
  <c r="AW5" i="264"/>
  <c r="AV5" i="264"/>
  <c r="AJ32" i="263"/>
  <c r="AI32" i="263"/>
  <c r="BH5" i="263" s="1"/>
  <c r="AH32" i="263"/>
  <c r="AH35" i="263" s="1"/>
  <c r="BQ5" i="263" s="1"/>
  <c r="AG32" i="263"/>
  <c r="BF5" i="263" s="1"/>
  <c r="AF32" i="263"/>
  <c r="AE32" i="263"/>
  <c r="AE35" i="263" s="1"/>
  <c r="BO5" i="263" s="1"/>
  <c r="AD32" i="263"/>
  <c r="AD35" i="263" s="1"/>
  <c r="BN5" i="263" s="1"/>
  <c r="AC32" i="263"/>
  <c r="AC35" i="263" s="1"/>
  <c r="BM5" i="263" s="1"/>
  <c r="AB32" i="263"/>
  <c r="BA5" i="263" s="1"/>
  <c r="AA32" i="263"/>
  <c r="BX5" i="263" s="1"/>
  <c r="Z32" i="263"/>
  <c r="AR35" i="263" s="1"/>
  <c r="Y32" i="263"/>
  <c r="AJ31" i="263"/>
  <c r="AI31" i="263"/>
  <c r="AH31" i="263"/>
  <c r="AG31" i="263"/>
  <c r="AF31" i="263"/>
  <c r="CD5" i="263" s="1"/>
  <c r="AE31" i="263"/>
  <c r="CC5" i="263" s="1"/>
  <c r="AD31" i="263"/>
  <c r="CB5" i="263" s="1"/>
  <c r="AC31" i="263"/>
  <c r="CA5" i="263" s="1"/>
  <c r="AQ30" i="263"/>
  <c r="AQ29" i="263"/>
  <c r="AQ28" i="263"/>
  <c r="AQ27" i="263"/>
  <c r="AQ26" i="263"/>
  <c r="AQ25" i="263"/>
  <c r="AQ24" i="263"/>
  <c r="AQ23" i="263"/>
  <c r="AQ22" i="263"/>
  <c r="AQ21" i="263"/>
  <c r="AQ20" i="263"/>
  <c r="AQ19" i="263"/>
  <c r="AQ18" i="263"/>
  <c r="AQ17" i="263"/>
  <c r="AQ16" i="263"/>
  <c r="AQ15" i="263"/>
  <c r="AQ14" i="263"/>
  <c r="AQ13" i="263"/>
  <c r="AQ12" i="263"/>
  <c r="AQ11" i="263"/>
  <c r="CH5" i="263"/>
  <c r="CG5" i="263"/>
  <c r="CF5" i="263"/>
  <c r="CE5" i="263"/>
  <c r="BE5" i="263"/>
  <c r="BD5" i="263"/>
  <c r="BC5" i="263"/>
  <c r="BB5" i="263"/>
  <c r="AW5" i="263"/>
  <c r="AV5" i="263"/>
  <c r="AJ32" i="262"/>
  <c r="AI32" i="262"/>
  <c r="AI35" i="262" s="1"/>
  <c r="BR5" i="262" s="1"/>
  <c r="AH32" i="262"/>
  <c r="AG32" i="262"/>
  <c r="BF5" i="262" s="1"/>
  <c r="AF32" i="262"/>
  <c r="BE5" i="262" s="1"/>
  <c r="AE32" i="262"/>
  <c r="AD32" i="262"/>
  <c r="AD35" i="262" s="1"/>
  <c r="BN5" i="262" s="1"/>
  <c r="AC32" i="262"/>
  <c r="AB32" i="262"/>
  <c r="AA32" i="262"/>
  <c r="AS34" i="262" s="1"/>
  <c r="Z32" i="262"/>
  <c r="Y32" i="262"/>
  <c r="AJ31" i="262"/>
  <c r="CH5" i="262" s="1"/>
  <c r="AI31" i="262"/>
  <c r="AH31" i="262"/>
  <c r="AG31" i="262"/>
  <c r="AF31" i="262"/>
  <c r="AE31" i="262"/>
  <c r="CC5" i="262" s="1"/>
  <c r="AD31" i="262"/>
  <c r="CB5" i="262" s="1"/>
  <c r="AC31" i="262"/>
  <c r="CA5" i="262" s="1"/>
  <c r="AQ30" i="262"/>
  <c r="AQ29" i="262"/>
  <c r="AQ28" i="262"/>
  <c r="AQ27" i="262"/>
  <c r="AQ26" i="262"/>
  <c r="AQ25" i="262"/>
  <c r="AQ24" i="262"/>
  <c r="AQ23" i="262"/>
  <c r="AQ22" i="262"/>
  <c r="AQ21" i="262"/>
  <c r="AQ20" i="262"/>
  <c r="AQ19" i="262"/>
  <c r="AQ18" i="262"/>
  <c r="AQ17" i="262"/>
  <c r="AQ16" i="262"/>
  <c r="AQ15" i="262"/>
  <c r="AQ14" i="262"/>
  <c r="AQ13" i="262"/>
  <c r="AQ12" i="262"/>
  <c r="AQ11" i="262"/>
  <c r="CG5" i="262"/>
  <c r="CF5" i="262"/>
  <c r="CE5" i="262"/>
  <c r="CD5" i="262"/>
  <c r="BW5" i="262"/>
  <c r="BI5" i="262"/>
  <c r="BD5" i="262"/>
  <c r="BC5" i="262"/>
  <c r="BB5" i="262"/>
  <c r="BA5" i="262"/>
  <c r="AZ5" i="262"/>
  <c r="AW5" i="262"/>
  <c r="AV5" i="262"/>
  <c r="AJ32" i="261"/>
  <c r="AI32" i="261"/>
  <c r="AH32" i="261"/>
  <c r="AG32" i="261"/>
  <c r="AF32" i="261"/>
  <c r="BE5" i="261" s="1"/>
  <c r="AE32" i="261"/>
  <c r="AD32" i="261"/>
  <c r="AD35" i="261" s="1"/>
  <c r="BN5" i="261" s="1"/>
  <c r="AC32" i="261"/>
  <c r="AB32" i="261"/>
  <c r="AA32" i="261"/>
  <c r="Z32" i="261"/>
  <c r="Y32" i="261"/>
  <c r="BY5" i="261" s="1"/>
  <c r="AJ31" i="261"/>
  <c r="CH5" i="261" s="1"/>
  <c r="AI31" i="261"/>
  <c r="AH31" i="261"/>
  <c r="AG31" i="261"/>
  <c r="AF31" i="261"/>
  <c r="AE31" i="261"/>
  <c r="CC5" i="261" s="1"/>
  <c r="AD31" i="261"/>
  <c r="CB5" i="261" s="1"/>
  <c r="AC31" i="261"/>
  <c r="CA5" i="261" s="1"/>
  <c r="AQ30" i="261"/>
  <c r="AQ29" i="261"/>
  <c r="AQ28" i="261"/>
  <c r="AQ27" i="261"/>
  <c r="AQ26" i="261"/>
  <c r="AQ25" i="261"/>
  <c r="AQ24" i="261"/>
  <c r="AQ23" i="261"/>
  <c r="AQ22" i="261"/>
  <c r="AQ21" i="261"/>
  <c r="AQ20" i="261"/>
  <c r="AQ19" i="261"/>
  <c r="AQ18" i="261"/>
  <c r="AQ17" i="261"/>
  <c r="AQ16" i="261"/>
  <c r="AQ15" i="261"/>
  <c r="AQ14" i="261"/>
  <c r="AQ13" i="261"/>
  <c r="AQ12" i="261"/>
  <c r="AQ11" i="261"/>
  <c r="CG5" i="261"/>
  <c r="CF5" i="261"/>
  <c r="CE5" i="261"/>
  <c r="CD5" i="261"/>
  <c r="BI5" i="261"/>
  <c r="BD5" i="261"/>
  <c r="BC5" i="261"/>
  <c r="BB5" i="261"/>
  <c r="BA5" i="261"/>
  <c r="AW5" i="261"/>
  <c r="AV5" i="261"/>
  <c r="AG35" i="260"/>
  <c r="BP5" i="260" s="1"/>
  <c r="AJ32" i="260"/>
  <c r="AI32" i="260"/>
  <c r="BH5" i="260" s="1"/>
  <c r="AH32" i="260"/>
  <c r="AG32" i="260"/>
  <c r="AF32" i="260"/>
  <c r="AE32" i="260"/>
  <c r="AE35" i="260" s="1"/>
  <c r="BO5" i="260" s="1"/>
  <c r="AD32" i="260"/>
  <c r="AD35" i="260" s="1"/>
  <c r="BN5" i="260" s="1"/>
  <c r="AC32" i="260"/>
  <c r="AC35" i="260" s="1"/>
  <c r="BM5" i="260" s="1"/>
  <c r="AB32" i="260"/>
  <c r="BA5" i="260" s="1"/>
  <c r="AA32" i="260"/>
  <c r="AZ5" i="260" s="1"/>
  <c r="Z32" i="260"/>
  <c r="BY5" i="260" s="1"/>
  <c r="Y32" i="260"/>
  <c r="AJ31" i="260"/>
  <c r="AI31" i="260"/>
  <c r="AH31" i="260"/>
  <c r="AG31" i="260"/>
  <c r="CE5" i="260" s="1"/>
  <c r="AF31" i="260"/>
  <c r="CD5" i="260" s="1"/>
  <c r="AE31" i="260"/>
  <c r="CC5" i="260" s="1"/>
  <c r="AD31" i="260"/>
  <c r="CB5" i="260" s="1"/>
  <c r="AC31" i="260"/>
  <c r="AQ30" i="260"/>
  <c r="AQ29" i="260"/>
  <c r="AQ28" i="260"/>
  <c r="AQ27" i="260"/>
  <c r="AQ26" i="260"/>
  <c r="AQ25" i="260"/>
  <c r="AQ24" i="260"/>
  <c r="AQ23" i="260"/>
  <c r="AQ22" i="260"/>
  <c r="AQ21" i="260"/>
  <c r="AQ20" i="260"/>
  <c r="AQ19" i="260"/>
  <c r="AQ18" i="260"/>
  <c r="AQ17" i="260"/>
  <c r="AQ16" i="260"/>
  <c r="AQ15" i="260"/>
  <c r="AQ14" i="260"/>
  <c r="AQ13" i="260"/>
  <c r="AQ12" i="260"/>
  <c r="AQ11" i="260"/>
  <c r="CH5" i="260"/>
  <c r="CG5" i="260"/>
  <c r="CF5" i="260"/>
  <c r="CA5" i="260"/>
  <c r="BW5" i="260"/>
  <c r="BF5" i="260"/>
  <c r="BE5" i="260"/>
  <c r="BD5" i="260"/>
  <c r="BC5" i="260"/>
  <c r="AW5" i="260"/>
  <c r="AV5" i="260"/>
  <c r="AG35" i="259"/>
  <c r="AJ32" i="259"/>
  <c r="AI32" i="259"/>
  <c r="BH5" i="259" s="1"/>
  <c r="AH32" i="259"/>
  <c r="AH35" i="259" s="1"/>
  <c r="BQ5" i="259" s="1"/>
  <c r="AG32" i="259"/>
  <c r="AF32" i="259"/>
  <c r="AE32" i="259"/>
  <c r="AE35" i="259" s="1"/>
  <c r="BO5" i="259" s="1"/>
  <c r="AD32" i="259"/>
  <c r="AD35" i="259" s="1"/>
  <c r="BN5" i="259" s="1"/>
  <c r="AC32" i="259"/>
  <c r="AC35" i="259" s="1"/>
  <c r="BM5" i="259" s="1"/>
  <c r="AB32" i="259"/>
  <c r="BA5" i="259" s="1"/>
  <c r="AA32" i="259"/>
  <c r="AZ5" i="259" s="1"/>
  <c r="Z32" i="259"/>
  <c r="Y32" i="259"/>
  <c r="AJ31" i="259"/>
  <c r="AI31" i="259"/>
  <c r="CG5" i="259" s="1"/>
  <c r="AH31" i="259"/>
  <c r="CF5" i="259" s="1"/>
  <c r="AG31" i="259"/>
  <c r="CE5" i="259" s="1"/>
  <c r="AF31" i="259"/>
  <c r="CD5" i="259" s="1"/>
  <c r="AE31" i="259"/>
  <c r="AD31" i="259"/>
  <c r="AC31" i="259"/>
  <c r="AQ30" i="259"/>
  <c r="AQ29" i="259"/>
  <c r="AQ28" i="259"/>
  <c r="AQ27" i="259"/>
  <c r="AQ26" i="259"/>
  <c r="AQ25" i="259"/>
  <c r="AQ24" i="259"/>
  <c r="AQ23" i="259"/>
  <c r="AQ22" i="259"/>
  <c r="AQ21" i="259"/>
  <c r="AQ20" i="259"/>
  <c r="AQ19" i="259"/>
  <c r="AQ18" i="259"/>
  <c r="AQ17" i="259"/>
  <c r="AQ16" i="259"/>
  <c r="AQ15" i="259"/>
  <c r="AQ14" i="259"/>
  <c r="AQ13" i="259"/>
  <c r="AQ12" i="259"/>
  <c r="AQ11" i="259"/>
  <c r="CH5" i="259"/>
  <c r="CC5" i="259"/>
  <c r="CB5" i="259"/>
  <c r="CA5" i="259"/>
  <c r="BX5" i="259"/>
  <c r="BP5" i="259"/>
  <c r="BG5" i="259"/>
  <c r="BF5" i="259"/>
  <c r="BE5" i="259"/>
  <c r="BC5" i="259"/>
  <c r="BB5" i="259"/>
  <c r="AY5" i="259"/>
  <c r="AW5" i="259"/>
  <c r="AV5" i="259"/>
  <c r="AJ32" i="258"/>
  <c r="BI5" i="258" s="1"/>
  <c r="AI32" i="258"/>
  <c r="AH32" i="258"/>
  <c r="AH35" i="258" s="1"/>
  <c r="BQ5" i="258" s="1"/>
  <c r="AG32" i="258"/>
  <c r="AF32" i="258"/>
  <c r="AE32" i="258"/>
  <c r="AE35" i="258" s="1"/>
  <c r="BO5" i="258" s="1"/>
  <c r="AD32" i="258"/>
  <c r="AD35" i="258" s="1"/>
  <c r="BN5" i="258" s="1"/>
  <c r="AC32" i="258"/>
  <c r="AB32" i="258"/>
  <c r="BA5" i="258" s="1"/>
  <c r="AA32" i="258"/>
  <c r="AZ5" i="258" s="1"/>
  <c r="Z32" i="258"/>
  <c r="Y32" i="258"/>
  <c r="AJ31" i="258"/>
  <c r="AI31" i="258"/>
  <c r="CG5" i="258" s="1"/>
  <c r="AH31" i="258"/>
  <c r="CF5" i="258" s="1"/>
  <c r="AG31" i="258"/>
  <c r="CE5" i="258" s="1"/>
  <c r="AF31" i="258"/>
  <c r="CD5" i="258" s="1"/>
  <c r="AE31" i="258"/>
  <c r="AD31" i="258"/>
  <c r="AC31" i="258"/>
  <c r="AQ30" i="258"/>
  <c r="AQ29" i="258"/>
  <c r="AQ28" i="258"/>
  <c r="AQ27" i="258"/>
  <c r="AQ26" i="258"/>
  <c r="AQ25" i="258"/>
  <c r="AQ24" i="258"/>
  <c r="AQ23" i="258"/>
  <c r="AQ22" i="258"/>
  <c r="AQ21" i="258"/>
  <c r="AQ20" i="258"/>
  <c r="AQ19" i="258"/>
  <c r="AQ18" i="258"/>
  <c r="AQ17" i="258"/>
  <c r="AQ16" i="258"/>
  <c r="AQ15" i="258"/>
  <c r="AQ14" i="258"/>
  <c r="AQ13" i="258"/>
  <c r="AQ12" i="258"/>
  <c r="AQ11" i="258"/>
  <c r="CH5" i="258"/>
  <c r="CC5" i="258"/>
  <c r="CB5" i="258"/>
  <c r="CA5" i="258"/>
  <c r="BX5" i="258"/>
  <c r="BG5" i="258"/>
  <c r="BF5" i="258"/>
  <c r="BE5" i="258"/>
  <c r="BC5" i="258"/>
  <c r="BB5" i="258"/>
  <c r="AY5" i="258"/>
  <c r="AW5" i="258"/>
  <c r="AV5" i="258"/>
  <c r="AG35" i="257"/>
  <c r="BP5" i="257" s="1"/>
  <c r="AJ32" i="257"/>
  <c r="AI32" i="257"/>
  <c r="AH32" i="257"/>
  <c r="AH35" i="257" s="1"/>
  <c r="BQ5" i="257" s="1"/>
  <c r="AG32" i="257"/>
  <c r="AF32" i="257"/>
  <c r="AE32" i="257"/>
  <c r="AE35" i="257" s="1"/>
  <c r="BO5" i="257" s="1"/>
  <c r="AD32" i="257"/>
  <c r="AC32" i="257"/>
  <c r="AC35" i="257" s="1"/>
  <c r="BM5" i="257" s="1"/>
  <c r="AB32" i="257"/>
  <c r="BA5" i="257" s="1"/>
  <c r="AA32" i="257"/>
  <c r="Z32" i="257"/>
  <c r="Y32" i="257"/>
  <c r="AJ31" i="257"/>
  <c r="AI31" i="257"/>
  <c r="CG5" i="257" s="1"/>
  <c r="AH31" i="257"/>
  <c r="CF5" i="257" s="1"/>
  <c r="AG31" i="257"/>
  <c r="CE5" i="257" s="1"/>
  <c r="AF31" i="257"/>
  <c r="CD5" i="257" s="1"/>
  <c r="AE31" i="257"/>
  <c r="AD31" i="257"/>
  <c r="AC31" i="257"/>
  <c r="AQ30" i="257"/>
  <c r="AQ29" i="257"/>
  <c r="AQ28" i="257"/>
  <c r="AQ27" i="257"/>
  <c r="AQ26" i="257"/>
  <c r="AQ25" i="257"/>
  <c r="AQ24" i="257"/>
  <c r="AQ23" i="257"/>
  <c r="AQ22" i="257"/>
  <c r="AQ21" i="257"/>
  <c r="AQ20" i="257"/>
  <c r="AQ19" i="257"/>
  <c r="AQ18" i="257"/>
  <c r="AQ17" i="257"/>
  <c r="AQ16" i="257"/>
  <c r="AQ15" i="257"/>
  <c r="AQ14" i="257"/>
  <c r="AQ13" i="257"/>
  <c r="AQ12" i="257"/>
  <c r="AQ11" i="257"/>
  <c r="CH5" i="257"/>
  <c r="CC5" i="257"/>
  <c r="CB5" i="257"/>
  <c r="CA5" i="257"/>
  <c r="BY5" i="257"/>
  <c r="BX5" i="257"/>
  <c r="BW5" i="257"/>
  <c r="BH5" i="257"/>
  <c r="BG5" i="257"/>
  <c r="BF5" i="257"/>
  <c r="BE5" i="257"/>
  <c r="AZ5" i="257"/>
  <c r="AY5" i="257"/>
  <c r="AW5" i="257"/>
  <c r="AV5" i="257"/>
  <c r="AI35" i="256"/>
  <c r="BR5" i="256" s="1"/>
  <c r="AJ32" i="256"/>
  <c r="AI32" i="256"/>
  <c r="AH32" i="256"/>
  <c r="AH35" i="256" s="1"/>
  <c r="BQ5" i="256" s="1"/>
  <c r="AG32" i="256"/>
  <c r="AG36" i="256" s="1"/>
  <c r="BU5" i="256" s="1"/>
  <c r="AF32" i="256"/>
  <c r="AE32" i="256"/>
  <c r="AD32" i="256"/>
  <c r="AC32" i="256"/>
  <c r="BB5" i="256" s="1"/>
  <c r="AB32" i="256"/>
  <c r="AA32" i="256"/>
  <c r="AS34" i="256" s="1"/>
  <c r="Z32" i="256"/>
  <c r="Y32" i="256"/>
  <c r="Y36" i="256" s="1"/>
  <c r="BS5" i="256" s="1"/>
  <c r="AJ31" i="256"/>
  <c r="CH5" i="256" s="1"/>
  <c r="AI31" i="256"/>
  <c r="CG5" i="256" s="1"/>
  <c r="AH31" i="256"/>
  <c r="CF5" i="256" s="1"/>
  <c r="AG31" i="256"/>
  <c r="AF31" i="256"/>
  <c r="AE31" i="256"/>
  <c r="AD31" i="256"/>
  <c r="AC31" i="256"/>
  <c r="CA5" i="256" s="1"/>
  <c r="AQ30" i="256"/>
  <c r="AQ29" i="256"/>
  <c r="AQ28" i="256"/>
  <c r="AQ27" i="256"/>
  <c r="AQ26" i="256"/>
  <c r="AQ25" i="256"/>
  <c r="AQ24" i="256"/>
  <c r="AQ23" i="256"/>
  <c r="AQ22" i="256"/>
  <c r="AQ21" i="256"/>
  <c r="AQ20" i="256"/>
  <c r="AQ19" i="256"/>
  <c r="AQ18" i="256"/>
  <c r="AQ17" i="256"/>
  <c r="AQ16" i="256"/>
  <c r="AQ15" i="256"/>
  <c r="AQ14" i="256"/>
  <c r="AQ13" i="256"/>
  <c r="AQ12" i="256"/>
  <c r="AQ11" i="256"/>
  <c r="CE5" i="256"/>
  <c r="CD5" i="256"/>
  <c r="CC5" i="256"/>
  <c r="CB5" i="256"/>
  <c r="BI5" i="256"/>
  <c r="BH5" i="256"/>
  <c r="BG5" i="256"/>
  <c r="BE5" i="256"/>
  <c r="BD5" i="256"/>
  <c r="BA5" i="256"/>
  <c r="AZ5" i="256"/>
  <c r="AY5" i="256"/>
  <c r="AW5" i="256"/>
  <c r="AV5" i="256"/>
  <c r="AJ32" i="255"/>
  <c r="AI35" i="255" s="1"/>
  <c r="BR5" i="255" s="1"/>
  <c r="AI32" i="255"/>
  <c r="AH32" i="255"/>
  <c r="AH35" i="255" s="1"/>
  <c r="BQ5" i="255" s="1"/>
  <c r="AG32" i="255"/>
  <c r="AG33" i="255" s="1"/>
  <c r="AF32" i="255"/>
  <c r="AE32" i="255"/>
  <c r="AD32" i="255"/>
  <c r="AC32" i="255"/>
  <c r="AC35" i="255" s="1"/>
  <c r="BM5" i="255" s="1"/>
  <c r="AB32" i="255"/>
  <c r="AA32" i="255"/>
  <c r="AS34" i="255" s="1"/>
  <c r="Z32" i="255"/>
  <c r="Y32" i="255"/>
  <c r="Y36" i="255" s="1"/>
  <c r="BS5" i="255" s="1"/>
  <c r="AJ31" i="255"/>
  <c r="CH5" i="255" s="1"/>
  <c r="AI31" i="255"/>
  <c r="CG5" i="255" s="1"/>
  <c r="AH31" i="255"/>
  <c r="CF5" i="255" s="1"/>
  <c r="AG31" i="255"/>
  <c r="AF31" i="255"/>
  <c r="AE31" i="255"/>
  <c r="AD31" i="255"/>
  <c r="AC31" i="255"/>
  <c r="CA5" i="255" s="1"/>
  <c r="AQ30" i="255"/>
  <c r="AQ29" i="255"/>
  <c r="AQ28" i="255"/>
  <c r="AQ27" i="255"/>
  <c r="AQ26" i="255"/>
  <c r="AQ25" i="255"/>
  <c r="AQ24" i="255"/>
  <c r="AQ23" i="255"/>
  <c r="AQ22" i="255"/>
  <c r="AQ21" i="255"/>
  <c r="AQ20" i="255"/>
  <c r="AQ19" i="255"/>
  <c r="AQ18" i="255"/>
  <c r="AQ17" i="255"/>
  <c r="AQ16" i="255"/>
  <c r="AQ15" i="255"/>
  <c r="AQ14" i="255"/>
  <c r="AQ13" i="255"/>
  <c r="AQ12" i="255"/>
  <c r="AQ11" i="255"/>
  <c r="CE5" i="255"/>
  <c r="CD5" i="255"/>
  <c r="CC5" i="255"/>
  <c r="CB5" i="255"/>
  <c r="BI5" i="255"/>
  <c r="BH5" i="255"/>
  <c r="BG5" i="255"/>
  <c r="BE5" i="255"/>
  <c r="BD5" i="255"/>
  <c r="BA5" i="255"/>
  <c r="AZ5" i="255"/>
  <c r="AY5" i="255"/>
  <c r="AW5" i="255"/>
  <c r="AV5" i="255"/>
  <c r="AJ32" i="254"/>
  <c r="BI5" i="254" s="1"/>
  <c r="AI32" i="254"/>
  <c r="AH32" i="254"/>
  <c r="AH35" i="254" s="1"/>
  <c r="BQ5" i="254" s="1"/>
  <c r="AG32" i="254"/>
  <c r="AF32" i="254"/>
  <c r="AE32" i="254"/>
  <c r="AD32" i="254"/>
  <c r="AD35" i="254" s="1"/>
  <c r="BN5" i="254" s="1"/>
  <c r="AC32" i="254"/>
  <c r="AB32" i="254"/>
  <c r="BA5" i="254" s="1"/>
  <c r="AA32" i="254"/>
  <c r="Z32" i="254"/>
  <c r="Y32" i="254"/>
  <c r="AJ31" i="254"/>
  <c r="CH5" i="254" s="1"/>
  <c r="AI31" i="254"/>
  <c r="CG5" i="254" s="1"/>
  <c r="AH31" i="254"/>
  <c r="CF5" i="254" s="1"/>
  <c r="AG31" i="254"/>
  <c r="CE5" i="254" s="1"/>
  <c r="AF31" i="254"/>
  <c r="AE31" i="254"/>
  <c r="AD31" i="254"/>
  <c r="AC31" i="254"/>
  <c r="AQ30" i="254"/>
  <c r="AQ29" i="254"/>
  <c r="AQ28" i="254"/>
  <c r="AQ27" i="254"/>
  <c r="AQ26" i="254"/>
  <c r="AQ25" i="254"/>
  <c r="AQ24" i="254"/>
  <c r="AQ23" i="254"/>
  <c r="AQ22" i="254"/>
  <c r="AQ21" i="254"/>
  <c r="AQ20" i="254"/>
  <c r="AQ19" i="254"/>
  <c r="AQ18" i="254"/>
  <c r="AQ17" i="254"/>
  <c r="AQ16" i="254"/>
  <c r="AQ15" i="254"/>
  <c r="AQ14" i="254"/>
  <c r="AQ13" i="254"/>
  <c r="AQ12" i="254"/>
  <c r="AQ11" i="254"/>
  <c r="CD5" i="254"/>
  <c r="CC5" i="254"/>
  <c r="CB5" i="254"/>
  <c r="CA5" i="254"/>
  <c r="BX5" i="254"/>
  <c r="BH5" i="254"/>
  <c r="BG5" i="254"/>
  <c r="BF5" i="254"/>
  <c r="BE5" i="254"/>
  <c r="BC5" i="254"/>
  <c r="AZ5" i="254"/>
  <c r="AY5" i="254"/>
  <c r="AW5" i="254"/>
  <c r="AV5" i="254"/>
  <c r="AJ32" i="253"/>
  <c r="BI5" i="253" s="1"/>
  <c r="AI32" i="253"/>
  <c r="AH32" i="253"/>
  <c r="AH35" i="253" s="1"/>
  <c r="BQ5" i="253" s="1"/>
  <c r="AG32" i="253"/>
  <c r="AF32" i="253"/>
  <c r="AE32" i="253"/>
  <c r="AE35" i="253" s="1"/>
  <c r="BO5" i="253" s="1"/>
  <c r="AD32" i="253"/>
  <c r="AC32" i="253"/>
  <c r="AB32" i="253"/>
  <c r="BA5" i="253" s="1"/>
  <c r="AA32" i="253"/>
  <c r="BX5" i="253" s="1"/>
  <c r="Z32" i="253"/>
  <c r="Y32" i="253"/>
  <c r="AJ31" i="253"/>
  <c r="AI31" i="253"/>
  <c r="CG5" i="253" s="1"/>
  <c r="AH31" i="253"/>
  <c r="CF5" i="253" s="1"/>
  <c r="AG31" i="253"/>
  <c r="CE5" i="253" s="1"/>
  <c r="AF31" i="253"/>
  <c r="CD5" i="253" s="1"/>
  <c r="AE31" i="253"/>
  <c r="AD31" i="253"/>
  <c r="AC31" i="253"/>
  <c r="AQ30" i="253"/>
  <c r="AQ29" i="253"/>
  <c r="AQ28" i="253"/>
  <c r="AQ27" i="253"/>
  <c r="AQ26" i="253"/>
  <c r="AQ25" i="253"/>
  <c r="AQ24" i="253"/>
  <c r="AQ23" i="253"/>
  <c r="AQ22" i="253"/>
  <c r="AQ21" i="253"/>
  <c r="AQ20" i="253"/>
  <c r="AQ19" i="253"/>
  <c r="AQ18" i="253"/>
  <c r="AQ17" i="253"/>
  <c r="AQ16" i="253"/>
  <c r="AQ15" i="253"/>
  <c r="AQ14" i="253"/>
  <c r="AQ13" i="253"/>
  <c r="AQ12" i="253"/>
  <c r="AQ11" i="253"/>
  <c r="CH5" i="253"/>
  <c r="CC5" i="253"/>
  <c r="CB5" i="253"/>
  <c r="CA5" i="253"/>
  <c r="BZ5" i="253"/>
  <c r="BY5" i="253"/>
  <c r="BW5" i="253"/>
  <c r="BH5" i="253"/>
  <c r="BG5" i="253"/>
  <c r="BF5" i="253"/>
  <c r="BE5" i="253"/>
  <c r="BB5" i="253"/>
  <c r="AZ5" i="253"/>
  <c r="AY5" i="253"/>
  <c r="AX5" i="253"/>
  <c r="AW5" i="253"/>
  <c r="AV5" i="253"/>
  <c r="AJ32" i="252"/>
  <c r="AI32" i="252"/>
  <c r="AH32" i="252"/>
  <c r="AG32" i="252"/>
  <c r="AG35" i="252" s="1"/>
  <c r="BP5" i="252" s="1"/>
  <c r="AF32" i="252"/>
  <c r="BE5" i="252" s="1"/>
  <c r="AE32" i="252"/>
  <c r="BD5" i="252" s="1"/>
  <c r="AD32" i="252"/>
  <c r="AD35" i="252" s="1"/>
  <c r="BN5" i="252" s="1"/>
  <c r="AC32" i="252"/>
  <c r="AC35" i="252" s="1"/>
  <c r="BM5" i="252" s="1"/>
  <c r="AB32" i="252"/>
  <c r="AA32" i="252"/>
  <c r="AS34" i="252" s="1"/>
  <c r="Z32" i="252"/>
  <c r="Y32" i="252"/>
  <c r="AJ31" i="252"/>
  <c r="CH5" i="252" s="1"/>
  <c r="AI31" i="252"/>
  <c r="AH31" i="252"/>
  <c r="AG31" i="252"/>
  <c r="AF31" i="252"/>
  <c r="AE31" i="252"/>
  <c r="CC5" i="252" s="1"/>
  <c r="AD31" i="252"/>
  <c r="CB5" i="252" s="1"/>
  <c r="AC31" i="252"/>
  <c r="CA5" i="252" s="1"/>
  <c r="AQ30" i="252"/>
  <c r="AQ29" i="252"/>
  <c r="AQ28" i="252"/>
  <c r="AQ27" i="252"/>
  <c r="AQ26" i="252"/>
  <c r="AQ25" i="252"/>
  <c r="AQ24" i="252"/>
  <c r="AQ23" i="252"/>
  <c r="AQ22" i="252"/>
  <c r="AQ21" i="252"/>
  <c r="AQ20" i="252"/>
  <c r="AQ19" i="252"/>
  <c r="AQ18" i="252"/>
  <c r="AQ17" i="252"/>
  <c r="AQ16" i="252"/>
  <c r="AQ15" i="252"/>
  <c r="AQ14" i="252"/>
  <c r="AQ13" i="252"/>
  <c r="AQ12" i="252"/>
  <c r="AQ11" i="252"/>
  <c r="CG5" i="252"/>
  <c r="CF5" i="252"/>
  <c r="CE5" i="252"/>
  <c r="CD5" i="252"/>
  <c r="BI5" i="252"/>
  <c r="BH5" i="252"/>
  <c r="BF5" i="252"/>
  <c r="BC5" i="252"/>
  <c r="BB5" i="252"/>
  <c r="BA5" i="252"/>
  <c r="AZ5" i="252"/>
  <c r="AX5" i="252"/>
  <c r="AW5" i="252"/>
  <c r="AV5" i="252"/>
  <c r="AJ32" i="251"/>
  <c r="AI32" i="251"/>
  <c r="AH32" i="251"/>
  <c r="AH35" i="251" s="1"/>
  <c r="BQ5" i="251" s="1"/>
  <c r="AG32" i="251"/>
  <c r="AF32" i="251"/>
  <c r="BE5" i="251" s="1"/>
  <c r="AE32" i="251"/>
  <c r="AD32" i="251"/>
  <c r="AD35" i="251" s="1"/>
  <c r="BN5" i="251" s="1"/>
  <c r="AC32" i="251"/>
  <c r="AB32" i="251"/>
  <c r="AA32" i="251"/>
  <c r="Z32" i="251"/>
  <c r="AR35" i="251" s="1"/>
  <c r="Y32" i="251"/>
  <c r="Y36" i="251" s="1"/>
  <c r="BS5" i="251" s="1"/>
  <c r="AJ31" i="251"/>
  <c r="AI31" i="251"/>
  <c r="AH31" i="251"/>
  <c r="AG31" i="251"/>
  <c r="AF31" i="251"/>
  <c r="CD5" i="251" s="1"/>
  <c r="AE31" i="251"/>
  <c r="CC5" i="251" s="1"/>
  <c r="AD31" i="251"/>
  <c r="CB5" i="251" s="1"/>
  <c r="AC31" i="251"/>
  <c r="CA5" i="251" s="1"/>
  <c r="AQ30" i="251"/>
  <c r="AQ29" i="251"/>
  <c r="AQ28" i="251"/>
  <c r="AQ27" i="251"/>
  <c r="AQ26" i="251"/>
  <c r="AQ25" i="251"/>
  <c r="AQ24" i="251"/>
  <c r="AQ23" i="251"/>
  <c r="AQ22" i="251"/>
  <c r="AQ21" i="251"/>
  <c r="AQ20" i="251"/>
  <c r="AQ19" i="251"/>
  <c r="AQ18" i="251"/>
  <c r="AQ17" i="251"/>
  <c r="AQ16" i="251"/>
  <c r="AQ15" i="251"/>
  <c r="AQ14" i="251"/>
  <c r="AQ13" i="251"/>
  <c r="AQ12" i="251"/>
  <c r="AQ11" i="251"/>
  <c r="CH5" i="251"/>
  <c r="CG5" i="251"/>
  <c r="CF5" i="251"/>
  <c r="CE5" i="251"/>
  <c r="BI5" i="251"/>
  <c r="BG5" i="251"/>
  <c r="BD5" i="251"/>
  <c r="BC5" i="251"/>
  <c r="BB5" i="251"/>
  <c r="BA5" i="251"/>
  <c r="AY5" i="251"/>
  <c r="AW5" i="251"/>
  <c r="AV5" i="251"/>
  <c r="AJ32" i="250"/>
  <c r="AI32" i="250"/>
  <c r="BH5" i="250" s="1"/>
  <c r="AH32" i="250"/>
  <c r="AH35" i="250" s="1"/>
  <c r="BQ5" i="250" s="1"/>
  <c r="AG32" i="250"/>
  <c r="AF32" i="250"/>
  <c r="BE5" i="250" s="1"/>
  <c r="AE32" i="250"/>
  <c r="BD5" i="250" s="1"/>
  <c r="AD32" i="250"/>
  <c r="AD35" i="250" s="1"/>
  <c r="BN5" i="250" s="1"/>
  <c r="AC32" i="250"/>
  <c r="AB32" i="250"/>
  <c r="AA32" i="250"/>
  <c r="AS34" i="250" s="1"/>
  <c r="Z32" i="250"/>
  <c r="Y32" i="250"/>
  <c r="AJ31" i="250"/>
  <c r="CH5" i="250" s="1"/>
  <c r="AI31" i="250"/>
  <c r="AH31" i="250"/>
  <c r="AG31" i="250"/>
  <c r="AF31" i="250"/>
  <c r="AE31" i="250"/>
  <c r="CC5" i="250" s="1"/>
  <c r="AD31" i="250"/>
  <c r="CB5" i="250" s="1"/>
  <c r="AC31" i="250"/>
  <c r="CA5" i="250" s="1"/>
  <c r="AQ30" i="250"/>
  <c r="AQ29" i="250"/>
  <c r="AQ28" i="250"/>
  <c r="AQ27" i="250"/>
  <c r="AQ26" i="250"/>
  <c r="AQ25" i="250"/>
  <c r="AQ24" i="250"/>
  <c r="AQ23" i="250"/>
  <c r="AQ22" i="250"/>
  <c r="AQ21" i="250"/>
  <c r="AQ20" i="250"/>
  <c r="AQ19" i="250"/>
  <c r="AQ18" i="250"/>
  <c r="AQ17" i="250"/>
  <c r="AQ16" i="250"/>
  <c r="AQ15" i="250"/>
  <c r="AQ14" i="250"/>
  <c r="AQ13" i="250"/>
  <c r="AQ12" i="250"/>
  <c r="AQ11" i="250"/>
  <c r="CG5" i="250"/>
  <c r="CF5" i="250"/>
  <c r="CE5" i="250"/>
  <c r="CD5" i="250"/>
  <c r="BI5" i="250"/>
  <c r="BF5" i="250"/>
  <c r="BC5" i="250"/>
  <c r="BB5" i="250"/>
  <c r="BA5" i="250"/>
  <c r="AY5" i="250"/>
  <c r="AW5" i="250"/>
  <c r="AV5" i="250"/>
  <c r="AJ32" i="249"/>
  <c r="AI32" i="249"/>
  <c r="AI35" i="249" s="1"/>
  <c r="BR5" i="249" s="1"/>
  <c r="AH32" i="249"/>
  <c r="AH35" i="249" s="1"/>
  <c r="BQ5" i="249" s="1"/>
  <c r="AG32" i="249"/>
  <c r="AF32" i="249"/>
  <c r="AE32" i="249"/>
  <c r="AD32" i="249"/>
  <c r="AD35" i="249" s="1"/>
  <c r="BN5" i="249" s="1"/>
  <c r="AC32" i="249"/>
  <c r="AB32" i="249"/>
  <c r="AA32" i="249"/>
  <c r="AS34" i="249" s="1"/>
  <c r="Z32" i="249"/>
  <c r="Y32" i="249"/>
  <c r="AJ31" i="249"/>
  <c r="CH5" i="249" s="1"/>
  <c r="AI31" i="249"/>
  <c r="CG5" i="249" s="1"/>
  <c r="AH31" i="249"/>
  <c r="AG31" i="249"/>
  <c r="AF31" i="249"/>
  <c r="AE31" i="249"/>
  <c r="AD31" i="249"/>
  <c r="CB5" i="249" s="1"/>
  <c r="AC31" i="249"/>
  <c r="CA5" i="249" s="1"/>
  <c r="AQ30" i="249"/>
  <c r="AQ29" i="249"/>
  <c r="AQ28" i="249"/>
  <c r="AQ27" i="249"/>
  <c r="AQ26" i="249"/>
  <c r="AQ25" i="249"/>
  <c r="AQ24" i="249"/>
  <c r="AQ23" i="249"/>
  <c r="AQ22" i="249"/>
  <c r="AQ21" i="249"/>
  <c r="AQ20" i="249"/>
  <c r="AQ19" i="249"/>
  <c r="AQ18" i="249"/>
  <c r="AQ17" i="249"/>
  <c r="AQ16" i="249"/>
  <c r="AQ15" i="249"/>
  <c r="AQ14" i="249"/>
  <c r="AQ13" i="249"/>
  <c r="AQ12" i="249"/>
  <c r="AQ11" i="249"/>
  <c r="CF5" i="249"/>
  <c r="CE5" i="249"/>
  <c r="CD5" i="249"/>
  <c r="CC5" i="249"/>
  <c r="BI5" i="249"/>
  <c r="BH5" i="249"/>
  <c r="BE5" i="249"/>
  <c r="BB5" i="249"/>
  <c r="BA5" i="249"/>
  <c r="AZ5" i="249"/>
  <c r="AW5" i="249"/>
  <c r="AV5" i="249"/>
  <c r="AI35" i="248"/>
  <c r="BR5" i="248" s="1"/>
  <c r="AJ32" i="248"/>
  <c r="AI32" i="248"/>
  <c r="AH32" i="248"/>
  <c r="AH35" i="248" s="1"/>
  <c r="BQ5" i="248" s="1"/>
  <c r="AG32" i="248"/>
  <c r="AF32" i="248"/>
  <c r="BE5" i="248" s="1"/>
  <c r="AE32" i="248"/>
  <c r="AD32" i="248"/>
  <c r="AC32" i="248"/>
  <c r="BB5" i="248" s="1"/>
  <c r="AB32" i="248"/>
  <c r="AA32" i="248"/>
  <c r="AS34" i="248" s="1"/>
  <c r="Z32" i="248"/>
  <c r="Y32" i="248"/>
  <c r="Y36" i="248" s="1"/>
  <c r="BS5" i="248" s="1"/>
  <c r="AJ31" i="248"/>
  <c r="CH5" i="248" s="1"/>
  <c r="AI31" i="248"/>
  <c r="AH31" i="248"/>
  <c r="CF5" i="248" s="1"/>
  <c r="AG31" i="248"/>
  <c r="AF31" i="248"/>
  <c r="AE31" i="248"/>
  <c r="CC5" i="248" s="1"/>
  <c r="AD31" i="248"/>
  <c r="AC31" i="248"/>
  <c r="CA5" i="248" s="1"/>
  <c r="AQ30" i="248"/>
  <c r="AQ29" i="248"/>
  <c r="AQ28" i="248"/>
  <c r="AQ27" i="248"/>
  <c r="AQ26" i="248"/>
  <c r="AQ25" i="248"/>
  <c r="AQ24" i="248"/>
  <c r="AQ23" i="248"/>
  <c r="AQ22" i="248"/>
  <c r="AQ21" i="248"/>
  <c r="AQ20" i="248"/>
  <c r="AQ19" i="248"/>
  <c r="AQ18" i="248"/>
  <c r="AQ17" i="248"/>
  <c r="AQ16" i="248"/>
  <c r="AQ15" i="248"/>
  <c r="AQ14" i="248"/>
  <c r="AQ13" i="248"/>
  <c r="AQ12" i="248"/>
  <c r="AQ11" i="248"/>
  <c r="CG5" i="248"/>
  <c r="CE5" i="248"/>
  <c r="CD5" i="248"/>
  <c r="CB5" i="248"/>
  <c r="BX5" i="248"/>
  <c r="BI5" i="248"/>
  <c r="BH5" i="248"/>
  <c r="BG5" i="248"/>
  <c r="BD5" i="248"/>
  <c r="BA5" i="248"/>
  <c r="AZ5" i="248"/>
  <c r="AY5" i="248"/>
  <c r="AW5" i="248"/>
  <c r="AV5" i="248"/>
  <c r="Z35" i="247"/>
  <c r="BK5" i="247" s="1"/>
  <c r="AJ32" i="247"/>
  <c r="AI32" i="247"/>
  <c r="AH32" i="247"/>
  <c r="AH35" i="247" s="1"/>
  <c r="BQ5" i="247" s="1"/>
  <c r="AG32" i="247"/>
  <c r="AF32" i="247"/>
  <c r="AE32" i="247"/>
  <c r="BD5" i="247" s="1"/>
  <c r="AD32" i="247"/>
  <c r="AD35" i="247" s="1"/>
  <c r="BN5" i="247" s="1"/>
  <c r="AC32" i="247"/>
  <c r="BB5" i="247" s="1"/>
  <c r="AB32" i="247"/>
  <c r="AA32" i="247"/>
  <c r="Z32" i="247"/>
  <c r="Y32" i="247"/>
  <c r="Y36" i="247" s="1"/>
  <c r="BS5" i="247" s="1"/>
  <c r="AJ31" i="247"/>
  <c r="CH5" i="247" s="1"/>
  <c r="AI31" i="247"/>
  <c r="AH31" i="247"/>
  <c r="CF5" i="247" s="1"/>
  <c r="AG31" i="247"/>
  <c r="AF31" i="247"/>
  <c r="AE31" i="247"/>
  <c r="CC5" i="247" s="1"/>
  <c r="AD31" i="247"/>
  <c r="AC31" i="247"/>
  <c r="CA5" i="247" s="1"/>
  <c r="AQ30" i="247"/>
  <c r="AQ29" i="247"/>
  <c r="AQ28" i="247"/>
  <c r="AQ27" i="247"/>
  <c r="AQ26" i="247"/>
  <c r="AQ25" i="247"/>
  <c r="AQ24" i="247"/>
  <c r="AQ23" i="247"/>
  <c r="AQ22" i="247"/>
  <c r="AQ21" i="247"/>
  <c r="AQ20" i="247"/>
  <c r="AQ19" i="247"/>
  <c r="AQ18" i="247"/>
  <c r="AQ17" i="247"/>
  <c r="AQ16" i="247"/>
  <c r="AQ15" i="247"/>
  <c r="AQ14" i="247"/>
  <c r="AQ13" i="247"/>
  <c r="AQ12" i="247"/>
  <c r="AQ11" i="247"/>
  <c r="CG5" i="247"/>
  <c r="CE5" i="247"/>
  <c r="CD5" i="247"/>
  <c r="CB5" i="247"/>
  <c r="BI5" i="247"/>
  <c r="BG5" i="247"/>
  <c r="BE5" i="247"/>
  <c r="BA5" i="247"/>
  <c r="AY5" i="247"/>
  <c r="AW5" i="247"/>
  <c r="AV5" i="247"/>
  <c r="AJ32" i="246"/>
  <c r="BI5" i="246" s="1"/>
  <c r="AI32" i="246"/>
  <c r="AH32" i="246"/>
  <c r="AH35" i="246" s="1"/>
  <c r="BQ5" i="246" s="1"/>
  <c r="AG32" i="246"/>
  <c r="AF32" i="246"/>
  <c r="AE32" i="246"/>
  <c r="AD32" i="246"/>
  <c r="AD35" i="246" s="1"/>
  <c r="BN5" i="246" s="1"/>
  <c r="AC32" i="246"/>
  <c r="AB32" i="246"/>
  <c r="BA5" i="246" s="1"/>
  <c r="AA32" i="246"/>
  <c r="Z32" i="246"/>
  <c r="AR35" i="246" s="1"/>
  <c r="Y32" i="246"/>
  <c r="BY5" i="246" s="1"/>
  <c r="AJ31" i="246"/>
  <c r="AI31" i="246"/>
  <c r="AH31" i="246"/>
  <c r="AG31" i="246"/>
  <c r="AF31" i="246"/>
  <c r="CD5" i="246" s="1"/>
  <c r="AE31" i="246"/>
  <c r="CC5" i="246" s="1"/>
  <c r="AD31" i="246"/>
  <c r="AC31" i="246"/>
  <c r="CA5" i="246" s="1"/>
  <c r="AQ30" i="246"/>
  <c r="AQ29" i="246"/>
  <c r="AQ28" i="246"/>
  <c r="AQ27" i="246"/>
  <c r="AQ26" i="246"/>
  <c r="AQ25" i="246"/>
  <c r="AQ24" i="246"/>
  <c r="AQ23" i="246"/>
  <c r="AQ22" i="246"/>
  <c r="AQ21" i="246"/>
  <c r="AQ20" i="246"/>
  <c r="AQ19" i="246"/>
  <c r="AQ18" i="246"/>
  <c r="AQ17" i="246"/>
  <c r="AQ16" i="246"/>
  <c r="AQ15" i="246"/>
  <c r="AQ14" i="246"/>
  <c r="AQ13" i="246"/>
  <c r="AQ12" i="246"/>
  <c r="AQ11" i="246"/>
  <c r="CH5" i="246"/>
  <c r="CG5" i="246"/>
  <c r="CF5" i="246"/>
  <c r="CE5" i="246"/>
  <c r="CB5" i="246"/>
  <c r="BX5" i="246"/>
  <c r="BG5" i="246"/>
  <c r="BE5" i="246"/>
  <c r="BD5" i="246"/>
  <c r="BC5" i="246"/>
  <c r="BB5" i="246"/>
  <c r="AY5" i="246"/>
  <c r="AW5" i="246"/>
  <c r="AV5" i="246"/>
  <c r="AJ32" i="245"/>
  <c r="AI32" i="245"/>
  <c r="AH32" i="245"/>
  <c r="AG32" i="245"/>
  <c r="BF5" i="245" s="1"/>
  <c r="AF32" i="245"/>
  <c r="AE32" i="245"/>
  <c r="AE35" i="245" s="1"/>
  <c r="BO5" i="245" s="1"/>
  <c r="AD32" i="245"/>
  <c r="AD35" i="245" s="1"/>
  <c r="BN5" i="245" s="1"/>
  <c r="AC32" i="245"/>
  <c r="AC35" i="245" s="1"/>
  <c r="BM5" i="245" s="1"/>
  <c r="AB32" i="245"/>
  <c r="BA5" i="245" s="1"/>
  <c r="AA32" i="245"/>
  <c r="Z32" i="245"/>
  <c r="BX5" i="245" s="1"/>
  <c r="Y32" i="245"/>
  <c r="AJ31" i="245"/>
  <c r="AI31" i="245"/>
  <c r="AH31" i="245"/>
  <c r="AG31" i="245"/>
  <c r="CE5" i="245" s="1"/>
  <c r="AF31" i="245"/>
  <c r="CD5" i="245" s="1"/>
  <c r="AE31" i="245"/>
  <c r="CC5" i="245" s="1"/>
  <c r="AD31" i="245"/>
  <c r="CB5" i="245" s="1"/>
  <c r="AC31" i="245"/>
  <c r="AQ30" i="245"/>
  <c r="AQ29" i="245"/>
  <c r="AQ28" i="245"/>
  <c r="AQ27" i="245"/>
  <c r="AQ26" i="245"/>
  <c r="AQ25" i="245"/>
  <c r="AQ24" i="245"/>
  <c r="AQ23" i="245"/>
  <c r="AQ22" i="245"/>
  <c r="AQ21" i="245"/>
  <c r="AQ20" i="245"/>
  <c r="AQ19" i="245"/>
  <c r="AQ18" i="245"/>
  <c r="AQ17" i="245"/>
  <c r="AQ16" i="245"/>
  <c r="AQ15" i="245"/>
  <c r="AQ14" i="245"/>
  <c r="AQ13" i="245"/>
  <c r="AQ12" i="245"/>
  <c r="AQ11" i="245"/>
  <c r="CH5" i="245"/>
  <c r="CG5" i="245"/>
  <c r="CF5" i="245"/>
  <c r="CA5" i="245"/>
  <c r="BH5" i="245"/>
  <c r="BE5" i="245"/>
  <c r="BD5" i="245"/>
  <c r="BC5" i="245"/>
  <c r="AZ5" i="245"/>
  <c r="AW5" i="245"/>
  <c r="AV5" i="245"/>
  <c r="AJ32" i="244"/>
  <c r="AI32" i="244"/>
  <c r="AI35" i="244" s="1"/>
  <c r="BR5" i="244" s="1"/>
  <c r="AH32" i="244"/>
  <c r="AG32" i="244"/>
  <c r="AF32" i="244"/>
  <c r="BE5" i="244" s="1"/>
  <c r="AE32" i="244"/>
  <c r="BD5" i="244" s="1"/>
  <c r="AD32" i="244"/>
  <c r="AD35" i="244" s="1"/>
  <c r="BN5" i="244" s="1"/>
  <c r="AC32" i="244"/>
  <c r="AB32" i="244"/>
  <c r="AA32" i="244"/>
  <c r="AS34" i="244" s="1"/>
  <c r="Z32" i="244"/>
  <c r="Y32" i="244"/>
  <c r="AJ31" i="244"/>
  <c r="CH5" i="244" s="1"/>
  <c r="AI31" i="244"/>
  <c r="AH31" i="244"/>
  <c r="AG31" i="244"/>
  <c r="AF31" i="244"/>
  <c r="AE31" i="244"/>
  <c r="CC5" i="244" s="1"/>
  <c r="AD31" i="244"/>
  <c r="CB5" i="244" s="1"/>
  <c r="AC31" i="244"/>
  <c r="CA5" i="244" s="1"/>
  <c r="AQ30" i="244"/>
  <c r="AQ29" i="244"/>
  <c r="AQ28" i="244"/>
  <c r="AQ27" i="244"/>
  <c r="AQ26" i="244"/>
  <c r="AQ25" i="244"/>
  <c r="AQ24" i="244"/>
  <c r="AQ23" i="244"/>
  <c r="AQ22" i="244"/>
  <c r="AQ21" i="244"/>
  <c r="AQ20" i="244"/>
  <c r="AQ19" i="244"/>
  <c r="AQ18" i="244"/>
  <c r="AQ17" i="244"/>
  <c r="AQ16" i="244"/>
  <c r="AQ15" i="244"/>
  <c r="AQ14" i="244"/>
  <c r="AQ13" i="244"/>
  <c r="AQ12" i="244"/>
  <c r="AQ11" i="244"/>
  <c r="CG5" i="244"/>
  <c r="CF5" i="244"/>
  <c r="CE5" i="244"/>
  <c r="CD5" i="244"/>
  <c r="BI5" i="244"/>
  <c r="BF5" i="244"/>
  <c r="BC5" i="244"/>
  <c r="BB5" i="244"/>
  <c r="BA5" i="244"/>
  <c r="AW5" i="244"/>
  <c r="AV5" i="244"/>
  <c r="AJ32" i="243"/>
  <c r="AI32" i="243"/>
  <c r="AH32" i="243"/>
  <c r="AH35" i="243" s="1"/>
  <c r="BQ5" i="243" s="1"/>
  <c r="AG32" i="243"/>
  <c r="AF32" i="243"/>
  <c r="BE5" i="243" s="1"/>
  <c r="AE32" i="243"/>
  <c r="BD5" i="243" s="1"/>
  <c r="AD32" i="243"/>
  <c r="AD35" i="243" s="1"/>
  <c r="BN5" i="243" s="1"/>
  <c r="AC32" i="243"/>
  <c r="AB32" i="243"/>
  <c r="BA5" i="243" s="1"/>
  <c r="AA32" i="243"/>
  <c r="Z32" i="243"/>
  <c r="Y32" i="243"/>
  <c r="AJ31" i="243"/>
  <c r="CH5" i="243" s="1"/>
  <c r="AI31" i="243"/>
  <c r="AH31" i="243"/>
  <c r="AG31" i="243"/>
  <c r="AF31" i="243"/>
  <c r="CD5" i="243" s="1"/>
  <c r="AE31" i="243"/>
  <c r="CC5" i="243" s="1"/>
  <c r="AD31" i="243"/>
  <c r="AC31" i="243"/>
  <c r="AQ30" i="243"/>
  <c r="AQ29" i="243"/>
  <c r="AQ28" i="243"/>
  <c r="AQ27" i="243"/>
  <c r="AQ26" i="243"/>
  <c r="AQ25" i="243"/>
  <c r="AQ24" i="243"/>
  <c r="AQ23" i="243"/>
  <c r="AQ22" i="243"/>
  <c r="AQ21" i="243"/>
  <c r="AQ20" i="243"/>
  <c r="AQ19" i="243"/>
  <c r="AQ18" i="243"/>
  <c r="AQ17" i="243"/>
  <c r="AQ16" i="243"/>
  <c r="AQ15" i="243"/>
  <c r="AQ14" i="243"/>
  <c r="AQ13" i="243"/>
  <c r="AQ12" i="243"/>
  <c r="AQ11" i="243"/>
  <c r="CG5" i="243"/>
  <c r="CF5" i="243"/>
  <c r="CE5" i="243"/>
  <c r="CB5" i="243"/>
  <c r="CA5" i="243"/>
  <c r="BI5" i="243"/>
  <c r="BF5" i="243"/>
  <c r="BC5" i="243"/>
  <c r="BB5" i="243"/>
  <c r="AW5" i="243"/>
  <c r="AV5" i="243"/>
  <c r="AJ32" i="242"/>
  <c r="AI32" i="242"/>
  <c r="AH32" i="242"/>
  <c r="AH35" i="242" s="1"/>
  <c r="BQ5" i="242" s="1"/>
  <c r="AG32" i="242"/>
  <c r="AF32" i="242"/>
  <c r="AE32" i="242"/>
  <c r="AE35" i="242" s="1"/>
  <c r="BO5" i="242" s="1"/>
  <c r="AD32" i="242"/>
  <c r="AC32" i="242"/>
  <c r="AC33" i="242" s="1"/>
  <c r="AB32" i="242"/>
  <c r="AA32" i="242"/>
  <c r="Z32" i="242"/>
  <c r="AY5" i="242" s="1"/>
  <c r="Y32" i="242"/>
  <c r="AJ31" i="242"/>
  <c r="AI31" i="242"/>
  <c r="AH31" i="242"/>
  <c r="CF5" i="242" s="1"/>
  <c r="AG31" i="242"/>
  <c r="CE5" i="242" s="1"/>
  <c r="AF31" i="242"/>
  <c r="CD5" i="242" s="1"/>
  <c r="AE31" i="242"/>
  <c r="CC5" i="242" s="1"/>
  <c r="AD31" i="242"/>
  <c r="AC31" i="242"/>
  <c r="AQ30" i="242"/>
  <c r="AQ29" i="242"/>
  <c r="AQ28" i="242"/>
  <c r="AQ27" i="242"/>
  <c r="AQ26" i="242"/>
  <c r="AQ25" i="242"/>
  <c r="AQ24" i="242"/>
  <c r="AQ23" i="242"/>
  <c r="AQ22" i="242"/>
  <c r="AQ21" i="242"/>
  <c r="AQ20" i="242"/>
  <c r="AQ19" i="242"/>
  <c r="AQ18" i="242"/>
  <c r="AQ17" i="242"/>
  <c r="AQ16" i="242"/>
  <c r="AQ15" i="242"/>
  <c r="AQ14" i="242"/>
  <c r="AQ13" i="242"/>
  <c r="AQ12" i="242"/>
  <c r="AQ11" i="242"/>
  <c r="CH5" i="242"/>
  <c r="CG5" i="242"/>
  <c r="CB5" i="242"/>
  <c r="CA5" i="242"/>
  <c r="BX5" i="242"/>
  <c r="BI5" i="242"/>
  <c r="BF5" i="242"/>
  <c r="BE5" i="242"/>
  <c r="BD5" i="242"/>
  <c r="BA5" i="242"/>
  <c r="AW5" i="242"/>
  <c r="AV5" i="242"/>
  <c r="AJ32" i="241"/>
  <c r="AI32" i="241"/>
  <c r="AI35" i="241" s="1"/>
  <c r="BR5" i="241" s="1"/>
  <c r="AH32" i="241"/>
  <c r="AH35" i="241" s="1"/>
  <c r="BQ5" i="241" s="1"/>
  <c r="AG32" i="241"/>
  <c r="AF32" i="241"/>
  <c r="AE32" i="241"/>
  <c r="AE35" i="241" s="1"/>
  <c r="BO5" i="241" s="1"/>
  <c r="AD32" i="241"/>
  <c r="AC32" i="241"/>
  <c r="AB32" i="241"/>
  <c r="BA5" i="241" s="1"/>
  <c r="AA32" i="241"/>
  <c r="Z32" i="241"/>
  <c r="Y32" i="241"/>
  <c r="AJ31" i="241"/>
  <c r="AI31" i="241"/>
  <c r="AH31" i="241"/>
  <c r="CF5" i="241" s="1"/>
  <c r="AG31" i="241"/>
  <c r="CE5" i="241" s="1"/>
  <c r="AF31" i="241"/>
  <c r="CD5" i="241" s="1"/>
  <c r="AE31" i="241"/>
  <c r="CC5" i="241" s="1"/>
  <c r="AD31" i="241"/>
  <c r="AC31" i="241"/>
  <c r="AQ30" i="241"/>
  <c r="AQ29" i="241"/>
  <c r="AQ28" i="241"/>
  <c r="AQ27" i="241"/>
  <c r="AQ26" i="241"/>
  <c r="AQ25" i="241"/>
  <c r="AQ24" i="241"/>
  <c r="AQ23" i="241"/>
  <c r="AQ22" i="241"/>
  <c r="AQ21" i="241"/>
  <c r="AQ20" i="241"/>
  <c r="AQ19" i="241"/>
  <c r="AQ18" i="241"/>
  <c r="AQ17" i="241"/>
  <c r="AQ16" i="241"/>
  <c r="AQ15" i="241"/>
  <c r="AQ14" i="241"/>
  <c r="AQ13" i="241"/>
  <c r="AQ12" i="241"/>
  <c r="AQ11" i="241"/>
  <c r="CH5" i="241"/>
  <c r="CG5" i="241"/>
  <c r="CB5" i="241"/>
  <c r="CA5" i="241"/>
  <c r="BW5" i="241"/>
  <c r="BI5" i="241"/>
  <c r="BG5" i="241"/>
  <c r="BF5" i="241"/>
  <c r="BE5" i="241"/>
  <c r="BD5" i="241"/>
  <c r="AY5" i="241"/>
  <c r="AX5" i="241"/>
  <c r="AW5" i="241"/>
  <c r="AV5" i="241"/>
  <c r="AJ32" i="240"/>
  <c r="AI32" i="240"/>
  <c r="AH32" i="240"/>
  <c r="AH35" i="240" s="1"/>
  <c r="BQ5" i="240" s="1"/>
  <c r="AG32" i="240"/>
  <c r="AF32" i="240"/>
  <c r="BE5" i="240" s="1"/>
  <c r="AE32" i="240"/>
  <c r="AD32" i="240"/>
  <c r="AC32" i="240"/>
  <c r="BB5" i="240" s="1"/>
  <c r="AB32" i="240"/>
  <c r="BA5" i="240" s="1"/>
  <c r="AA32" i="240"/>
  <c r="Z32" i="240"/>
  <c r="Y32" i="240"/>
  <c r="AJ31" i="240"/>
  <c r="CH5" i="240" s="1"/>
  <c r="AI31" i="240"/>
  <c r="AH31" i="240"/>
  <c r="CF5" i="240" s="1"/>
  <c r="AG31" i="240"/>
  <c r="AF31" i="240"/>
  <c r="AE31" i="240"/>
  <c r="AD31" i="240"/>
  <c r="AC31" i="240"/>
  <c r="CA5" i="240" s="1"/>
  <c r="AQ30" i="240"/>
  <c r="AQ29" i="240"/>
  <c r="AQ28" i="240"/>
  <c r="AQ27" i="240"/>
  <c r="AQ26" i="240"/>
  <c r="AQ25" i="240"/>
  <c r="AQ24" i="240"/>
  <c r="AQ23" i="240"/>
  <c r="AQ22" i="240"/>
  <c r="AQ21" i="240"/>
  <c r="AQ20" i="240"/>
  <c r="AQ19" i="240"/>
  <c r="AQ18" i="240"/>
  <c r="AQ17" i="240"/>
  <c r="AQ16" i="240"/>
  <c r="AQ15" i="240"/>
  <c r="AQ14" i="240"/>
  <c r="AQ13" i="240"/>
  <c r="AQ12" i="240"/>
  <c r="AQ11" i="240"/>
  <c r="CG5" i="240"/>
  <c r="CE5" i="240"/>
  <c r="CD5" i="240"/>
  <c r="CC5" i="240"/>
  <c r="CB5" i="240"/>
  <c r="BX5" i="240"/>
  <c r="BI5" i="240"/>
  <c r="BH5" i="240"/>
  <c r="BG5" i="240"/>
  <c r="BD5" i="240"/>
  <c r="AZ5" i="240"/>
  <c r="AY5" i="240"/>
  <c r="AW5" i="240"/>
  <c r="AV5" i="240"/>
  <c r="AJ32" i="239"/>
  <c r="AI32" i="239"/>
  <c r="AH32" i="239"/>
  <c r="AH35" i="239" s="1"/>
  <c r="BQ5" i="239" s="1"/>
  <c r="AG32" i="239"/>
  <c r="AF32" i="239"/>
  <c r="BE5" i="239" s="1"/>
  <c r="AE32" i="239"/>
  <c r="AD32" i="239"/>
  <c r="AC32" i="239"/>
  <c r="AB32" i="239"/>
  <c r="AA32" i="239"/>
  <c r="Z32" i="239"/>
  <c r="Y32" i="239"/>
  <c r="AJ31" i="239"/>
  <c r="CH5" i="239" s="1"/>
  <c r="AI31" i="239"/>
  <c r="AH31" i="239"/>
  <c r="CF5" i="239" s="1"/>
  <c r="AG31" i="239"/>
  <c r="AF31" i="239"/>
  <c r="AE31" i="239"/>
  <c r="CC5" i="239" s="1"/>
  <c r="AD31" i="239"/>
  <c r="AC31" i="239"/>
  <c r="CA5" i="239" s="1"/>
  <c r="AQ30" i="239"/>
  <c r="AQ29" i="239"/>
  <c r="AQ28" i="239"/>
  <c r="AQ27" i="239"/>
  <c r="AQ26" i="239"/>
  <c r="AQ25" i="239"/>
  <c r="AQ24" i="239"/>
  <c r="AQ23" i="239"/>
  <c r="AQ22" i="239"/>
  <c r="AQ21" i="239"/>
  <c r="AQ20" i="239"/>
  <c r="AQ19" i="239"/>
  <c r="AQ18" i="239"/>
  <c r="AQ17" i="239"/>
  <c r="AQ16" i="239"/>
  <c r="AQ15" i="239"/>
  <c r="AQ14" i="239"/>
  <c r="AQ13" i="239"/>
  <c r="AQ12" i="239"/>
  <c r="AQ11" i="239"/>
  <c r="CG5" i="239"/>
  <c r="CE5" i="239"/>
  <c r="CD5" i="239"/>
  <c r="CB5" i="239"/>
  <c r="BX5" i="239"/>
  <c r="BW5" i="239"/>
  <c r="BI5" i="239"/>
  <c r="BH5" i="239"/>
  <c r="BG5" i="239"/>
  <c r="BD5" i="239"/>
  <c r="BB5" i="239"/>
  <c r="BA5" i="239"/>
  <c r="AY5" i="239"/>
  <c r="AW5" i="239"/>
  <c r="AV5" i="239"/>
  <c r="AJ32" i="238"/>
  <c r="AI32" i="238"/>
  <c r="BH5" i="238" s="1"/>
  <c r="AH32" i="238"/>
  <c r="AH35" i="238" s="1"/>
  <c r="BQ5" i="238" s="1"/>
  <c r="AG32" i="238"/>
  <c r="AF32" i="238"/>
  <c r="AE32" i="238"/>
  <c r="AD32" i="238"/>
  <c r="AD35" i="238" s="1"/>
  <c r="BN5" i="238" s="1"/>
  <c r="AC32" i="238"/>
  <c r="AC35" i="238" s="1"/>
  <c r="BM5" i="238" s="1"/>
  <c r="AB32" i="238"/>
  <c r="BA5" i="238" s="1"/>
  <c r="AA32" i="238"/>
  <c r="BY5" i="238" s="1"/>
  <c r="Z32" i="238"/>
  <c r="AR35" i="238" s="1"/>
  <c r="Y32" i="238"/>
  <c r="BZ5" i="238" s="1"/>
  <c r="AJ31" i="238"/>
  <c r="AI31" i="238"/>
  <c r="AH31" i="238"/>
  <c r="AG31" i="238"/>
  <c r="AF31" i="238"/>
  <c r="CD5" i="238" s="1"/>
  <c r="AE31" i="238"/>
  <c r="CC5" i="238" s="1"/>
  <c r="AD31" i="238"/>
  <c r="CB5" i="238" s="1"/>
  <c r="AC31" i="238"/>
  <c r="CA5" i="238" s="1"/>
  <c r="AQ30" i="238"/>
  <c r="AQ29" i="238"/>
  <c r="AQ28" i="238"/>
  <c r="AQ27" i="238"/>
  <c r="AQ26" i="238"/>
  <c r="AQ25" i="238"/>
  <c r="AQ24" i="238"/>
  <c r="AQ23" i="238"/>
  <c r="AQ22" i="238"/>
  <c r="AQ21" i="238"/>
  <c r="AQ20" i="238"/>
  <c r="AQ19" i="238"/>
  <c r="AQ18" i="238"/>
  <c r="AQ17" i="238"/>
  <c r="AQ16" i="238"/>
  <c r="AQ15" i="238"/>
  <c r="AQ14" i="238"/>
  <c r="AQ13" i="238"/>
  <c r="AQ12" i="238"/>
  <c r="AQ11" i="238"/>
  <c r="CH5" i="238"/>
  <c r="CG5" i="238"/>
  <c r="CF5" i="238"/>
  <c r="CE5" i="238"/>
  <c r="BG5" i="238"/>
  <c r="BE5" i="238"/>
  <c r="BD5" i="238"/>
  <c r="BC5" i="238"/>
  <c r="BB5" i="238"/>
  <c r="AY5" i="238"/>
  <c r="AW5" i="238"/>
  <c r="AV5" i="238"/>
  <c r="AJ32" i="237"/>
  <c r="BI5" i="237" s="1"/>
  <c r="AI32" i="237"/>
  <c r="AI35" i="237" s="1"/>
  <c r="BR5" i="237" s="1"/>
  <c r="AH32" i="237"/>
  <c r="AH35" i="237" s="1"/>
  <c r="BQ5" i="237" s="1"/>
  <c r="AG32" i="237"/>
  <c r="AF32" i="237"/>
  <c r="AE32" i="237"/>
  <c r="AD32" i="237"/>
  <c r="AD35" i="237" s="1"/>
  <c r="BN5" i="237" s="1"/>
  <c r="AC32" i="237"/>
  <c r="AB32" i="237"/>
  <c r="BA5" i="237" s="1"/>
  <c r="AA32" i="237"/>
  <c r="AZ5" i="237" s="1"/>
  <c r="Z32" i="237"/>
  <c r="AY5" i="237" s="1"/>
  <c r="Y32" i="237"/>
  <c r="AJ31" i="237"/>
  <c r="AI31" i="237"/>
  <c r="CG5" i="237" s="1"/>
  <c r="AH31" i="237"/>
  <c r="CF5" i="237" s="1"/>
  <c r="AG31" i="237"/>
  <c r="AF31" i="237"/>
  <c r="CD5" i="237" s="1"/>
  <c r="AE31" i="237"/>
  <c r="AD31" i="237"/>
  <c r="AC31" i="237"/>
  <c r="CA5" i="237" s="1"/>
  <c r="AQ30" i="237"/>
  <c r="AQ29" i="237"/>
  <c r="AQ28" i="237"/>
  <c r="AQ27" i="237"/>
  <c r="AQ26" i="237"/>
  <c r="AQ25" i="237"/>
  <c r="AQ24" i="237"/>
  <c r="AQ23" i="237"/>
  <c r="AQ22" i="237"/>
  <c r="AQ21" i="237"/>
  <c r="AQ20" i="237"/>
  <c r="AQ19" i="237"/>
  <c r="AQ18" i="237"/>
  <c r="AQ17" i="237"/>
  <c r="AQ16" i="237"/>
  <c r="AQ15" i="237"/>
  <c r="AQ14" i="237"/>
  <c r="AQ13" i="237"/>
  <c r="AQ12" i="237"/>
  <c r="AQ11" i="237"/>
  <c r="CH5" i="237"/>
  <c r="CE5" i="237"/>
  <c r="CC5" i="237"/>
  <c r="CB5" i="237"/>
  <c r="BX5" i="237"/>
  <c r="BG5" i="237"/>
  <c r="BF5" i="237"/>
  <c r="BE5" i="237"/>
  <c r="BB5" i="237"/>
  <c r="AW5" i="237"/>
  <c r="AV5" i="237"/>
  <c r="AJ32" i="236"/>
  <c r="AI32" i="236"/>
  <c r="AH32" i="236"/>
  <c r="AH35" i="236" s="1"/>
  <c r="BQ5" i="236" s="1"/>
  <c r="AG32" i="236"/>
  <c r="AF32" i="236"/>
  <c r="AE32" i="236"/>
  <c r="BD5" i="236" s="1"/>
  <c r="AD32" i="236"/>
  <c r="AC32" i="236"/>
  <c r="AB32" i="236"/>
  <c r="BA5" i="236" s="1"/>
  <c r="AA32" i="236"/>
  <c r="BX5" i="236" s="1"/>
  <c r="Z32" i="236"/>
  <c r="Y32" i="236"/>
  <c r="AJ31" i="236"/>
  <c r="AI31" i="236"/>
  <c r="CG5" i="236" s="1"/>
  <c r="AH31" i="236"/>
  <c r="CF5" i="236" s="1"/>
  <c r="AG31" i="236"/>
  <c r="AF31" i="236"/>
  <c r="CD5" i="236" s="1"/>
  <c r="AE31" i="236"/>
  <c r="CC5" i="236" s="1"/>
  <c r="AD31" i="236"/>
  <c r="CB5" i="236" s="1"/>
  <c r="AC31" i="236"/>
  <c r="CA5" i="236" s="1"/>
  <c r="AQ30" i="236"/>
  <c r="AQ29" i="236"/>
  <c r="AQ28" i="236"/>
  <c r="AQ27" i="236"/>
  <c r="AQ26" i="236"/>
  <c r="AQ25" i="236"/>
  <c r="AQ24" i="236"/>
  <c r="AQ23" i="236"/>
  <c r="AQ22" i="236"/>
  <c r="AQ21" i="236"/>
  <c r="AQ20" i="236"/>
  <c r="AQ19" i="236"/>
  <c r="AQ18" i="236"/>
  <c r="AQ17" i="236"/>
  <c r="AQ16" i="236"/>
  <c r="AQ15" i="236"/>
  <c r="AQ14" i="236"/>
  <c r="AQ13" i="236"/>
  <c r="AQ12" i="236"/>
  <c r="AQ11" i="236"/>
  <c r="CH5" i="236"/>
  <c r="CE5" i="236"/>
  <c r="BW5" i="236"/>
  <c r="BI5" i="236"/>
  <c r="BG5" i="236"/>
  <c r="BF5" i="236"/>
  <c r="BE5" i="236"/>
  <c r="BB5" i="236"/>
  <c r="AY5" i="236"/>
  <c r="AX5" i="236"/>
  <c r="AW5" i="236"/>
  <c r="AV5" i="236"/>
  <c r="AI35" i="235"/>
  <c r="BR5" i="235" s="1"/>
  <c r="AJ32" i="235"/>
  <c r="AI32" i="235"/>
  <c r="AH32" i="235"/>
  <c r="AH35" i="235" s="1"/>
  <c r="BQ5" i="235" s="1"/>
  <c r="AG32" i="235"/>
  <c r="AF32" i="235"/>
  <c r="AE32" i="235"/>
  <c r="AD32" i="235"/>
  <c r="AC32" i="235"/>
  <c r="BB5" i="235" s="1"/>
  <c r="AB32" i="235"/>
  <c r="AA32" i="235"/>
  <c r="Z32" i="235"/>
  <c r="Y32" i="235"/>
  <c r="AJ31" i="235"/>
  <c r="CH5" i="235" s="1"/>
  <c r="AI31" i="235"/>
  <c r="AH31" i="235"/>
  <c r="CF5" i="235" s="1"/>
  <c r="AG31" i="235"/>
  <c r="AF31" i="235"/>
  <c r="AE31" i="235"/>
  <c r="CC5" i="235" s="1"/>
  <c r="AD31" i="235"/>
  <c r="CB5" i="235" s="1"/>
  <c r="AC31" i="235"/>
  <c r="AQ30" i="235"/>
  <c r="AQ29" i="235"/>
  <c r="AQ28" i="235"/>
  <c r="AQ27" i="235"/>
  <c r="AQ26" i="235"/>
  <c r="AQ25" i="235"/>
  <c r="AQ24" i="235"/>
  <c r="AQ23" i="235"/>
  <c r="AQ22" i="235"/>
  <c r="AQ21" i="235"/>
  <c r="AQ20" i="235"/>
  <c r="AQ19" i="235"/>
  <c r="AQ18" i="235"/>
  <c r="AQ17" i="235"/>
  <c r="AQ16" i="235"/>
  <c r="AQ15" i="235"/>
  <c r="AQ14" i="235"/>
  <c r="AQ13" i="235"/>
  <c r="AQ12" i="235"/>
  <c r="AQ11" i="235"/>
  <c r="CG5" i="235"/>
  <c r="CE5" i="235"/>
  <c r="CD5" i="235"/>
  <c r="CA5" i="235"/>
  <c r="BX5" i="235"/>
  <c r="BI5" i="235"/>
  <c r="BH5" i="235"/>
  <c r="BG5" i="235"/>
  <c r="BE5" i="235"/>
  <c r="BA5" i="235"/>
  <c r="AZ5" i="235"/>
  <c r="AY5" i="235"/>
  <c r="AW5" i="235"/>
  <c r="AV5" i="235"/>
  <c r="AI35" i="234"/>
  <c r="BR5" i="234" s="1"/>
  <c r="AJ32" i="234"/>
  <c r="BI5" i="234" s="1"/>
  <c r="AI32" i="234"/>
  <c r="AH32" i="234"/>
  <c r="AH35" i="234" s="1"/>
  <c r="BQ5" i="234" s="1"/>
  <c r="AG32" i="234"/>
  <c r="AF32" i="234"/>
  <c r="BE5" i="234" s="1"/>
  <c r="AE32" i="234"/>
  <c r="AD32" i="234"/>
  <c r="AD35" i="234" s="1"/>
  <c r="BN5" i="234" s="1"/>
  <c r="AC32" i="234"/>
  <c r="AB32" i="234"/>
  <c r="BA5" i="234" s="1"/>
  <c r="AA32" i="234"/>
  <c r="Z32" i="234"/>
  <c r="AR35" i="234" s="1"/>
  <c r="Y32" i="234"/>
  <c r="AJ31" i="234"/>
  <c r="CH5" i="234" s="1"/>
  <c r="AI31" i="234"/>
  <c r="CG5" i="234" s="1"/>
  <c r="AH31" i="234"/>
  <c r="AG31" i="234"/>
  <c r="CE5" i="234" s="1"/>
  <c r="AF31" i="234"/>
  <c r="AE31" i="234"/>
  <c r="AD31" i="234"/>
  <c r="CB5" i="234" s="1"/>
  <c r="AC31" i="234"/>
  <c r="AQ30" i="234"/>
  <c r="AQ29" i="234"/>
  <c r="AQ28" i="234"/>
  <c r="AQ27" i="234"/>
  <c r="AQ26" i="234"/>
  <c r="AQ25" i="234"/>
  <c r="AQ24" i="234"/>
  <c r="AQ23" i="234"/>
  <c r="AQ22" i="234"/>
  <c r="AQ21" i="234"/>
  <c r="AQ20" i="234"/>
  <c r="AQ19" i="234"/>
  <c r="AQ18" i="234"/>
  <c r="AQ17" i="234"/>
  <c r="AQ16" i="234"/>
  <c r="AQ15" i="234"/>
  <c r="AQ14" i="234"/>
  <c r="AQ13" i="234"/>
  <c r="AQ12" i="234"/>
  <c r="AQ11" i="234"/>
  <c r="CF5" i="234"/>
  <c r="CD5" i="234"/>
  <c r="CC5" i="234"/>
  <c r="CA5" i="234"/>
  <c r="BX5" i="234"/>
  <c r="BH5" i="234"/>
  <c r="BG5" i="234"/>
  <c r="BF5" i="234"/>
  <c r="BD5" i="234"/>
  <c r="BC5" i="234"/>
  <c r="AZ5" i="234"/>
  <c r="AY5" i="234"/>
  <c r="AW5" i="234"/>
  <c r="AV5" i="234"/>
  <c r="AY5" i="244" l="1"/>
  <c r="AR35" i="249"/>
  <c r="BX5" i="249"/>
  <c r="AD35" i="257"/>
  <c r="BN5" i="257" s="1"/>
  <c r="BC5" i="257"/>
  <c r="AC33" i="271"/>
  <c r="BB5" i="271"/>
  <c r="AD35" i="272"/>
  <c r="BN5" i="272" s="1"/>
  <c r="BC5" i="272"/>
  <c r="AD35" i="236"/>
  <c r="BN5" i="236" s="1"/>
  <c r="BC5" i="236"/>
  <c r="AG36" i="251"/>
  <c r="BU5" i="251" s="1"/>
  <c r="BF5" i="251"/>
  <c r="AH35" i="252"/>
  <c r="BQ5" i="252" s="1"/>
  <c r="BG5" i="252"/>
  <c r="AI35" i="238"/>
  <c r="BR5" i="238" s="1"/>
  <c r="BI5" i="238"/>
  <c r="AD35" i="240"/>
  <c r="BN5" i="240" s="1"/>
  <c r="BC5" i="240"/>
  <c r="BH5" i="241"/>
  <c r="AC33" i="241"/>
  <c r="BB5" i="241"/>
  <c r="AS34" i="243"/>
  <c r="AZ5" i="243"/>
  <c r="AI35" i="243"/>
  <c r="BR5" i="243" s="1"/>
  <c r="BH5" i="243"/>
  <c r="BG5" i="250"/>
  <c r="AD35" i="255"/>
  <c r="BN5" i="255" s="1"/>
  <c r="BC5" i="255"/>
  <c r="AI35" i="259"/>
  <c r="BR5" i="259" s="1"/>
  <c r="BI5" i="259"/>
  <c r="AR35" i="261"/>
  <c r="AY5" i="261"/>
  <c r="BZ5" i="261"/>
  <c r="BX5" i="261"/>
  <c r="AH35" i="261"/>
  <c r="BQ5" i="261" s="1"/>
  <c r="BG5" i="261"/>
  <c r="AR35" i="252"/>
  <c r="AY5" i="252"/>
  <c r="BY5" i="252"/>
  <c r="BX5" i="252"/>
  <c r="AC35" i="266"/>
  <c r="BM5" i="266" s="1"/>
  <c r="BB5" i="266"/>
  <c r="BC5" i="237"/>
  <c r="AD35" i="239"/>
  <c r="BN5" i="239" s="1"/>
  <c r="BC5" i="239"/>
  <c r="AD35" i="241"/>
  <c r="BN5" i="241" s="1"/>
  <c r="BC5" i="241"/>
  <c r="BH5" i="244"/>
  <c r="AS34" i="251"/>
  <c r="AS35" i="251" s="1"/>
  <c r="AZ5" i="251"/>
  <c r="BX5" i="251"/>
  <c r="AI35" i="251"/>
  <c r="BR5" i="251" s="1"/>
  <c r="BH5" i="251"/>
  <c r="AI35" i="253"/>
  <c r="BR5" i="253" s="1"/>
  <c r="AC33" i="254"/>
  <c r="BB5" i="254"/>
  <c r="AI35" i="258"/>
  <c r="BR5" i="258" s="1"/>
  <c r="AS34" i="264"/>
  <c r="AZ5" i="264"/>
  <c r="BZ5" i="264"/>
  <c r="BX5" i="264"/>
  <c r="BH5" i="264"/>
  <c r="AI35" i="264"/>
  <c r="BR5" i="264" s="1"/>
  <c r="AS34" i="241"/>
  <c r="AS35" i="241" s="1"/>
  <c r="BX5" i="241"/>
  <c r="AG36" i="247"/>
  <c r="BU5" i="247" s="1"/>
  <c r="BF5" i="247"/>
  <c r="AG36" i="248"/>
  <c r="BU5" i="248" s="1"/>
  <c r="BF5" i="248"/>
  <c r="AD35" i="242"/>
  <c r="BN5" i="242" s="1"/>
  <c r="BC5" i="242"/>
  <c r="AC33" i="234"/>
  <c r="BB5" i="234"/>
  <c r="AD35" i="235"/>
  <c r="BN5" i="235" s="1"/>
  <c r="BC5" i="235"/>
  <c r="Y36" i="246"/>
  <c r="BS5" i="246" s="1"/>
  <c r="BW5" i="246"/>
  <c r="AG36" i="246"/>
  <c r="BU5" i="246" s="1"/>
  <c r="BF5" i="246"/>
  <c r="BC5" i="247"/>
  <c r="BG5" i="249"/>
  <c r="BX5" i="276"/>
  <c r="AY5" i="276"/>
  <c r="AH35" i="276"/>
  <c r="BQ5" i="276" s="1"/>
  <c r="BG5" i="276"/>
  <c r="AD35" i="282"/>
  <c r="BN5" i="282" s="1"/>
  <c r="BC5" i="282"/>
  <c r="AG33" i="288"/>
  <c r="BF5" i="288"/>
  <c r="AG35" i="288"/>
  <c r="BP5" i="288" s="1"/>
  <c r="AC33" i="293"/>
  <c r="BB5" i="293"/>
  <c r="Y36" i="240"/>
  <c r="BS5" i="240" s="1"/>
  <c r="AX5" i="240"/>
  <c r="BW5" i="240"/>
  <c r="AG36" i="240"/>
  <c r="BU5" i="240" s="1"/>
  <c r="BF5" i="240"/>
  <c r="BY5" i="241"/>
  <c r="BG5" i="243"/>
  <c r="AD35" i="248"/>
  <c r="BN5" i="248" s="1"/>
  <c r="BC5" i="248"/>
  <c r="AE35" i="249"/>
  <c r="BO5" i="249" s="1"/>
  <c r="BD5" i="249"/>
  <c r="AR35" i="250"/>
  <c r="BX5" i="250"/>
  <c r="AE35" i="254"/>
  <c r="BO5" i="254" s="1"/>
  <c r="BD5" i="254"/>
  <c r="AR35" i="260"/>
  <c r="BX5" i="260"/>
  <c r="AY5" i="260"/>
  <c r="AH35" i="260"/>
  <c r="BQ5" i="260" s="1"/>
  <c r="BG5" i="260"/>
  <c r="AH35" i="244"/>
  <c r="BQ5" i="244" s="1"/>
  <c r="BG5" i="244"/>
  <c r="AD35" i="256"/>
  <c r="BN5" i="256" s="1"/>
  <c r="BC5" i="256"/>
  <c r="AR35" i="268"/>
  <c r="AY5" i="268"/>
  <c r="BX5" i="268"/>
  <c r="AZ5" i="241"/>
  <c r="BX5" i="244"/>
  <c r="AY5" i="245"/>
  <c r="AH35" i="245"/>
  <c r="BQ5" i="245" s="1"/>
  <c r="BG5" i="245"/>
  <c r="AE35" i="234"/>
  <c r="BO5" i="234" s="1"/>
  <c r="AE35" i="237"/>
  <c r="BO5" i="237" s="1"/>
  <c r="BD5" i="237"/>
  <c r="Y36" i="239"/>
  <c r="BS5" i="239" s="1"/>
  <c r="AX5" i="239"/>
  <c r="BZ5" i="239"/>
  <c r="BY5" i="239"/>
  <c r="AG36" i="239"/>
  <c r="BU5" i="239" s="1"/>
  <c r="BF5" i="239"/>
  <c r="BB5" i="242"/>
  <c r="AS34" i="242"/>
  <c r="AS35" i="242" s="1"/>
  <c r="AZ5" i="242"/>
  <c r="AI35" i="242"/>
  <c r="BR5" i="242" s="1"/>
  <c r="BH5" i="242"/>
  <c r="AZ5" i="244"/>
  <c r="BY5" i="244"/>
  <c r="BB5" i="245"/>
  <c r="AS34" i="246"/>
  <c r="AZ5" i="246"/>
  <c r="BH5" i="246"/>
  <c r="AI35" i="246"/>
  <c r="BR5" i="246" s="1"/>
  <c r="AD35" i="253"/>
  <c r="BN5" i="253" s="1"/>
  <c r="BC5" i="253"/>
  <c r="AI35" i="257"/>
  <c r="BR5" i="257" s="1"/>
  <c r="BI5" i="257"/>
  <c r="BZ5" i="273"/>
  <c r="AH35" i="268"/>
  <c r="BQ5" i="268" s="1"/>
  <c r="BG5" i="268"/>
  <c r="AS34" i="238"/>
  <c r="BX5" i="238"/>
  <c r="AZ5" i="238"/>
  <c r="AR35" i="243"/>
  <c r="BX5" i="243"/>
  <c r="AY5" i="243"/>
  <c r="Y36" i="235"/>
  <c r="BS5" i="235" s="1"/>
  <c r="BW5" i="235"/>
  <c r="AG36" i="235"/>
  <c r="BU5" i="235" s="1"/>
  <c r="BF5" i="235"/>
  <c r="Y36" i="238"/>
  <c r="BS5" i="238" s="1"/>
  <c r="AX5" i="238"/>
  <c r="AG33" i="238"/>
  <c r="AG35" i="238"/>
  <c r="BP5" i="238" s="1"/>
  <c r="BF5" i="238"/>
  <c r="BZ5" i="244"/>
  <c r="AI35" i="245"/>
  <c r="BR5" i="245" s="1"/>
  <c r="BI5" i="245"/>
  <c r="AY5" i="249"/>
  <c r="Y36" i="249"/>
  <c r="BS5" i="249" s="1"/>
  <c r="AG36" i="249"/>
  <c r="BU5" i="249" s="1"/>
  <c r="BF5" i="249"/>
  <c r="AI35" i="260"/>
  <c r="BR5" i="260" s="1"/>
  <c r="BI5" i="260"/>
  <c r="BX5" i="262"/>
  <c r="AY5" i="262"/>
  <c r="AH35" i="262"/>
  <c r="BQ5" i="262" s="1"/>
  <c r="BG5" i="262"/>
  <c r="AD35" i="275"/>
  <c r="BN5" i="275" s="1"/>
  <c r="BC5" i="275"/>
  <c r="BH5" i="276"/>
  <c r="AI35" i="276"/>
  <c r="BR5" i="276" s="1"/>
  <c r="Y36" i="234"/>
  <c r="BS5" i="234" s="1"/>
  <c r="AG36" i="234"/>
  <c r="BU5" i="234" s="1"/>
  <c r="AR35" i="235"/>
  <c r="AR35" i="239"/>
  <c r="AR35" i="240"/>
  <c r="AC33" i="246"/>
  <c r="AR35" i="247"/>
  <c r="AS35" i="249"/>
  <c r="AC33" i="251"/>
  <c r="AI35" i="252"/>
  <c r="BR5" i="252" s="1"/>
  <c r="Y36" i="254"/>
  <c r="BS5" i="254" s="1"/>
  <c r="AG36" i="254"/>
  <c r="BU5" i="254" s="1"/>
  <c r="AR35" i="255"/>
  <c r="AR35" i="256"/>
  <c r="BW5" i="261"/>
  <c r="BX5" i="265"/>
  <c r="AR35" i="267"/>
  <c r="AY5" i="267"/>
  <c r="AH35" i="267"/>
  <c r="BQ5" i="267" s="1"/>
  <c r="BG5" i="267"/>
  <c r="AE35" i="275"/>
  <c r="BO5" i="275" s="1"/>
  <c r="BD5" i="275"/>
  <c r="AC33" i="285"/>
  <c r="BB5" i="285"/>
  <c r="BH5" i="292"/>
  <c r="AI35" i="261"/>
  <c r="BR5" i="261" s="1"/>
  <c r="BH5" i="261"/>
  <c r="AD35" i="271"/>
  <c r="BN5" i="271" s="1"/>
  <c r="BC5" i="271"/>
  <c r="AG33" i="287"/>
  <c r="BF5" i="287"/>
  <c r="AG35" i="287"/>
  <c r="BP5" i="287" s="1"/>
  <c r="BF5" i="291"/>
  <c r="AS34" i="235"/>
  <c r="Y36" i="236"/>
  <c r="BS5" i="236" s="1"/>
  <c r="AG36" i="236"/>
  <c r="BU5" i="236" s="1"/>
  <c r="BH5" i="237"/>
  <c r="Y36" i="237"/>
  <c r="BS5" i="237" s="1"/>
  <c r="AG36" i="237"/>
  <c r="BU5" i="237" s="1"/>
  <c r="AS34" i="239"/>
  <c r="AI35" i="239"/>
  <c r="BR5" i="239" s="1"/>
  <c r="AS34" i="240"/>
  <c r="AI35" i="240"/>
  <c r="BR5" i="240" s="1"/>
  <c r="BG5" i="242"/>
  <c r="AC33" i="244"/>
  <c r="BX5" i="247"/>
  <c r="AI35" i="247"/>
  <c r="BR5" i="247" s="1"/>
  <c r="AC33" i="250"/>
  <c r="AI35" i="250"/>
  <c r="BR5" i="250" s="1"/>
  <c r="Y36" i="253"/>
  <c r="BS5" i="253" s="1"/>
  <c r="AG36" i="253"/>
  <c r="BU5" i="253" s="1"/>
  <c r="AR35" i="254"/>
  <c r="BB5" i="255"/>
  <c r="BB5" i="257"/>
  <c r="Y36" i="257"/>
  <c r="BS5" i="257" s="1"/>
  <c r="AG33" i="257"/>
  <c r="BH5" i="258"/>
  <c r="Y36" i="258"/>
  <c r="BS5" i="258" s="1"/>
  <c r="AG36" i="258"/>
  <c r="BU5" i="258" s="1"/>
  <c r="Y36" i="259"/>
  <c r="BS5" i="259" s="1"/>
  <c r="AG33" i="259"/>
  <c r="AE35" i="274"/>
  <c r="BO5" i="274" s="1"/>
  <c r="BD5" i="274"/>
  <c r="AG36" i="278"/>
  <c r="BU5" i="278" s="1"/>
  <c r="BF5" i="278"/>
  <c r="AC33" i="280"/>
  <c r="BB5" i="280"/>
  <c r="AC33" i="281"/>
  <c r="BB5" i="281"/>
  <c r="AC33" i="284"/>
  <c r="BB5" i="284"/>
  <c r="AD35" i="285"/>
  <c r="BN5" i="285" s="1"/>
  <c r="BC5" i="285"/>
  <c r="AE35" i="290"/>
  <c r="BO5" i="290" s="1"/>
  <c r="BD5" i="290"/>
  <c r="AS35" i="262"/>
  <c r="AG36" i="267"/>
  <c r="BU5" i="267" s="1"/>
  <c r="BF5" i="267"/>
  <c r="AS34" i="276"/>
  <c r="AZ5" i="276"/>
  <c r="AS34" i="234"/>
  <c r="AS35" i="234" s="1"/>
  <c r="AR35" i="236"/>
  <c r="AR35" i="237"/>
  <c r="AE35" i="238"/>
  <c r="BO5" i="238" s="1"/>
  <c r="Y36" i="241"/>
  <c r="BS5" i="241" s="1"/>
  <c r="AG36" i="241"/>
  <c r="BU5" i="241" s="1"/>
  <c r="Y36" i="242"/>
  <c r="BS5" i="242" s="1"/>
  <c r="AG36" i="242"/>
  <c r="BU5" i="242" s="1"/>
  <c r="AE35" i="246"/>
  <c r="BO5" i="246" s="1"/>
  <c r="BC5" i="249"/>
  <c r="AE35" i="251"/>
  <c r="BO5" i="251" s="1"/>
  <c r="BD5" i="253"/>
  <c r="AR35" i="253"/>
  <c r="AS34" i="254"/>
  <c r="AS35" i="254" s="1"/>
  <c r="AI35" i="254"/>
  <c r="BR5" i="254" s="1"/>
  <c r="BX5" i="255"/>
  <c r="BX5" i="256"/>
  <c r="AR35" i="257"/>
  <c r="AR35" i="258"/>
  <c r="AR35" i="259"/>
  <c r="BH5" i="262"/>
  <c r="AD35" i="284"/>
  <c r="BN5" i="284" s="1"/>
  <c r="BC5" i="284"/>
  <c r="AZ5" i="292"/>
  <c r="AS34" i="261"/>
  <c r="AS35" i="261" s="1"/>
  <c r="AZ5" i="261"/>
  <c r="Y36" i="267"/>
  <c r="BS5" i="267" s="1"/>
  <c r="AX5" i="267"/>
  <c r="BZ5" i="267"/>
  <c r="BY5" i="267"/>
  <c r="AI35" i="236"/>
  <c r="BR5" i="236" s="1"/>
  <c r="AS34" i="237"/>
  <c r="AS35" i="237" s="1"/>
  <c r="AC33" i="239"/>
  <c r="AR35" i="241"/>
  <c r="AR35" i="242"/>
  <c r="AE35" i="244"/>
  <c r="BO5" i="244" s="1"/>
  <c r="Y36" i="245"/>
  <c r="BS5" i="245" s="1"/>
  <c r="AC33" i="248"/>
  <c r="AE35" i="250"/>
  <c r="BO5" i="250" s="1"/>
  <c r="AE35" i="252"/>
  <c r="BO5" i="252" s="1"/>
  <c r="AS34" i="253"/>
  <c r="AS35" i="253" s="1"/>
  <c r="AG35" i="255"/>
  <c r="BP5" i="255" s="1"/>
  <c r="AC33" i="256"/>
  <c r="BD5" i="257"/>
  <c r="AS34" i="257"/>
  <c r="AS35" i="257" s="1"/>
  <c r="AS34" i="258"/>
  <c r="AS34" i="259"/>
  <c r="AS35" i="259" s="1"/>
  <c r="BB5" i="260"/>
  <c r="Y36" i="260"/>
  <c r="BS5" i="260" s="1"/>
  <c r="AG33" i="260"/>
  <c r="AS34" i="263"/>
  <c r="AZ5" i="263"/>
  <c r="AE35" i="270"/>
  <c r="BO5" i="270" s="1"/>
  <c r="BD5" i="270"/>
  <c r="AR35" i="292"/>
  <c r="AY5" i="292"/>
  <c r="BX5" i="292"/>
  <c r="AH35" i="292"/>
  <c r="BQ5" i="292" s="1"/>
  <c r="BG5" i="292"/>
  <c r="AI35" i="263"/>
  <c r="BR5" i="263" s="1"/>
  <c r="BI5" i="263"/>
  <c r="AS34" i="265"/>
  <c r="AZ5" i="265"/>
  <c r="AI35" i="265"/>
  <c r="BR5" i="265" s="1"/>
  <c r="BH5" i="265"/>
  <c r="Y36" i="277"/>
  <c r="BS5" i="277" s="1"/>
  <c r="AX5" i="277"/>
  <c r="BW5" i="277"/>
  <c r="AG36" i="277"/>
  <c r="BU5" i="277" s="1"/>
  <c r="BF5" i="277"/>
  <c r="AD35" i="283"/>
  <c r="BN5" i="283" s="1"/>
  <c r="BC5" i="283"/>
  <c r="Y36" i="289"/>
  <c r="BS5" i="289" s="1"/>
  <c r="BW5" i="289"/>
  <c r="AG36" i="289"/>
  <c r="BU5" i="289" s="1"/>
  <c r="BF5" i="289"/>
  <c r="AE35" i="235"/>
  <c r="BO5" i="235" s="1"/>
  <c r="Z35" i="236"/>
  <c r="BK5" i="236" s="1"/>
  <c r="AC33" i="237"/>
  <c r="AZ5" i="239"/>
  <c r="AE35" i="239"/>
  <c r="BO5" i="239" s="1"/>
  <c r="AE35" i="240"/>
  <c r="BO5" i="240" s="1"/>
  <c r="BZ5" i="241"/>
  <c r="BZ5" i="242"/>
  <c r="Y36" i="243"/>
  <c r="BS5" i="243" s="1"/>
  <c r="AG36" i="243"/>
  <c r="BU5" i="243" s="1"/>
  <c r="Y36" i="244"/>
  <c r="BS5" i="244" s="1"/>
  <c r="AG36" i="244"/>
  <c r="BU5" i="244" s="1"/>
  <c r="AS34" i="245"/>
  <c r="AZ5" i="250"/>
  <c r="Y36" i="250"/>
  <c r="BS5" i="250" s="1"/>
  <c r="AG36" i="250"/>
  <c r="BU5" i="250" s="1"/>
  <c r="Y36" i="252"/>
  <c r="BS5" i="252" s="1"/>
  <c r="AG33" i="252"/>
  <c r="AC33" i="253"/>
  <c r="BF5" i="255"/>
  <c r="AE35" i="255"/>
  <c r="BO5" i="255" s="1"/>
  <c r="BF5" i="256"/>
  <c r="AE35" i="256"/>
  <c r="BO5" i="256" s="1"/>
  <c r="BD5" i="258"/>
  <c r="AC33" i="258"/>
  <c r="BD5" i="259"/>
  <c r="AS34" i="260"/>
  <c r="AS35" i="260" s="1"/>
  <c r="Y36" i="261"/>
  <c r="BS5" i="261" s="1"/>
  <c r="AX5" i="261"/>
  <c r="AG36" i="261"/>
  <c r="BU5" i="261" s="1"/>
  <c r="BF5" i="261"/>
  <c r="Y36" i="262"/>
  <c r="BS5" i="262" s="1"/>
  <c r="AX5" i="262"/>
  <c r="AI35" i="266"/>
  <c r="BR5" i="266" s="1"/>
  <c r="BI5" i="266"/>
  <c r="BW5" i="267"/>
  <c r="Y36" i="268"/>
  <c r="BS5" i="268" s="1"/>
  <c r="AG36" i="268"/>
  <c r="BU5" i="268" s="1"/>
  <c r="BF5" i="268"/>
  <c r="Y36" i="269"/>
  <c r="BS5" i="269" s="1"/>
  <c r="BY5" i="269"/>
  <c r="AG36" i="269"/>
  <c r="BU5" i="269" s="1"/>
  <c r="BF5" i="269"/>
  <c r="AC33" i="272"/>
  <c r="BB5" i="272"/>
  <c r="AS34" i="273"/>
  <c r="BX5" i="273"/>
  <c r="AZ5" i="273"/>
  <c r="BH5" i="273"/>
  <c r="AI35" i="273"/>
  <c r="BR5" i="273" s="1"/>
  <c r="AE35" i="279"/>
  <c r="BO5" i="279" s="1"/>
  <c r="BD5" i="279"/>
  <c r="AC33" i="282"/>
  <c r="BB5" i="282"/>
  <c r="AG35" i="263"/>
  <c r="BP5" i="263" s="1"/>
  <c r="AS34" i="267"/>
  <c r="AS35" i="267" s="1"/>
  <c r="BB5" i="268"/>
  <c r="AS34" i="268"/>
  <c r="AS35" i="268" s="1"/>
  <c r="Y36" i="270"/>
  <c r="BS5" i="270" s="1"/>
  <c r="AG36" i="270"/>
  <c r="BU5" i="270" s="1"/>
  <c r="AZ5" i="271"/>
  <c r="BF5" i="272"/>
  <c r="AC33" i="273"/>
  <c r="Y36" i="274"/>
  <c r="BS5" i="274" s="1"/>
  <c r="AG36" i="274"/>
  <c r="BU5" i="274" s="1"/>
  <c r="BG5" i="275"/>
  <c r="BI5" i="278"/>
  <c r="Y36" i="279"/>
  <c r="BS5" i="279" s="1"/>
  <c r="AG33" i="279"/>
  <c r="AY5" i="280"/>
  <c r="BG5" i="280"/>
  <c r="AX5" i="282"/>
  <c r="BF5" i="282"/>
  <c r="BF5" i="283"/>
  <c r="AC33" i="261"/>
  <c r="AC33" i="262"/>
  <c r="AE35" i="266"/>
  <c r="BO5" i="266" s="1"/>
  <c r="AS34" i="269"/>
  <c r="BX5" i="270"/>
  <c r="AR35" i="270"/>
  <c r="BX5" i="274"/>
  <c r="Y36" i="275"/>
  <c r="BS5" i="275" s="1"/>
  <c r="AG36" i="275"/>
  <c r="BU5" i="275" s="1"/>
  <c r="AS34" i="277"/>
  <c r="AS34" i="278"/>
  <c r="AS35" i="278" s="1"/>
  <c r="BB5" i="279"/>
  <c r="AR35" i="279"/>
  <c r="AE35" i="280"/>
  <c r="BO5" i="280" s="1"/>
  <c r="BF5" i="281"/>
  <c r="BG5" i="282"/>
  <c r="BG5" i="283"/>
  <c r="AZ5" i="284"/>
  <c r="AS35" i="287"/>
  <c r="AS35" i="289"/>
  <c r="AR35" i="290"/>
  <c r="AS35" i="291"/>
  <c r="AC33" i="292"/>
  <c r="BG5" i="264"/>
  <c r="AE35" i="265"/>
  <c r="BO5" i="265" s="1"/>
  <c r="AS35" i="270"/>
  <c r="AS35" i="279"/>
  <c r="AR35" i="286"/>
  <c r="BX5" i="287"/>
  <c r="AI35" i="287"/>
  <c r="BR5" i="287" s="1"/>
  <c r="BX5" i="288"/>
  <c r="AI35" i="288"/>
  <c r="BR5" i="288" s="1"/>
  <c r="BX5" i="289"/>
  <c r="AS34" i="290"/>
  <c r="AS35" i="290" s="1"/>
  <c r="BX5" i="291"/>
  <c r="BD5" i="292"/>
  <c r="AE35" i="261"/>
  <c r="BO5" i="261" s="1"/>
  <c r="AE35" i="262"/>
  <c r="BO5" i="262" s="1"/>
  <c r="AY5" i="263"/>
  <c r="BG5" i="263"/>
  <c r="AY5" i="264"/>
  <c r="AY5" i="265"/>
  <c r="Y36" i="266"/>
  <c r="BS5" i="266" s="1"/>
  <c r="AG36" i="266"/>
  <c r="BU5" i="266" s="1"/>
  <c r="AC33" i="269"/>
  <c r="BZ5" i="270"/>
  <c r="BW5" i="271"/>
  <c r="AR35" i="271"/>
  <c r="AR35" i="272"/>
  <c r="BZ5" i="274"/>
  <c r="AS35" i="275"/>
  <c r="AC33" i="277"/>
  <c r="AC33" i="278"/>
  <c r="AI35" i="279"/>
  <c r="BR5" i="279" s="1"/>
  <c r="Y36" i="280"/>
  <c r="BS5" i="280" s="1"/>
  <c r="AG36" i="280"/>
  <c r="BU5" i="280" s="1"/>
  <c r="AR35" i="281"/>
  <c r="AR35" i="282"/>
  <c r="AR35" i="283"/>
  <c r="AR35" i="284"/>
  <c r="AR35" i="285"/>
  <c r="BX5" i="286"/>
  <c r="Y36" i="293"/>
  <c r="BS5" i="293" s="1"/>
  <c r="AG36" i="293"/>
  <c r="BU5" i="293" s="1"/>
  <c r="Y36" i="263"/>
  <c r="BS5" i="263" s="1"/>
  <c r="AG36" i="263"/>
  <c r="BU5" i="263" s="1"/>
  <c r="Y36" i="264"/>
  <c r="BS5" i="264" s="1"/>
  <c r="AG36" i="264"/>
  <c r="BU5" i="264" s="1"/>
  <c r="Y36" i="265"/>
  <c r="BS5" i="265" s="1"/>
  <c r="AG36" i="265"/>
  <c r="BU5" i="265" s="1"/>
  <c r="AZ5" i="267"/>
  <c r="AC33" i="270"/>
  <c r="AS35" i="271"/>
  <c r="AS35" i="272"/>
  <c r="Y36" i="273"/>
  <c r="BS5" i="273" s="1"/>
  <c r="AG36" i="273"/>
  <c r="BU5" i="273" s="1"/>
  <c r="AY5" i="274"/>
  <c r="AC33" i="274"/>
  <c r="AI35" i="274"/>
  <c r="BR5" i="274" s="1"/>
  <c r="BX5" i="275"/>
  <c r="BW5" i="280"/>
  <c r="AS35" i="282"/>
  <c r="BX5" i="283"/>
  <c r="BY5" i="284"/>
  <c r="AS35" i="284"/>
  <c r="BY5" i="285"/>
  <c r="AS35" i="285"/>
  <c r="BZ5" i="286"/>
  <c r="AI35" i="286"/>
  <c r="BR5" i="286" s="1"/>
  <c r="AC33" i="290"/>
  <c r="AG36" i="262"/>
  <c r="BU5" i="262" s="1"/>
  <c r="AS34" i="266"/>
  <c r="AY5" i="269"/>
  <c r="AE35" i="269"/>
  <c r="BO5" i="269" s="1"/>
  <c r="BZ5" i="271"/>
  <c r="AR35" i="273"/>
  <c r="AZ5" i="274"/>
  <c r="AC33" i="275"/>
  <c r="Y36" i="276"/>
  <c r="BS5" i="276" s="1"/>
  <c r="AG36" i="276"/>
  <c r="BU5" i="276" s="1"/>
  <c r="AE35" i="277"/>
  <c r="BO5" i="277" s="1"/>
  <c r="AE35" i="278"/>
  <c r="BO5" i="278" s="1"/>
  <c r="AS34" i="280"/>
  <c r="AS35" i="280" s="1"/>
  <c r="BX5" i="281"/>
  <c r="BX5" i="282"/>
  <c r="BZ5" i="283"/>
  <c r="BD5" i="284"/>
  <c r="BZ5" i="284"/>
  <c r="BD5" i="285"/>
  <c r="BZ5" i="285"/>
  <c r="BF5" i="286"/>
  <c r="AG35" i="286"/>
  <c r="BP5" i="286" s="1"/>
  <c r="AE35" i="287"/>
  <c r="BO5" i="287" s="1"/>
  <c r="AE35" i="288"/>
  <c r="BO5" i="288" s="1"/>
  <c r="BG5" i="289"/>
  <c r="AE35" i="289"/>
  <c r="BO5" i="289" s="1"/>
  <c r="AE35" i="291"/>
  <c r="BO5" i="291" s="1"/>
  <c r="Y36" i="292"/>
  <c r="BS5" i="292" s="1"/>
  <c r="AG36" i="292"/>
  <c r="BU5" i="292" s="1"/>
  <c r="AS34" i="293"/>
  <c r="AI35" i="293"/>
  <c r="BR5" i="293" s="1"/>
  <c r="AX5" i="245"/>
  <c r="BW5" i="234"/>
  <c r="BZ5" i="237"/>
  <c r="BZ5" i="251"/>
  <c r="BY5" i="256"/>
  <c r="BY5" i="259"/>
  <c r="BZ5" i="282"/>
  <c r="AX5" i="255"/>
  <c r="BZ5" i="256"/>
  <c r="AX5" i="258"/>
  <c r="BZ5" i="259"/>
  <c r="AX5" i="263"/>
  <c r="BY5" i="266"/>
  <c r="AX5" i="268"/>
  <c r="BZ5" i="269"/>
  <c r="AX5" i="276"/>
  <c r="BY5" i="276"/>
  <c r="BY5" i="288"/>
  <c r="BW5" i="290"/>
  <c r="BW5" i="243"/>
  <c r="BY5" i="245"/>
  <c r="AX5" i="247"/>
  <c r="AX5" i="250"/>
  <c r="BY5" i="234"/>
  <c r="AX5" i="243"/>
  <c r="BZ5" i="245"/>
  <c r="BW5" i="248"/>
  <c r="BW5" i="250"/>
  <c r="BW5" i="255"/>
  <c r="BW5" i="258"/>
  <c r="BW5" i="263"/>
  <c r="BZ5" i="266"/>
  <c r="BW5" i="268"/>
  <c r="BY5" i="271"/>
  <c r="BZ5" i="276"/>
  <c r="AX5" i="278"/>
  <c r="BZ5" i="279"/>
  <c r="AX5" i="281"/>
  <c r="BW5" i="281"/>
  <c r="BZ5" i="288"/>
  <c r="AX5" i="292"/>
  <c r="BW5" i="292"/>
  <c r="AX5" i="273"/>
  <c r="BW5" i="278"/>
  <c r="BW5" i="287"/>
  <c r="BY5" i="290"/>
  <c r="AX5" i="234"/>
  <c r="BY5" i="237"/>
  <c r="BW5" i="245"/>
  <c r="BZ5" i="234"/>
  <c r="BY5" i="243"/>
  <c r="BY5" i="250"/>
  <c r="BW5" i="252"/>
  <c r="BY5" i="255"/>
  <c r="BY5" i="258"/>
  <c r="BY5" i="263"/>
  <c r="AX5" i="265"/>
  <c r="BW5" i="265"/>
  <c r="BY5" i="268"/>
  <c r="BW5" i="273"/>
  <c r="BY5" i="281"/>
  <c r="AX5" i="283"/>
  <c r="BW5" i="283"/>
  <c r="AX5" i="285"/>
  <c r="BW5" i="285"/>
  <c r="AX5" i="287"/>
  <c r="BZ5" i="290"/>
  <c r="BY5" i="292"/>
  <c r="BZ5" i="243"/>
  <c r="BW5" i="238"/>
  <c r="AX5" i="244"/>
  <c r="BW5" i="244"/>
  <c r="AX5" i="246"/>
  <c r="BZ5" i="250"/>
  <c r="BZ5" i="255"/>
  <c r="AX5" i="257"/>
  <c r="BZ5" i="258"/>
  <c r="AX5" i="260"/>
  <c r="BZ5" i="263"/>
  <c r="BZ5" i="268"/>
  <c r="AX5" i="270"/>
  <c r="BW5" i="270"/>
  <c r="BY5" i="278"/>
  <c r="BZ5" i="281"/>
  <c r="BY5" i="287"/>
  <c r="BZ5" i="292"/>
  <c r="BZ5" i="278"/>
  <c r="BY5" i="283"/>
  <c r="BZ5" i="287"/>
  <c r="AX5" i="249"/>
  <c r="BW5" i="249"/>
  <c r="BZ5" i="252"/>
  <c r="AX5" i="254"/>
  <c r="BW5" i="254"/>
  <c r="BZ5" i="265"/>
  <c r="AX5" i="272"/>
  <c r="BY5" i="289"/>
  <c r="AX5" i="237"/>
  <c r="BY5" i="240"/>
  <c r="AX5" i="242"/>
  <c r="BW5" i="242"/>
  <c r="BW5" i="272"/>
  <c r="BZ5" i="289"/>
  <c r="AX5" i="291"/>
  <c r="BW5" i="291"/>
  <c r="AX5" i="293"/>
  <c r="BW5" i="293"/>
  <c r="BW5" i="237"/>
  <c r="BZ5" i="240"/>
  <c r="BZ5" i="246"/>
  <c r="BY5" i="249"/>
  <c r="AX5" i="251"/>
  <c r="BW5" i="251"/>
  <c r="BY5" i="254"/>
  <c r="AX5" i="256"/>
  <c r="BZ5" i="257"/>
  <c r="AX5" i="259"/>
  <c r="BZ5" i="260"/>
  <c r="BY5" i="262"/>
  <c r="AX5" i="264"/>
  <c r="BW5" i="264"/>
  <c r="AX5" i="269"/>
  <c r="BY5" i="275"/>
  <c r="BY5" i="277"/>
  <c r="BW5" i="282"/>
  <c r="BY5" i="242"/>
  <c r="BW5" i="247"/>
  <c r="BZ5" i="249"/>
  <c r="BZ5" i="254"/>
  <c r="BW5" i="256"/>
  <c r="BW5" i="259"/>
  <c r="BZ5" i="262"/>
  <c r="AX5" i="266"/>
  <c r="BW5" i="269"/>
  <c r="BY5" i="272"/>
  <c r="BZ5" i="275"/>
  <c r="BZ5" i="277"/>
  <c r="AX5" i="279"/>
  <c r="BZ5" i="280"/>
  <c r="AX5" i="284"/>
  <c r="BW5" i="284"/>
  <c r="AX5" i="286"/>
  <c r="AX5" i="288"/>
  <c r="BY5" i="291"/>
  <c r="BY5" i="293"/>
  <c r="BY5" i="251"/>
  <c r="BY5" i="264"/>
  <c r="BW5" i="266"/>
  <c r="BZ5" i="272"/>
  <c r="BW5" i="276"/>
  <c r="BW5" i="279"/>
  <c r="BY5" i="282"/>
  <c r="BY5" i="286"/>
  <c r="BW5" i="288"/>
  <c r="BZ5" i="291"/>
  <c r="BZ5" i="293"/>
  <c r="AC33" i="291"/>
  <c r="BD5" i="289"/>
  <c r="BC5" i="289"/>
  <c r="AC33" i="289"/>
  <c r="BB5" i="287"/>
  <c r="BD5" i="287"/>
  <c r="BD5" i="286"/>
  <c r="BC5" i="286"/>
  <c r="AE35" i="283"/>
  <c r="BO5" i="283" s="1"/>
  <c r="AC33" i="283"/>
  <c r="AC33" i="276"/>
  <c r="AE35" i="276"/>
  <c r="BO5" i="276" s="1"/>
  <c r="BB5" i="276"/>
  <c r="BD5" i="276"/>
  <c r="AC33" i="267"/>
  <c r="BD5" i="267"/>
  <c r="BB5" i="264"/>
  <c r="AC33" i="249"/>
  <c r="AE35" i="248"/>
  <c r="BO5" i="248" s="1"/>
  <c r="AC33" i="247"/>
  <c r="AE35" i="247"/>
  <c r="BO5" i="247" s="1"/>
  <c r="AG33" i="245"/>
  <c r="AG35" i="245"/>
  <c r="BP5" i="245" s="1"/>
  <c r="AE35" i="243"/>
  <c r="BO5" i="243" s="1"/>
  <c r="AS35" i="243"/>
  <c r="AC33" i="243"/>
  <c r="AC33" i="240"/>
  <c r="AC33" i="236"/>
  <c r="AS35" i="235"/>
  <c r="BD5" i="235"/>
  <c r="AC33" i="235"/>
  <c r="AG33" i="293"/>
  <c r="Z35" i="293"/>
  <c r="BK5" i="293" s="1"/>
  <c r="AC36" i="293"/>
  <c r="BT5" i="293" s="1"/>
  <c r="AQ34" i="293"/>
  <c r="AA35" i="293" s="1"/>
  <c r="BL5" i="293" s="1"/>
  <c r="AG35" i="293"/>
  <c r="BP5" i="293" s="1"/>
  <c r="Y33" i="293"/>
  <c r="AC35" i="293"/>
  <c r="BM5" i="293" s="1"/>
  <c r="Y35" i="293"/>
  <c r="AG33" i="292"/>
  <c r="Z35" i="292"/>
  <c r="BK5" i="292" s="1"/>
  <c r="AC36" i="292"/>
  <c r="BT5" i="292" s="1"/>
  <c r="AQ34" i="292"/>
  <c r="AA35" i="292" s="1"/>
  <c r="BL5" i="292" s="1"/>
  <c r="AG35" i="292"/>
  <c r="BP5" i="292" s="1"/>
  <c r="Y33" i="292"/>
  <c r="AC35" i="292"/>
  <c r="BM5" i="292" s="1"/>
  <c r="Y35" i="292"/>
  <c r="AG33" i="291"/>
  <c r="Z35" i="291"/>
  <c r="BK5" i="291" s="1"/>
  <c r="AC36" i="291"/>
  <c r="BT5" i="291" s="1"/>
  <c r="AQ34" i="291"/>
  <c r="AA35" i="291" s="1"/>
  <c r="BL5" i="291" s="1"/>
  <c r="AG35" i="291"/>
  <c r="BP5" i="291" s="1"/>
  <c r="Y33" i="291"/>
  <c r="AC35" i="291"/>
  <c r="BM5" i="291" s="1"/>
  <c r="Y35" i="291"/>
  <c r="AG33" i="290"/>
  <c r="Z35" i="290"/>
  <c r="BK5" i="290" s="1"/>
  <c r="AC36" i="290"/>
  <c r="BT5" i="290" s="1"/>
  <c r="AQ34" i="290"/>
  <c r="AA35" i="290" s="1"/>
  <c r="BL5" i="290" s="1"/>
  <c r="AG35" i="290"/>
  <c r="BP5" i="290" s="1"/>
  <c r="Y33" i="290"/>
  <c r="AC35" i="290"/>
  <c r="BM5" i="290" s="1"/>
  <c r="Y35" i="290"/>
  <c r="AG33" i="289"/>
  <c r="Z35" i="289"/>
  <c r="BK5" i="289" s="1"/>
  <c r="AC36" i="289"/>
  <c r="BT5" i="289" s="1"/>
  <c r="AQ34" i="289"/>
  <c r="AA35" i="289" s="1"/>
  <c r="BL5" i="289" s="1"/>
  <c r="AG35" i="289"/>
  <c r="BP5" i="289" s="1"/>
  <c r="Y33" i="289"/>
  <c r="AC35" i="289"/>
  <c r="BM5" i="289" s="1"/>
  <c r="Y35" i="289"/>
  <c r="Z35" i="288"/>
  <c r="BK5" i="288" s="1"/>
  <c r="AQ35" i="288"/>
  <c r="AC36" i="288"/>
  <c r="BT5" i="288" s="1"/>
  <c r="AQ34" i="288"/>
  <c r="AA35" i="288" s="1"/>
  <c r="BL5" i="288" s="1"/>
  <c r="AG36" i="288"/>
  <c r="BU5" i="288" s="1"/>
  <c r="Y33" i="288"/>
  <c r="AC33" i="288"/>
  <c r="Y35" i="288"/>
  <c r="Z35" i="287"/>
  <c r="BK5" i="287" s="1"/>
  <c r="AQ35" i="287"/>
  <c r="AQ36" i="287" s="1"/>
  <c r="AC36" i="287"/>
  <c r="BT5" i="287" s="1"/>
  <c r="AQ34" i="287"/>
  <c r="AA35" i="287" s="1"/>
  <c r="BL5" i="287" s="1"/>
  <c r="AG36" i="287"/>
  <c r="BU5" i="287" s="1"/>
  <c r="Y33" i="287"/>
  <c r="AC33" i="287"/>
  <c r="Y35" i="287"/>
  <c r="Z35" i="286"/>
  <c r="BK5" i="286" s="1"/>
  <c r="AQ35" i="286"/>
  <c r="AC36" i="286"/>
  <c r="BT5" i="286" s="1"/>
  <c r="AQ34" i="286"/>
  <c r="AA35" i="286" s="1"/>
  <c r="BL5" i="286" s="1"/>
  <c r="AG36" i="286"/>
  <c r="BU5" i="286" s="1"/>
  <c r="Y33" i="286"/>
  <c r="AC33" i="286"/>
  <c r="Y35" i="286"/>
  <c r="AG33" i="285"/>
  <c r="Z35" i="285"/>
  <c r="BK5" i="285" s="1"/>
  <c r="AC36" i="285"/>
  <c r="BT5" i="285" s="1"/>
  <c r="AQ34" i="285"/>
  <c r="AA35" i="285" s="1"/>
  <c r="BL5" i="285" s="1"/>
  <c r="AG35" i="285"/>
  <c r="BP5" i="285" s="1"/>
  <c r="Y33" i="285"/>
  <c r="AC35" i="285"/>
  <c r="BM5" i="285" s="1"/>
  <c r="Y35" i="285"/>
  <c r="AG33" i="284"/>
  <c r="Z35" i="284"/>
  <c r="BK5" i="284" s="1"/>
  <c r="AC36" i="284"/>
  <c r="BT5" i="284" s="1"/>
  <c r="AQ34" i="284"/>
  <c r="AA35" i="284" s="1"/>
  <c r="BL5" i="284" s="1"/>
  <c r="AG35" i="284"/>
  <c r="BP5" i="284" s="1"/>
  <c r="Y33" i="284"/>
  <c r="AC35" i="284"/>
  <c r="BM5" i="284" s="1"/>
  <c r="Y35" i="284"/>
  <c r="AG33" i="283"/>
  <c r="Z35" i="283"/>
  <c r="BK5" i="283" s="1"/>
  <c r="AC36" i="283"/>
  <c r="BT5" i="283" s="1"/>
  <c r="AQ34" i="283"/>
  <c r="AA35" i="283" s="1"/>
  <c r="BL5" i="283" s="1"/>
  <c r="AG35" i="283"/>
  <c r="BP5" i="283" s="1"/>
  <c r="Y33" i="283"/>
  <c r="AC35" i="283"/>
  <c r="BM5" i="283" s="1"/>
  <c r="Y35" i="283"/>
  <c r="AG33" i="282"/>
  <c r="Z35" i="282"/>
  <c r="BK5" i="282" s="1"/>
  <c r="AC36" i="282"/>
  <c r="BT5" i="282" s="1"/>
  <c r="AQ34" i="282"/>
  <c r="AA35" i="282" s="1"/>
  <c r="BL5" i="282" s="1"/>
  <c r="AG35" i="282"/>
  <c r="BP5" i="282" s="1"/>
  <c r="Y33" i="282"/>
  <c r="AC35" i="282"/>
  <c r="BM5" i="282" s="1"/>
  <c r="Y35" i="282"/>
  <c r="AG33" i="281"/>
  <c r="Z35" i="281"/>
  <c r="BK5" i="281" s="1"/>
  <c r="AC36" i="281"/>
  <c r="BT5" i="281" s="1"/>
  <c r="AQ34" i="281"/>
  <c r="AA35" i="281" s="1"/>
  <c r="BL5" i="281" s="1"/>
  <c r="AG35" i="281"/>
  <c r="BP5" i="281" s="1"/>
  <c r="Y33" i="281"/>
  <c r="AC35" i="281"/>
  <c r="BM5" i="281" s="1"/>
  <c r="Y35" i="281"/>
  <c r="AG33" i="280"/>
  <c r="Z35" i="280"/>
  <c r="BK5" i="280" s="1"/>
  <c r="AC36" i="280"/>
  <c r="BT5" i="280" s="1"/>
  <c r="AQ34" i="280"/>
  <c r="AA35" i="280" s="1"/>
  <c r="BL5" i="280" s="1"/>
  <c r="AG35" i="280"/>
  <c r="BP5" i="280" s="1"/>
  <c r="Y33" i="280"/>
  <c r="AC35" i="280"/>
  <c r="BM5" i="280" s="1"/>
  <c r="Y35" i="280"/>
  <c r="Z35" i="279"/>
  <c r="BK5" i="279" s="1"/>
  <c r="AQ35" i="279"/>
  <c r="AQ36" i="279" s="1"/>
  <c r="AC36" i="279"/>
  <c r="BT5" i="279" s="1"/>
  <c r="AQ34" i="279"/>
  <c r="AA35" i="279" s="1"/>
  <c r="BL5" i="279" s="1"/>
  <c r="AG36" i="279"/>
  <c r="BU5" i="279" s="1"/>
  <c r="Y33" i="279"/>
  <c r="AC33" i="279"/>
  <c r="Y35" i="279"/>
  <c r="AG33" i="278"/>
  <c r="Z35" i="278"/>
  <c r="BK5" i="278" s="1"/>
  <c r="AC36" i="278"/>
  <c r="BT5" i="278" s="1"/>
  <c r="AQ34" i="278"/>
  <c r="AG35" i="278"/>
  <c r="BP5" i="278" s="1"/>
  <c r="Y33" i="278"/>
  <c r="AC35" i="278"/>
  <c r="BM5" i="278" s="1"/>
  <c r="Y35" i="278"/>
  <c r="AR35" i="277"/>
  <c r="AG33" i="277"/>
  <c r="Z35" i="277"/>
  <c r="BK5" i="277" s="1"/>
  <c r="AQ35" i="277"/>
  <c r="AC36" i="277"/>
  <c r="BT5" i="277" s="1"/>
  <c r="AQ34" i="277"/>
  <c r="AA35" i="277" s="1"/>
  <c r="BL5" i="277" s="1"/>
  <c r="AG35" i="277"/>
  <c r="BP5" i="277" s="1"/>
  <c r="Y33" i="277"/>
  <c r="AC35" i="277"/>
  <c r="BM5" i="277" s="1"/>
  <c r="Y35" i="277"/>
  <c r="AG33" i="276"/>
  <c r="Z35" i="276"/>
  <c r="BK5" i="276" s="1"/>
  <c r="AC36" i="276"/>
  <c r="BT5" i="276" s="1"/>
  <c r="AQ34" i="276"/>
  <c r="AA35" i="276" s="1"/>
  <c r="BL5" i="276" s="1"/>
  <c r="AG35" i="276"/>
  <c r="BP5" i="276" s="1"/>
  <c r="Y33" i="276"/>
  <c r="AC35" i="276"/>
  <c r="BM5" i="276" s="1"/>
  <c r="Y35" i="276"/>
  <c r="AG33" i="275"/>
  <c r="Z35" i="275"/>
  <c r="BK5" i="275" s="1"/>
  <c r="AC36" i="275"/>
  <c r="BT5" i="275" s="1"/>
  <c r="AQ34" i="275"/>
  <c r="AA35" i="275" s="1"/>
  <c r="BL5" i="275" s="1"/>
  <c r="AG35" i="275"/>
  <c r="BP5" i="275" s="1"/>
  <c r="Y33" i="275"/>
  <c r="AC35" i="275"/>
  <c r="BM5" i="275" s="1"/>
  <c r="Y35" i="275"/>
  <c r="AG33" i="274"/>
  <c r="Z35" i="274"/>
  <c r="BK5" i="274" s="1"/>
  <c r="AC36" i="274"/>
  <c r="BT5" i="274" s="1"/>
  <c r="AQ34" i="274"/>
  <c r="AA35" i="274" s="1"/>
  <c r="BL5" i="274" s="1"/>
  <c r="AG35" i="274"/>
  <c r="BP5" i="274" s="1"/>
  <c r="Y33" i="274"/>
  <c r="AC35" i="274"/>
  <c r="BM5" i="274" s="1"/>
  <c r="Y35" i="274"/>
  <c r="AG33" i="273"/>
  <c r="Z35" i="273"/>
  <c r="BK5" i="273" s="1"/>
  <c r="AC36" i="273"/>
  <c r="BT5" i="273" s="1"/>
  <c r="AQ34" i="273"/>
  <c r="AA35" i="273" s="1"/>
  <c r="BL5" i="273" s="1"/>
  <c r="AG35" i="273"/>
  <c r="BP5" i="273" s="1"/>
  <c r="Y33" i="273"/>
  <c r="AC35" i="273"/>
  <c r="BM5" i="273" s="1"/>
  <c r="Y35" i="273"/>
  <c r="AG33" i="272"/>
  <c r="Z35" i="272"/>
  <c r="BK5" i="272" s="1"/>
  <c r="AC36" i="272"/>
  <c r="BT5" i="272" s="1"/>
  <c r="AQ34" i="272"/>
  <c r="AA35" i="272" s="1"/>
  <c r="BL5" i="272" s="1"/>
  <c r="AG35" i="272"/>
  <c r="BP5" i="272" s="1"/>
  <c r="Y33" i="272"/>
  <c r="AC35" i="272"/>
  <c r="BM5" i="272" s="1"/>
  <c r="Y35" i="272"/>
  <c r="AG33" i="271"/>
  <c r="Z35" i="271"/>
  <c r="BK5" i="271" s="1"/>
  <c r="AC36" i="271"/>
  <c r="BT5" i="271" s="1"/>
  <c r="AQ34" i="271"/>
  <c r="AA35" i="271" s="1"/>
  <c r="BL5" i="271" s="1"/>
  <c r="AG35" i="271"/>
  <c r="BP5" i="271" s="1"/>
  <c r="Y33" i="271"/>
  <c r="AC35" i="271"/>
  <c r="BM5" i="271" s="1"/>
  <c r="Y35" i="271"/>
  <c r="AG33" i="270"/>
  <c r="Z35" i="270"/>
  <c r="BK5" i="270" s="1"/>
  <c r="AC36" i="270"/>
  <c r="BT5" i="270" s="1"/>
  <c r="AQ34" i="270"/>
  <c r="AA35" i="270" s="1"/>
  <c r="BL5" i="270" s="1"/>
  <c r="AG35" i="270"/>
  <c r="BP5" i="270" s="1"/>
  <c r="Y33" i="270"/>
  <c r="AC35" i="270"/>
  <c r="BM5" i="270" s="1"/>
  <c r="Y35" i="270"/>
  <c r="AG33" i="269"/>
  <c r="Z35" i="269"/>
  <c r="BK5" i="269" s="1"/>
  <c r="AC36" i="269"/>
  <c r="BT5" i="269" s="1"/>
  <c r="AQ34" i="269"/>
  <c r="AA35" i="269" s="1"/>
  <c r="BL5" i="269" s="1"/>
  <c r="AG35" i="269"/>
  <c r="BP5" i="269" s="1"/>
  <c r="Y33" i="269"/>
  <c r="AC35" i="269"/>
  <c r="BM5" i="269" s="1"/>
  <c r="Y35" i="269"/>
  <c r="AG33" i="268"/>
  <c r="Z35" i="268"/>
  <c r="BK5" i="268" s="1"/>
  <c r="AC36" i="268"/>
  <c r="BT5" i="268" s="1"/>
  <c r="AQ34" i="268"/>
  <c r="AA35" i="268" s="1"/>
  <c r="BL5" i="268" s="1"/>
  <c r="AG35" i="268"/>
  <c r="BP5" i="268" s="1"/>
  <c r="Y33" i="268"/>
  <c r="AC35" i="268"/>
  <c r="BM5" i="268" s="1"/>
  <c r="Y35" i="268"/>
  <c r="AG33" i="267"/>
  <c r="Z35" i="267"/>
  <c r="BK5" i="267" s="1"/>
  <c r="AC36" i="267"/>
  <c r="BT5" i="267" s="1"/>
  <c r="AQ34" i="267"/>
  <c r="AG35" i="267"/>
  <c r="BP5" i="267" s="1"/>
  <c r="Y33" i="267"/>
  <c r="AC35" i="267"/>
  <c r="BM5" i="267" s="1"/>
  <c r="Y35" i="267"/>
  <c r="AG33" i="266"/>
  <c r="Z35" i="266"/>
  <c r="BK5" i="266" s="1"/>
  <c r="AQ35" i="266"/>
  <c r="AC36" i="266"/>
  <c r="BT5" i="266" s="1"/>
  <c r="AQ34" i="266"/>
  <c r="AA35" i="266" s="1"/>
  <c r="BL5" i="266" s="1"/>
  <c r="Y33" i="266"/>
  <c r="AC33" i="266"/>
  <c r="Y35" i="266"/>
  <c r="AG33" i="265"/>
  <c r="Z35" i="265"/>
  <c r="BK5" i="265" s="1"/>
  <c r="AC36" i="265"/>
  <c r="BT5" i="265" s="1"/>
  <c r="AQ34" i="265"/>
  <c r="AA35" i="265" s="1"/>
  <c r="BL5" i="265" s="1"/>
  <c r="AG35" i="265"/>
  <c r="BP5" i="265" s="1"/>
  <c r="Y33" i="265"/>
  <c r="AC35" i="265"/>
  <c r="BM5" i="265" s="1"/>
  <c r="Y35" i="265"/>
  <c r="AG33" i="264"/>
  <c r="Z35" i="264"/>
  <c r="BK5" i="264" s="1"/>
  <c r="AC36" i="264"/>
  <c r="BT5" i="264" s="1"/>
  <c r="AQ34" i="264"/>
  <c r="AA35" i="264" s="1"/>
  <c r="BL5" i="264" s="1"/>
  <c r="AG35" i="264"/>
  <c r="BP5" i="264" s="1"/>
  <c r="Y33" i="264"/>
  <c r="AC35" i="264"/>
  <c r="BM5" i="264" s="1"/>
  <c r="Y35" i="264"/>
  <c r="AG33" i="263"/>
  <c r="Z35" i="263"/>
  <c r="BK5" i="263" s="1"/>
  <c r="AQ35" i="263"/>
  <c r="AC36" i="263"/>
  <c r="BT5" i="263" s="1"/>
  <c r="AQ34" i="263"/>
  <c r="AA35" i="263" s="1"/>
  <c r="BL5" i="263" s="1"/>
  <c r="Y33" i="263"/>
  <c r="AC33" i="263"/>
  <c r="Y35" i="263"/>
  <c r="AG33" i="262"/>
  <c r="Z35" i="262"/>
  <c r="BK5" i="262" s="1"/>
  <c r="AC36" i="262"/>
  <c r="BT5" i="262" s="1"/>
  <c r="AQ34" i="262"/>
  <c r="AA35" i="262" s="1"/>
  <c r="BL5" i="262" s="1"/>
  <c r="AG35" i="262"/>
  <c r="BP5" i="262" s="1"/>
  <c r="Y33" i="262"/>
  <c r="AC35" i="262"/>
  <c r="BM5" i="262" s="1"/>
  <c r="Y35" i="262"/>
  <c r="AG33" i="261"/>
  <c r="Z35" i="261"/>
  <c r="BK5" i="261" s="1"/>
  <c r="AC36" i="261"/>
  <c r="BT5" i="261" s="1"/>
  <c r="AQ34" i="261"/>
  <c r="AG35" i="261"/>
  <c r="BP5" i="261" s="1"/>
  <c r="Y33" i="261"/>
  <c r="AC35" i="261"/>
  <c r="BM5" i="261" s="1"/>
  <c r="Y35" i="261"/>
  <c r="Z35" i="260"/>
  <c r="BK5" i="260" s="1"/>
  <c r="AQ35" i="260"/>
  <c r="AQ36" i="260" s="1"/>
  <c r="AC36" i="260"/>
  <c r="BT5" i="260" s="1"/>
  <c r="AQ34" i="260"/>
  <c r="AA35" i="260" s="1"/>
  <c r="BL5" i="260" s="1"/>
  <c r="AG36" i="260"/>
  <c r="BU5" i="260" s="1"/>
  <c r="Y33" i="260"/>
  <c r="AC33" i="260"/>
  <c r="Y35" i="260"/>
  <c r="Z35" i="259"/>
  <c r="BK5" i="259" s="1"/>
  <c r="AQ35" i="259"/>
  <c r="AQ36" i="259" s="1"/>
  <c r="AC36" i="259"/>
  <c r="BT5" i="259" s="1"/>
  <c r="AQ34" i="259"/>
  <c r="AA35" i="259" s="1"/>
  <c r="BL5" i="259" s="1"/>
  <c r="AG36" i="259"/>
  <c r="BU5" i="259" s="1"/>
  <c r="Y33" i="259"/>
  <c r="AC33" i="259"/>
  <c r="Y35" i="259"/>
  <c r="AG33" i="258"/>
  <c r="Z35" i="258"/>
  <c r="BK5" i="258" s="1"/>
  <c r="AC36" i="258"/>
  <c r="BT5" i="258" s="1"/>
  <c r="AQ34" i="258"/>
  <c r="AA35" i="258" s="1"/>
  <c r="BL5" i="258" s="1"/>
  <c r="AG35" i="258"/>
  <c r="BP5" i="258" s="1"/>
  <c r="Y33" i="258"/>
  <c r="AC35" i="258"/>
  <c r="BM5" i="258" s="1"/>
  <c r="Y35" i="258"/>
  <c r="Z35" i="257"/>
  <c r="BK5" i="257" s="1"/>
  <c r="AQ35" i="257"/>
  <c r="AQ36" i="257" s="1"/>
  <c r="AC36" i="257"/>
  <c r="BT5" i="257" s="1"/>
  <c r="AQ34" i="257"/>
  <c r="AA35" i="257" s="1"/>
  <c r="BL5" i="257" s="1"/>
  <c r="AG36" i="257"/>
  <c r="BU5" i="257" s="1"/>
  <c r="Y33" i="257"/>
  <c r="AC33" i="257"/>
  <c r="Y35" i="257"/>
  <c r="AG33" i="256"/>
  <c r="Z35" i="256"/>
  <c r="BK5" i="256" s="1"/>
  <c r="AC36" i="256"/>
  <c r="BT5" i="256" s="1"/>
  <c r="AQ34" i="256"/>
  <c r="AA35" i="256" s="1"/>
  <c r="BL5" i="256" s="1"/>
  <c r="AG35" i="256"/>
  <c r="BP5" i="256" s="1"/>
  <c r="Y33" i="256"/>
  <c r="AC35" i="256"/>
  <c r="BM5" i="256" s="1"/>
  <c r="Y35" i="256"/>
  <c r="Z35" i="255"/>
  <c r="BK5" i="255" s="1"/>
  <c r="AQ35" i="255"/>
  <c r="AC36" i="255"/>
  <c r="BT5" i="255" s="1"/>
  <c r="AQ34" i="255"/>
  <c r="AA35" i="255" s="1"/>
  <c r="BL5" i="255" s="1"/>
  <c r="AG36" i="255"/>
  <c r="BU5" i="255" s="1"/>
  <c r="Y33" i="255"/>
  <c r="AC33" i="255"/>
  <c r="Y35" i="255"/>
  <c r="AG33" i="254"/>
  <c r="Z35" i="254"/>
  <c r="BK5" i="254" s="1"/>
  <c r="AC36" i="254"/>
  <c r="BT5" i="254" s="1"/>
  <c r="AQ34" i="254"/>
  <c r="AA35" i="254" s="1"/>
  <c r="BL5" i="254" s="1"/>
  <c r="AG35" i="254"/>
  <c r="BP5" i="254" s="1"/>
  <c r="Y33" i="254"/>
  <c r="AC35" i="254"/>
  <c r="BM5" i="254" s="1"/>
  <c r="Y35" i="254"/>
  <c r="AG33" i="253"/>
  <c r="Z35" i="253"/>
  <c r="BK5" i="253" s="1"/>
  <c r="AC36" i="253"/>
  <c r="BT5" i="253" s="1"/>
  <c r="AQ34" i="253"/>
  <c r="AG35" i="253"/>
  <c r="BP5" i="253" s="1"/>
  <c r="Y33" i="253"/>
  <c r="AC35" i="253"/>
  <c r="BM5" i="253" s="1"/>
  <c r="Y35" i="253"/>
  <c r="Z35" i="252"/>
  <c r="BK5" i="252" s="1"/>
  <c r="AQ35" i="252"/>
  <c r="AC36" i="252"/>
  <c r="BT5" i="252" s="1"/>
  <c r="AQ34" i="252"/>
  <c r="AA35" i="252" s="1"/>
  <c r="BL5" i="252" s="1"/>
  <c r="AG36" i="252"/>
  <c r="BU5" i="252" s="1"/>
  <c r="Y33" i="252"/>
  <c r="AC33" i="252"/>
  <c r="Y35" i="252"/>
  <c r="AG33" i="251"/>
  <c r="Z35" i="251"/>
  <c r="BK5" i="251" s="1"/>
  <c r="AC36" i="251"/>
  <c r="BT5" i="251" s="1"/>
  <c r="AQ34" i="251"/>
  <c r="AA35" i="251" s="1"/>
  <c r="BL5" i="251" s="1"/>
  <c r="AG35" i="251"/>
  <c r="BP5" i="251" s="1"/>
  <c r="Y33" i="251"/>
  <c r="AC35" i="251"/>
  <c r="BM5" i="251" s="1"/>
  <c r="Y35" i="251"/>
  <c r="AG33" i="250"/>
  <c r="Z35" i="250"/>
  <c r="BK5" i="250" s="1"/>
  <c r="AC36" i="250"/>
  <c r="BT5" i="250" s="1"/>
  <c r="AQ34" i="250"/>
  <c r="AA35" i="250" s="1"/>
  <c r="BL5" i="250" s="1"/>
  <c r="AG35" i="250"/>
  <c r="BP5" i="250" s="1"/>
  <c r="Y33" i="250"/>
  <c r="AC35" i="250"/>
  <c r="BM5" i="250" s="1"/>
  <c r="Y35" i="250"/>
  <c r="AG33" i="249"/>
  <c r="Z35" i="249"/>
  <c r="BK5" i="249" s="1"/>
  <c r="AC36" i="249"/>
  <c r="BT5" i="249" s="1"/>
  <c r="AQ34" i="249"/>
  <c r="AA35" i="249" s="1"/>
  <c r="BL5" i="249" s="1"/>
  <c r="AG35" i="249"/>
  <c r="BP5" i="249" s="1"/>
  <c r="Y33" i="249"/>
  <c r="AC35" i="249"/>
  <c r="BM5" i="249" s="1"/>
  <c r="Y35" i="249"/>
  <c r="BY5" i="248"/>
  <c r="AG33" i="248"/>
  <c r="Z35" i="248"/>
  <c r="BK5" i="248" s="1"/>
  <c r="AC36" i="248"/>
  <c r="BT5" i="248" s="1"/>
  <c r="AX5" i="248"/>
  <c r="BZ5" i="248"/>
  <c r="AQ34" i="248"/>
  <c r="AA35" i="248" s="1"/>
  <c r="BL5" i="248" s="1"/>
  <c r="AG35" i="248"/>
  <c r="BP5" i="248" s="1"/>
  <c r="Y33" i="248"/>
  <c r="AC35" i="248"/>
  <c r="BM5" i="248" s="1"/>
  <c r="Y35" i="248"/>
  <c r="AG33" i="247"/>
  <c r="AC36" i="247"/>
  <c r="BT5" i="247" s="1"/>
  <c r="BZ5" i="247"/>
  <c r="AQ34" i="247"/>
  <c r="AG35" i="247"/>
  <c r="BP5" i="247" s="1"/>
  <c r="BY5" i="247"/>
  <c r="Y33" i="247"/>
  <c r="AS34" i="247"/>
  <c r="AS35" i="247" s="1"/>
  <c r="AC35" i="247"/>
  <c r="AZ5" i="247"/>
  <c r="BH5" i="247"/>
  <c r="Y35" i="247"/>
  <c r="AG33" i="246"/>
  <c r="Z35" i="246"/>
  <c r="BK5" i="246" s="1"/>
  <c r="AC36" i="246"/>
  <c r="BT5" i="246" s="1"/>
  <c r="AQ34" i="246"/>
  <c r="AA35" i="246" s="1"/>
  <c r="BL5" i="246" s="1"/>
  <c r="AG35" i="246"/>
  <c r="BP5" i="246" s="1"/>
  <c r="Y33" i="246"/>
  <c r="AC35" i="246"/>
  <c r="BM5" i="246" s="1"/>
  <c r="Y35" i="246"/>
  <c r="AS35" i="245"/>
  <c r="Z35" i="245"/>
  <c r="BK5" i="245" s="1"/>
  <c r="AQ35" i="245"/>
  <c r="AC36" i="245"/>
  <c r="BT5" i="245" s="1"/>
  <c r="AQ34" i="245"/>
  <c r="AG36" i="245"/>
  <c r="BU5" i="245" s="1"/>
  <c r="Y33" i="245"/>
  <c r="AC33" i="245"/>
  <c r="Y35" i="245"/>
  <c r="AG33" i="244"/>
  <c r="Z35" i="244"/>
  <c r="BK5" i="244" s="1"/>
  <c r="AC36" i="244"/>
  <c r="BT5" i="244" s="1"/>
  <c r="AQ34" i="244"/>
  <c r="AA35" i="244" s="1"/>
  <c r="BL5" i="244" s="1"/>
  <c r="AG35" i="244"/>
  <c r="BP5" i="244" s="1"/>
  <c r="Y33" i="244"/>
  <c r="AC35" i="244"/>
  <c r="BM5" i="244" s="1"/>
  <c r="Y35" i="244"/>
  <c r="AG33" i="243"/>
  <c r="Z35" i="243"/>
  <c r="BK5" i="243" s="1"/>
  <c r="AC36" i="243"/>
  <c r="BT5" i="243" s="1"/>
  <c r="AQ34" i="243"/>
  <c r="AA35" i="243" s="1"/>
  <c r="BL5" i="243" s="1"/>
  <c r="AG35" i="243"/>
  <c r="BP5" i="243" s="1"/>
  <c r="Y33" i="243"/>
  <c r="AC35" i="243"/>
  <c r="BM5" i="243" s="1"/>
  <c r="Y35" i="243"/>
  <c r="AG33" i="242"/>
  <c r="Z35" i="242"/>
  <c r="BK5" i="242" s="1"/>
  <c r="AC36" i="242"/>
  <c r="BT5" i="242" s="1"/>
  <c r="AQ34" i="242"/>
  <c r="AA35" i="242" s="1"/>
  <c r="BL5" i="242" s="1"/>
  <c r="AG35" i="242"/>
  <c r="BP5" i="242" s="1"/>
  <c r="Y33" i="242"/>
  <c r="AC35" i="242"/>
  <c r="BM5" i="242" s="1"/>
  <c r="Y35" i="242"/>
  <c r="AG33" i="241"/>
  <c r="Z35" i="241"/>
  <c r="BK5" i="241" s="1"/>
  <c r="AC36" i="241"/>
  <c r="BT5" i="241" s="1"/>
  <c r="AQ34" i="241"/>
  <c r="AA35" i="241" s="1"/>
  <c r="BL5" i="241" s="1"/>
  <c r="AG35" i="241"/>
  <c r="BP5" i="241" s="1"/>
  <c r="Y33" i="241"/>
  <c r="AC35" i="241"/>
  <c r="BM5" i="241" s="1"/>
  <c r="Y35" i="241"/>
  <c r="AG33" i="240"/>
  <c r="Z35" i="240"/>
  <c r="BK5" i="240" s="1"/>
  <c r="AC36" i="240"/>
  <c r="BT5" i="240" s="1"/>
  <c r="AQ34" i="240"/>
  <c r="AA35" i="240" s="1"/>
  <c r="BL5" i="240" s="1"/>
  <c r="AG35" i="240"/>
  <c r="BP5" i="240" s="1"/>
  <c r="Y33" i="240"/>
  <c r="AC35" i="240"/>
  <c r="BM5" i="240" s="1"/>
  <c r="Y35" i="240"/>
  <c r="AG33" i="239"/>
  <c r="Z35" i="239"/>
  <c r="BK5" i="239" s="1"/>
  <c r="AC36" i="239"/>
  <c r="BT5" i="239" s="1"/>
  <c r="AQ34" i="239"/>
  <c r="AA35" i="239" s="1"/>
  <c r="BL5" i="239" s="1"/>
  <c r="AG35" i="239"/>
  <c r="BP5" i="239" s="1"/>
  <c r="Y33" i="239"/>
  <c r="AC35" i="239"/>
  <c r="BM5" i="239" s="1"/>
  <c r="Y35" i="239"/>
  <c r="Z35" i="238"/>
  <c r="BK5" i="238" s="1"/>
  <c r="AQ35" i="238"/>
  <c r="AC36" i="238"/>
  <c r="BT5" i="238" s="1"/>
  <c r="AQ34" i="238"/>
  <c r="AA35" i="238" s="1"/>
  <c r="BL5" i="238" s="1"/>
  <c r="AG36" i="238"/>
  <c r="BU5" i="238" s="1"/>
  <c r="Y33" i="238"/>
  <c r="AC33" i="238"/>
  <c r="Y35" i="238"/>
  <c r="AG33" i="237"/>
  <c r="Z35" i="237"/>
  <c r="BK5" i="237" s="1"/>
  <c r="AC36" i="237"/>
  <c r="BT5" i="237" s="1"/>
  <c r="AQ34" i="237"/>
  <c r="AA35" i="237" s="1"/>
  <c r="BL5" i="237" s="1"/>
  <c r="AG35" i="237"/>
  <c r="BP5" i="237" s="1"/>
  <c r="Y33" i="237"/>
  <c r="AC35" i="237"/>
  <c r="BM5" i="237" s="1"/>
  <c r="Y35" i="237"/>
  <c r="AE35" i="236"/>
  <c r="BO5" i="236" s="1"/>
  <c r="AC36" i="236"/>
  <c r="BT5" i="236" s="1"/>
  <c r="BZ5" i="236"/>
  <c r="AQ34" i="236"/>
  <c r="AG35" i="236"/>
  <c r="BP5" i="236" s="1"/>
  <c r="AG33" i="236"/>
  <c r="Y33" i="236"/>
  <c r="AS34" i="236"/>
  <c r="AS35" i="236" s="1"/>
  <c r="AC35" i="236"/>
  <c r="BY5" i="236"/>
  <c r="AZ5" i="236"/>
  <c r="BH5" i="236"/>
  <c r="Y35" i="236"/>
  <c r="BY5" i="235"/>
  <c r="AG33" i="235"/>
  <c r="Z35" i="235"/>
  <c r="BK5" i="235" s="1"/>
  <c r="AC36" i="235"/>
  <c r="BT5" i="235" s="1"/>
  <c r="AX5" i="235"/>
  <c r="BZ5" i="235"/>
  <c r="AQ34" i="235"/>
  <c r="AA35" i="235" s="1"/>
  <c r="BL5" i="235" s="1"/>
  <c r="AG35" i="235"/>
  <c r="BP5" i="235" s="1"/>
  <c r="Y33" i="235"/>
  <c r="AC35" i="235"/>
  <c r="BM5" i="235" s="1"/>
  <c r="Y35" i="235"/>
  <c r="AG33" i="234"/>
  <c r="Z35" i="234"/>
  <c r="BK5" i="234" s="1"/>
  <c r="AC36" i="234"/>
  <c r="BT5" i="234" s="1"/>
  <c r="AQ34" i="234"/>
  <c r="AG35" i="234"/>
  <c r="BP5" i="234" s="1"/>
  <c r="Y33" i="234"/>
  <c r="AC35" i="234"/>
  <c r="BM5" i="234" s="1"/>
  <c r="Y35" i="234"/>
  <c r="AA35" i="234" l="1"/>
  <c r="BL5" i="234" s="1"/>
  <c r="AA35" i="236"/>
  <c r="BL5" i="236" s="1"/>
  <c r="AA35" i="245"/>
  <c r="BL5" i="245" s="1"/>
  <c r="AA35" i="253"/>
  <c r="BL5" i="253" s="1"/>
  <c r="AA35" i="261"/>
  <c r="BL5" i="261" s="1"/>
  <c r="AA35" i="267"/>
  <c r="BL5" i="267" s="1"/>
  <c r="AS35" i="256"/>
  <c r="AS35" i="255"/>
  <c r="AR35" i="248"/>
  <c r="AR35" i="262"/>
  <c r="AS35" i="238"/>
  <c r="AS35" i="250"/>
  <c r="AS35" i="244"/>
  <c r="AQ36" i="238"/>
  <c r="AQ36" i="255"/>
  <c r="AA35" i="278"/>
  <c r="BL5" i="278" s="1"/>
  <c r="AR35" i="275"/>
  <c r="AS35" i="263"/>
  <c r="AR35" i="245"/>
  <c r="AS35" i="293"/>
  <c r="AS35" i="274"/>
  <c r="AS35" i="288"/>
  <c r="AQ36" i="288" s="1"/>
  <c r="AS35" i="269"/>
  <c r="AS35" i="273"/>
  <c r="AR35" i="276"/>
  <c r="AS35" i="264"/>
  <c r="AQ36" i="263"/>
  <c r="AS35" i="283"/>
  <c r="AS35" i="286"/>
  <c r="AS35" i="277"/>
  <c r="AQ36" i="277" s="1"/>
  <c r="AS35" i="240"/>
  <c r="AS35" i="246"/>
  <c r="AS35" i="252"/>
  <c r="AQ36" i="252" s="1"/>
  <c r="AQ36" i="286"/>
  <c r="AA35" i="247"/>
  <c r="BL5" i="247" s="1"/>
  <c r="AS35" i="266"/>
  <c r="AQ36" i="266" s="1"/>
  <c r="AS35" i="265"/>
  <c r="AS35" i="258"/>
  <c r="AS35" i="239"/>
  <c r="AR35" i="244"/>
  <c r="AS35" i="276"/>
  <c r="AS35" i="248"/>
  <c r="AQ36" i="245"/>
  <c r="AQ35" i="293"/>
  <c r="AQ36" i="293" s="1"/>
  <c r="Y37" i="293"/>
  <c r="BV5" i="293" s="1"/>
  <c r="BJ5" i="293"/>
  <c r="AQ35" i="292"/>
  <c r="AQ36" i="292" s="1"/>
  <c r="Y37" i="292"/>
  <c r="BV5" i="292" s="1"/>
  <c r="BJ5" i="292"/>
  <c r="AQ35" i="291"/>
  <c r="AQ36" i="291" s="1"/>
  <c r="Y37" i="291"/>
  <c r="BV5" i="291" s="1"/>
  <c r="BJ5" i="291"/>
  <c r="AQ35" i="290"/>
  <c r="AQ36" i="290" s="1"/>
  <c r="Y37" i="290"/>
  <c r="BV5" i="290" s="1"/>
  <c r="BJ5" i="290"/>
  <c r="AQ35" i="289"/>
  <c r="AQ36" i="289" s="1"/>
  <c r="Y37" i="289"/>
  <c r="BV5" i="289" s="1"/>
  <c r="BJ5" i="289"/>
  <c r="Y37" i="288"/>
  <c r="BV5" i="288" s="1"/>
  <c r="BJ5" i="288"/>
  <c r="Y37" i="287"/>
  <c r="BV5" i="287" s="1"/>
  <c r="BJ5" i="287"/>
  <c r="Y37" i="286"/>
  <c r="BV5" i="286" s="1"/>
  <c r="BJ5" i="286"/>
  <c r="AQ35" i="285"/>
  <c r="AQ36" i="285" s="1"/>
  <c r="Y37" i="285"/>
  <c r="BV5" i="285" s="1"/>
  <c r="BJ5" i="285"/>
  <c r="AQ35" i="284"/>
  <c r="AQ36" i="284" s="1"/>
  <c r="Y37" i="284"/>
  <c r="BV5" i="284" s="1"/>
  <c r="BJ5" i="284"/>
  <c r="AQ35" i="283"/>
  <c r="Y37" i="283"/>
  <c r="BV5" i="283" s="1"/>
  <c r="BJ5" i="283"/>
  <c r="AQ35" i="282"/>
  <c r="AQ36" i="282" s="1"/>
  <c r="Y37" i="282"/>
  <c r="BV5" i="282" s="1"/>
  <c r="BJ5" i="282"/>
  <c r="AQ35" i="281"/>
  <c r="AQ36" i="281" s="1"/>
  <c r="Y37" i="281"/>
  <c r="BV5" i="281" s="1"/>
  <c r="BJ5" i="281"/>
  <c r="AQ35" i="280"/>
  <c r="AQ36" i="280" s="1"/>
  <c r="Y37" i="280"/>
  <c r="BV5" i="280" s="1"/>
  <c r="BJ5" i="280"/>
  <c r="Y37" i="279"/>
  <c r="BV5" i="279" s="1"/>
  <c r="BJ5" i="279"/>
  <c r="AQ35" i="278"/>
  <c r="AQ36" i="278" s="1"/>
  <c r="Y37" i="278"/>
  <c r="BV5" i="278" s="1"/>
  <c r="BJ5" i="278"/>
  <c r="Y37" i="277"/>
  <c r="BV5" i="277" s="1"/>
  <c r="BJ5" i="277"/>
  <c r="AQ35" i="276"/>
  <c r="AQ36" i="276" s="1"/>
  <c r="Y37" i="276"/>
  <c r="BV5" i="276" s="1"/>
  <c r="BJ5" i="276"/>
  <c r="AQ35" i="275"/>
  <c r="AQ36" i="275" s="1"/>
  <c r="Y37" i="275"/>
  <c r="BV5" i="275" s="1"/>
  <c r="BJ5" i="275"/>
  <c r="AQ35" i="274"/>
  <c r="AQ36" i="274" s="1"/>
  <c r="Y37" i="274"/>
  <c r="BV5" i="274" s="1"/>
  <c r="BJ5" i="274"/>
  <c r="Y37" i="273"/>
  <c r="BV5" i="273" s="1"/>
  <c r="BJ5" i="273"/>
  <c r="AQ35" i="273"/>
  <c r="AQ36" i="273" s="1"/>
  <c r="AQ35" i="272"/>
  <c r="AQ36" i="272" s="1"/>
  <c r="Y37" i="272"/>
  <c r="BV5" i="272" s="1"/>
  <c r="BJ5" i="272"/>
  <c r="AQ35" i="271"/>
  <c r="AQ36" i="271" s="1"/>
  <c r="Y37" i="271"/>
  <c r="BV5" i="271" s="1"/>
  <c r="BJ5" i="271"/>
  <c r="AQ35" i="270"/>
  <c r="AQ36" i="270" s="1"/>
  <c r="Y37" i="270"/>
  <c r="BV5" i="270" s="1"/>
  <c r="BJ5" i="270"/>
  <c r="AQ35" i="269"/>
  <c r="AQ36" i="269" s="1"/>
  <c r="Y37" i="269"/>
  <c r="BV5" i="269" s="1"/>
  <c r="BJ5" i="269"/>
  <c r="AQ35" i="268"/>
  <c r="AQ36" i="268" s="1"/>
  <c r="Y37" i="268"/>
  <c r="BV5" i="268" s="1"/>
  <c r="BJ5" i="268"/>
  <c r="AQ35" i="267"/>
  <c r="AQ36" i="267" s="1"/>
  <c r="Y37" i="267"/>
  <c r="BV5" i="267" s="1"/>
  <c r="BJ5" i="267"/>
  <c r="Y37" i="266"/>
  <c r="BV5" i="266" s="1"/>
  <c r="BJ5" i="266"/>
  <c r="AQ35" i="265"/>
  <c r="AQ36" i="265" s="1"/>
  <c r="Y37" i="265"/>
  <c r="BV5" i="265" s="1"/>
  <c r="BJ5" i="265"/>
  <c r="AQ35" i="264"/>
  <c r="AQ36" i="264" s="1"/>
  <c r="Y37" i="264"/>
  <c r="BV5" i="264" s="1"/>
  <c r="BJ5" i="264"/>
  <c r="Y37" i="263"/>
  <c r="BV5" i="263" s="1"/>
  <c r="BJ5" i="263"/>
  <c r="AQ35" i="262"/>
  <c r="AQ36" i="262" s="1"/>
  <c r="Y37" i="262"/>
  <c r="BV5" i="262" s="1"/>
  <c r="BJ5" i="262"/>
  <c r="AQ35" i="261"/>
  <c r="AQ36" i="261" s="1"/>
  <c r="Y37" i="261"/>
  <c r="BV5" i="261" s="1"/>
  <c r="BJ5" i="261"/>
  <c r="Y37" i="260"/>
  <c r="BV5" i="260" s="1"/>
  <c r="BJ5" i="260"/>
  <c r="Y37" i="259"/>
  <c r="BV5" i="259" s="1"/>
  <c r="BJ5" i="259"/>
  <c r="AQ35" i="258"/>
  <c r="AQ36" i="258" s="1"/>
  <c r="Y37" i="258"/>
  <c r="BV5" i="258" s="1"/>
  <c r="BJ5" i="258"/>
  <c r="Y37" i="257"/>
  <c r="BV5" i="257" s="1"/>
  <c r="BJ5" i="257"/>
  <c r="AQ35" i="256"/>
  <c r="AQ36" i="256" s="1"/>
  <c r="Y37" i="256"/>
  <c r="BV5" i="256" s="1"/>
  <c r="BJ5" i="256"/>
  <c r="Y37" i="255"/>
  <c r="BV5" i="255" s="1"/>
  <c r="BJ5" i="255"/>
  <c r="AQ35" i="254"/>
  <c r="AQ36" i="254" s="1"/>
  <c r="Y37" i="254"/>
  <c r="BV5" i="254" s="1"/>
  <c r="BJ5" i="254"/>
  <c r="AQ35" i="253"/>
  <c r="AQ36" i="253" s="1"/>
  <c r="Y37" i="253"/>
  <c r="BV5" i="253" s="1"/>
  <c r="BJ5" i="253"/>
  <c r="Y37" i="252"/>
  <c r="BV5" i="252" s="1"/>
  <c r="BJ5" i="252"/>
  <c r="AQ35" i="251"/>
  <c r="AQ36" i="251" s="1"/>
  <c r="Y37" i="251"/>
  <c r="BV5" i="251" s="1"/>
  <c r="BJ5" i="251"/>
  <c r="AQ35" i="250"/>
  <c r="AQ36" i="250" s="1"/>
  <c r="Y37" i="250"/>
  <c r="BV5" i="250" s="1"/>
  <c r="BJ5" i="250"/>
  <c r="AQ35" i="249"/>
  <c r="AQ36" i="249" s="1"/>
  <c r="Y37" i="249"/>
  <c r="BV5" i="249" s="1"/>
  <c r="BJ5" i="249"/>
  <c r="Y37" i="248"/>
  <c r="BV5" i="248" s="1"/>
  <c r="BJ5" i="248"/>
  <c r="AQ35" i="248"/>
  <c r="AQ36" i="248" s="1"/>
  <c r="Y37" i="247"/>
  <c r="BV5" i="247" s="1"/>
  <c r="BJ5" i="247"/>
  <c r="AQ35" i="247"/>
  <c r="AQ36" i="247" s="1"/>
  <c r="BM5" i="247"/>
  <c r="AQ35" i="246"/>
  <c r="AQ36" i="246" s="1"/>
  <c r="Y37" i="246"/>
  <c r="BV5" i="246" s="1"/>
  <c r="BJ5" i="246"/>
  <c r="Y37" i="245"/>
  <c r="BV5" i="245" s="1"/>
  <c r="BJ5" i="245"/>
  <c r="Y37" i="244"/>
  <c r="BV5" i="244" s="1"/>
  <c r="BJ5" i="244"/>
  <c r="AQ35" i="244"/>
  <c r="AQ36" i="244" s="1"/>
  <c r="AQ35" i="243"/>
  <c r="AQ36" i="243" s="1"/>
  <c r="Y37" i="243"/>
  <c r="BV5" i="243" s="1"/>
  <c r="BJ5" i="243"/>
  <c r="Y37" i="242"/>
  <c r="BV5" i="242" s="1"/>
  <c r="BJ5" i="242"/>
  <c r="AQ35" i="242"/>
  <c r="AQ36" i="242" s="1"/>
  <c r="AQ35" i="241"/>
  <c r="AQ36" i="241" s="1"/>
  <c r="Y37" i="241"/>
  <c r="BV5" i="241" s="1"/>
  <c r="BJ5" i="241"/>
  <c r="AQ35" i="240"/>
  <c r="AQ36" i="240" s="1"/>
  <c r="Y37" i="240"/>
  <c r="BV5" i="240" s="1"/>
  <c r="BJ5" i="240"/>
  <c r="AQ35" i="239"/>
  <c r="AQ36" i="239" s="1"/>
  <c r="Y37" i="239"/>
  <c r="BV5" i="239" s="1"/>
  <c r="BJ5" i="239"/>
  <c r="Y37" i="238"/>
  <c r="BV5" i="238" s="1"/>
  <c r="BJ5" i="238"/>
  <c r="Y37" i="237"/>
  <c r="BV5" i="237" s="1"/>
  <c r="BJ5" i="237"/>
  <c r="AQ35" i="237"/>
  <c r="AQ36" i="237" s="1"/>
  <c r="Y37" i="236"/>
  <c r="BV5" i="236" s="1"/>
  <c r="BJ5" i="236"/>
  <c r="AQ35" i="236"/>
  <c r="AQ36" i="236" s="1"/>
  <c r="BM5" i="236"/>
  <c r="Y37" i="235"/>
  <c r="BV5" i="235" s="1"/>
  <c r="BJ5" i="235"/>
  <c r="AQ35" i="235"/>
  <c r="AQ36" i="235" s="1"/>
  <c r="Y37" i="234"/>
  <c r="BV5" i="234" s="1"/>
  <c r="BJ5" i="234"/>
  <c r="AQ35" i="234"/>
  <c r="AQ36" i="234" s="1"/>
  <c r="AT39" i="56"/>
  <c r="AT40" i="56"/>
  <c r="AT41" i="56"/>
  <c r="AT42" i="56"/>
  <c r="AT43" i="56"/>
  <c r="AT44" i="56"/>
  <c r="AT45" i="56"/>
  <c r="AT46" i="56"/>
  <c r="AT47" i="56"/>
  <c r="AT48" i="56"/>
  <c r="AT49" i="56"/>
  <c r="AT50" i="56"/>
  <c r="AT51" i="56"/>
  <c r="AT52" i="56"/>
  <c r="AT53" i="56"/>
  <c r="AT54" i="56"/>
  <c r="AT55" i="56"/>
  <c r="AT56" i="56"/>
  <c r="AT57" i="56"/>
  <c r="AT58" i="56"/>
  <c r="AT59" i="56"/>
  <c r="AT60" i="56"/>
  <c r="AT61" i="56"/>
  <c r="AT62" i="56"/>
  <c r="AT63" i="56"/>
  <c r="AT64" i="56"/>
  <c r="AT65" i="56"/>
  <c r="AT66" i="56"/>
  <c r="AT67" i="56"/>
  <c r="AT68" i="56"/>
  <c r="AT69" i="56"/>
  <c r="AT70" i="56"/>
  <c r="AT71" i="56"/>
  <c r="AN77" i="56"/>
  <c r="AM77" i="56"/>
  <c r="AL77" i="56"/>
  <c r="AK77" i="56"/>
  <c r="AJ77" i="56"/>
  <c r="AI77" i="56"/>
  <c r="AH77" i="56"/>
  <c r="AG77" i="56"/>
  <c r="AF77" i="56"/>
  <c r="AE77" i="56"/>
  <c r="AD77" i="56"/>
  <c r="AC77" i="56"/>
  <c r="X77" i="56"/>
  <c r="W77" i="56"/>
  <c r="V77" i="56"/>
  <c r="U77" i="56"/>
  <c r="T77" i="56"/>
  <c r="S77" i="56"/>
  <c r="R77" i="56"/>
  <c r="Q77" i="56"/>
  <c r="P77" i="56"/>
  <c r="O77" i="56"/>
  <c r="N77" i="56"/>
  <c r="M77" i="56"/>
  <c r="L77" i="56"/>
  <c r="K77" i="56"/>
  <c r="J77" i="56"/>
  <c r="I77" i="56"/>
  <c r="H77" i="56"/>
  <c r="G77" i="56"/>
  <c r="F77" i="56"/>
  <c r="E77" i="56"/>
  <c r="D77" i="56"/>
  <c r="AQ36" i="283" l="1"/>
  <c r="AE8" i="57"/>
  <c r="AE7" i="57"/>
  <c r="F3" i="60"/>
  <c r="O8" i="58" l="1"/>
  <c r="P8" i="58"/>
  <c r="Q8" i="58"/>
  <c r="Q3" i="60"/>
  <c r="Y4" i="58"/>
  <c r="K4" i="60"/>
  <c r="M5" i="58"/>
  <c r="K3" i="60"/>
  <c r="M4" i="58"/>
  <c r="F4" i="60"/>
  <c r="E4" i="58"/>
  <c r="AT14" i="56"/>
  <c r="E5" i="59" l="1"/>
  <c r="AF8" i="57" l="1"/>
  <c r="AF7" i="57" l="1"/>
  <c r="AG8" i="57"/>
  <c r="AH8" i="57" s="1"/>
  <c r="AI8" i="57" s="1"/>
  <c r="V8" i="58"/>
  <c r="O7" i="58"/>
  <c r="S7" i="58"/>
  <c r="U7" i="58"/>
  <c r="AB8" i="58"/>
  <c r="AA8" i="58"/>
  <c r="Z8" i="58"/>
  <c r="Y8" i="58"/>
  <c r="X8" i="58"/>
  <c r="R7" i="58"/>
  <c r="W8" i="58"/>
  <c r="U8" i="58"/>
  <c r="T8" i="58"/>
  <c r="S8" i="58"/>
  <c r="R8" i="58"/>
  <c r="AG7" i="57" l="1"/>
  <c r="AH7" i="57" s="1"/>
  <c r="AI7" i="57" l="1"/>
  <c r="AT76" i="56" l="1"/>
  <c r="AT75" i="56"/>
  <c r="AT74" i="56"/>
  <c r="AT73" i="56"/>
  <c r="AT72" i="56"/>
  <c r="AT38" i="56"/>
  <c r="AT37" i="56"/>
  <c r="AT36" i="56"/>
  <c r="AT35" i="56"/>
  <c r="AT34" i="56"/>
  <c r="AT33" i="56"/>
  <c r="AT32" i="56"/>
  <c r="AT31" i="56"/>
  <c r="AT30" i="56"/>
  <c r="AT29" i="56"/>
  <c r="AT28" i="56"/>
  <c r="AT27" i="56"/>
  <c r="AT26" i="56"/>
  <c r="AT25" i="56"/>
  <c r="AT24" i="56"/>
  <c r="AT23" i="56"/>
  <c r="AT22" i="56"/>
  <c r="AT21" i="56"/>
  <c r="AT20" i="56"/>
  <c r="AT19" i="56"/>
  <c r="AT18" i="56"/>
  <c r="AT17" i="56"/>
  <c r="AT16" i="56"/>
  <c r="AT15" i="56"/>
  <c r="AT13" i="56"/>
  <c r="AT12" i="56"/>
  <c r="AT11" i="56"/>
  <c r="M5" i="59" l="1"/>
  <c r="AF4" i="59"/>
  <c r="W4" i="59"/>
  <c r="M4" i="59"/>
  <c r="E4" i="59"/>
  <c r="E5" i="58"/>
  <c r="AI4" i="58"/>
  <c r="AT10" i="56" l="1"/>
  <c r="AT77" i="56" s="1"/>
  <c r="AJ4" i="56" s="1"/>
</calcChain>
</file>

<file path=xl/sharedStrings.xml><?xml version="1.0" encoding="utf-8"?>
<sst xmlns="http://schemas.openxmlformats.org/spreadsheetml/2006/main" count="11673" uniqueCount="862">
  <si>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</si>
  <si>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</si>
  <si>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</si>
  <si>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</si>
  <si>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</si>
  <si>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</si>
  <si>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</si>
  <si>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</si>
  <si>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</si>
  <si>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</si>
  <si>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</si>
  <si>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</si>
  <si>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</si>
  <si>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</si>
  <si>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</si>
  <si>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</si>
  <si>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</si>
  <si>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</si>
  <si>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</si>
  <si>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</si>
  <si>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</si>
  <si>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</si>
  <si>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</si>
  <si>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</si>
  <si>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</si>
  <si>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</si>
  <si>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</si>
  <si>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</si>
  <si>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</si>
  <si>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</si>
  <si>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</si>
  <si>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</si>
  <si>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</si>
  <si>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</si>
  <si>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</si>
  <si>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</si>
  <si>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</si>
  <si>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</si>
  <si>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</si>
  <si>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</si>
  <si>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0"/>
  </si>
  <si>
    <t>名　称</t>
    <rPh sb="0" eb="1">
      <t>ナ</t>
    </rPh>
    <rPh sb="2" eb="3">
      <t>ショウ</t>
    </rPh>
    <phoneticPr fontId="7"/>
  </si>
  <si>
    <t>覆工
スパン
番号</t>
    <rPh sb="0" eb="2">
      <t>フッコウ</t>
    </rPh>
    <rPh sb="7" eb="9">
      <t>バンゴウ</t>
    </rPh>
    <phoneticPr fontId="3"/>
  </si>
  <si>
    <t>変状種類</t>
    <rPh sb="0" eb="2">
      <t>ヘンジョウ</t>
    </rPh>
    <rPh sb="2" eb="4">
      <t>シュルイ</t>
    </rPh>
    <phoneticPr fontId="3"/>
  </si>
  <si>
    <t>管理者名</t>
    <phoneticPr fontId="20"/>
  </si>
  <si>
    <t>フリガナ</t>
    <phoneticPr fontId="20"/>
  </si>
  <si>
    <t>前回定期点検時の状態</t>
  </si>
  <si>
    <t>トンネルID</t>
    <phoneticPr fontId="3"/>
  </si>
  <si>
    <t>計</t>
    <rPh sb="0" eb="1">
      <t>ケイ</t>
    </rPh>
    <phoneticPr fontId="24"/>
  </si>
  <si>
    <t>Ⅱ</t>
    <phoneticPr fontId="24"/>
  </si>
  <si>
    <t>Ⅲ</t>
    <phoneticPr fontId="24"/>
  </si>
  <si>
    <t>Ⅳ</t>
    <phoneticPr fontId="24"/>
  </si>
  <si>
    <t>Ⅱb</t>
    <phoneticPr fontId="24"/>
  </si>
  <si>
    <t>Ⅱa</t>
    <phoneticPr fontId="24"/>
  </si>
  <si>
    <t>Ⅲ</t>
  </si>
  <si>
    <t>Ⅳ</t>
  </si>
  <si>
    <t>漏水</t>
    <rPh sb="0" eb="2">
      <t>ロウスイ</t>
    </rPh>
    <phoneticPr fontId="24"/>
  </si>
  <si>
    <t>材質劣化</t>
    <rPh sb="0" eb="2">
      <t>ザイシツ</t>
    </rPh>
    <rPh sb="2" eb="4">
      <t>レッカ</t>
    </rPh>
    <phoneticPr fontId="24"/>
  </si>
  <si>
    <t>健全性</t>
    <rPh sb="0" eb="2">
      <t>ケンゼン</t>
    </rPh>
    <rPh sb="2" eb="3">
      <t>セイ</t>
    </rPh>
    <phoneticPr fontId="24"/>
  </si>
  <si>
    <t>外力</t>
    <rPh sb="0" eb="2">
      <t>ガイリョク</t>
    </rPh>
    <phoneticPr fontId="24"/>
  </si>
  <si>
    <t xml:space="preserve">外力 </t>
    <rPh sb="0" eb="2">
      <t>ガイリョク</t>
    </rPh>
    <phoneticPr fontId="24"/>
  </si>
  <si>
    <t>変状の発生範囲の規模（㎡）</t>
    <rPh sb="0" eb="2">
      <t>ヘンジョウ</t>
    </rPh>
    <rPh sb="3" eb="5">
      <t>ハッセイ</t>
    </rPh>
    <rPh sb="5" eb="7">
      <t>ハンイ</t>
    </rPh>
    <rPh sb="8" eb="10">
      <t>キボ</t>
    </rPh>
    <phoneticPr fontId="24"/>
  </si>
  <si>
    <t>覆工スパン長（ｍ）</t>
    <rPh sb="0" eb="2">
      <t>フッコウ</t>
    </rPh>
    <rPh sb="5" eb="6">
      <t>ナガ</t>
    </rPh>
    <phoneticPr fontId="24"/>
  </si>
  <si>
    <t>対策区分の判定</t>
    <rPh sb="0" eb="2">
      <t>タイサク</t>
    </rPh>
    <rPh sb="2" eb="4">
      <t>クブン</t>
    </rPh>
    <rPh sb="5" eb="7">
      <t>ハンテイ</t>
    </rPh>
    <phoneticPr fontId="24"/>
  </si>
  <si>
    <t>変    状    規    模</t>
    <rPh sb="0" eb="1">
      <t>ヘン</t>
    </rPh>
    <rPh sb="5" eb="6">
      <t>ジョウ</t>
    </rPh>
    <rPh sb="10" eb="11">
      <t>キ</t>
    </rPh>
    <rPh sb="15" eb="16">
      <t>ボ</t>
    </rPh>
    <phoneticPr fontId="24"/>
  </si>
  <si>
    <t>覆工スパン毎の
健全性の診断</t>
    <rPh sb="0" eb="2">
      <t>フッコウ</t>
    </rPh>
    <rPh sb="5" eb="6">
      <t>ゴト</t>
    </rPh>
    <rPh sb="8" eb="10">
      <t>ケンゼン</t>
    </rPh>
    <rPh sb="10" eb="11">
      <t>セイ</t>
    </rPh>
    <rPh sb="12" eb="14">
      <t>シンダン</t>
    </rPh>
    <phoneticPr fontId="24"/>
  </si>
  <si>
    <t>変    状    数</t>
    <rPh sb="0" eb="1">
      <t>ヘン</t>
    </rPh>
    <rPh sb="5" eb="6">
      <t>ジョウ</t>
    </rPh>
    <rPh sb="10" eb="11">
      <t>スウ</t>
    </rPh>
    <phoneticPr fontId="24"/>
  </si>
  <si>
    <t>覆工ｽﾊﾟﾝ番号</t>
    <rPh sb="0" eb="2">
      <t>フッコウ</t>
    </rPh>
    <rPh sb="6" eb="8">
      <t>バンゴウ</t>
    </rPh>
    <phoneticPr fontId="24"/>
  </si>
  <si>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4"/>
  </si>
  <si>
    <t>トンネル毎の
健全性</t>
    <rPh sb="4" eb="5">
      <t>ゴト</t>
    </rPh>
    <rPh sb="7" eb="10">
      <t>ケンゼンセイ</t>
    </rPh>
    <phoneticPr fontId="24"/>
  </si>
  <si>
    <t>管理者名</t>
    <rPh sb="0" eb="3">
      <t>カンリシャ</t>
    </rPh>
    <rPh sb="3" eb="4">
      <t>メイ</t>
    </rPh>
    <phoneticPr fontId="24"/>
  </si>
  <si>
    <t>名  称</t>
    <rPh sb="0" eb="1">
      <t>ナ</t>
    </rPh>
    <rPh sb="3" eb="4">
      <t>ショウ</t>
    </rPh>
    <phoneticPr fontId="24"/>
  </si>
  <si>
    <t xml:space="preserve"> </t>
    <phoneticPr fontId="24"/>
  </si>
  <si>
    <t>路線名</t>
    <rPh sb="0" eb="2">
      <t>ロセン</t>
    </rPh>
    <rPh sb="2" eb="3">
      <t>メイ</t>
    </rPh>
    <phoneticPr fontId="24"/>
  </si>
  <si>
    <t>フリガナ</t>
    <phoneticPr fontId="24"/>
  </si>
  <si>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</si>
  <si>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</si>
  <si>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</si>
  <si>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</si>
  <si>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</si>
  <si>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</si>
  <si>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</si>
  <si>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</si>
  <si>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</si>
  <si>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</si>
  <si>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</si>
  <si>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</si>
  <si>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</si>
  <si>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</si>
  <si>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</si>
  <si>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</si>
  <si>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</si>
  <si>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</si>
  <si>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</si>
  <si>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</si>
  <si>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</si>
  <si>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</si>
  <si>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</si>
  <si>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</si>
  <si>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</si>
  <si>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</si>
  <si>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</si>
  <si>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</si>
  <si>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</si>
  <si>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</si>
  <si>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</si>
  <si>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</si>
  <si>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</si>
  <si>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</si>
  <si>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</si>
  <si>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</si>
  <si>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</si>
  <si>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</si>
  <si>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</si>
  <si>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</si>
  <si>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</si>
  <si>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</si>
  <si>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</si>
  <si>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</si>
  <si>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</si>
  <si>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</si>
  <si>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</si>
  <si>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</si>
  <si>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</si>
  <si>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</si>
  <si>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</si>
  <si>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</si>
  <si>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</si>
  <si>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</si>
  <si>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</si>
  <si>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</si>
  <si>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</si>
  <si>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</si>
  <si>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</si>
  <si>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</si>
  <si>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</si>
  <si>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</si>
  <si>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</si>
  <si>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</si>
  <si>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</si>
  <si>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</si>
  <si>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</si>
  <si>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</si>
  <si>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</si>
  <si>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</si>
  <si>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</si>
  <si>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</si>
  <si>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</si>
  <si>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</si>
  <si>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</si>
  <si>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</si>
  <si>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</si>
  <si>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</si>
  <si>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</si>
  <si>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</si>
  <si>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</si>
  <si>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</si>
  <si>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</si>
  <si>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</si>
  <si>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</si>
  <si>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</si>
  <si>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</si>
  <si>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</si>
  <si>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</si>
  <si>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</si>
  <si>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</si>
  <si>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</si>
  <si>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</si>
  <si>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</si>
  <si>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</si>
  <si>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</si>
  <si>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</si>
  <si>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</si>
  <si>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</si>
  <si>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</si>
  <si>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</si>
  <si>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</si>
  <si>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</si>
  <si>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</si>
  <si>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</si>
  <si>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</si>
  <si>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</si>
  <si>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</si>
  <si>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</si>
  <si>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</si>
  <si>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</si>
  <si>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</si>
  <si>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</si>
  <si>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</si>
  <si>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</si>
  <si>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</si>
  <si>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</si>
  <si>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</si>
  <si>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</si>
  <si>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</si>
  <si>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</si>
  <si>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</si>
  <si>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</si>
  <si>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</si>
  <si>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</si>
  <si>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</si>
  <si>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</si>
  <si>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</si>
  <si>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</si>
  <si>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</si>
  <si>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</si>
  <si>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</si>
  <si>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</si>
  <si>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</si>
  <si>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</si>
  <si>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</si>
  <si>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</si>
  <si>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</si>
  <si>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</si>
  <si>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</si>
  <si>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</si>
  <si>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</si>
  <si>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</si>
  <si>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</si>
  <si>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</si>
  <si>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</si>
  <si>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</si>
  <si>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</si>
  <si>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</si>
  <si>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</si>
  <si>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</si>
  <si>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</si>
  <si>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</si>
  <si>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</si>
  <si>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</si>
  <si>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</si>
  <si>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4"/>
  </si>
  <si>
    <t>メモ</t>
    <phoneticPr fontId="24"/>
  </si>
  <si>
    <t>異常の種類</t>
    <rPh sb="0" eb="2">
      <t>イジョウ</t>
    </rPh>
    <rPh sb="3" eb="5">
      <t>シュルイ</t>
    </rPh>
    <phoneticPr fontId="24"/>
  </si>
  <si>
    <t>部位区分</t>
    <rPh sb="0" eb="2">
      <t>ブイ</t>
    </rPh>
    <rPh sb="2" eb="4">
      <t>クブン</t>
    </rPh>
    <phoneticPr fontId="24"/>
  </si>
  <si>
    <t>対象箇所</t>
    <rPh sb="0" eb="2">
      <t>タイショウ</t>
    </rPh>
    <rPh sb="2" eb="4">
      <t>カショ</t>
    </rPh>
    <phoneticPr fontId="24"/>
  </si>
  <si>
    <t>異常番号</t>
    <rPh sb="0" eb="2">
      <t>イジョウ</t>
    </rPh>
    <rPh sb="2" eb="4">
      <t>バンゴウ</t>
    </rPh>
    <phoneticPr fontId="24"/>
  </si>
  <si>
    <t>覆工スパン番号</t>
    <rPh sb="0" eb="2">
      <t>フッコウ</t>
    </rPh>
    <rPh sb="5" eb="7">
      <t>バンゴウ</t>
    </rPh>
    <phoneticPr fontId="24"/>
  </si>
  <si>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</si>
  <si>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</si>
  <si>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</si>
  <si>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</si>
  <si>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</si>
  <si>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</si>
  <si>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</si>
  <si>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4"/>
  </si>
  <si>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</si>
  <si>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</si>
  <si>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</si>
  <si>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</si>
  <si>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</si>
  <si>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</si>
  <si>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</si>
  <si>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</si>
  <si>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</si>
  <si>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4"/>
  </si>
  <si>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</si>
  <si>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</si>
  <si>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</si>
  <si>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</si>
  <si>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</si>
  <si>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</si>
  <si>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0"/>
  </si>
  <si>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</si>
  <si>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</si>
  <si>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4"/>
  </si>
  <si>
    <t>定期点検者名</t>
    <rPh sb="0" eb="2">
      <t>テイキ</t>
    </rPh>
    <rPh sb="2" eb="4">
      <t>テンケン</t>
    </rPh>
    <rPh sb="4" eb="5">
      <t>シャ</t>
    </rPh>
    <rPh sb="5" eb="6">
      <t>メイ</t>
    </rPh>
    <phoneticPr fontId="24"/>
  </si>
  <si>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</si>
  <si>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</si>
  <si>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</si>
  <si>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</si>
  <si>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</si>
  <si>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t>
    <phoneticPr fontId="8"/>
  </si>
  <si>
    <t>調査方針</t>
    <rPh sb="2" eb="4">
      <t>ホウシン</t>
    </rPh>
    <phoneticPr fontId="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</si>
  <si>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</si>
  <si>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</si>
  <si>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</si>
  <si>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</si>
  <si>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</si>
  <si>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</si>
  <si>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</si>
  <si>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</si>
  <si>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</si>
  <si>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</si>
  <si>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</si>
  <si>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</si>
  <si>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</si>
  <si>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4"/>
  </si>
  <si>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4"/>
  </si>
  <si>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</si>
  <si>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</si>
  <si>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</si>
  <si>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</si>
  <si>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4"/>
  </si>
  <si>
    <r>
      <t xml:space="preserve">外力 </t>
    </r>
    <r>
      <rPr>
        <vertAlign val="superscript"/>
        <sz val="9"/>
        <rFont val="HGSｺﾞｼｯｸM"/>
        <family val="3"/>
        <charset val="128"/>
      </rPr>
      <t>注2</t>
    </r>
    <rPh sb="0" eb="2">
      <t>ガイリョク</t>
    </rPh>
    <rPh sb="3" eb="4">
      <t>チュウ</t>
    </rPh>
    <phoneticPr fontId="24"/>
  </si>
  <si>
    <t>年月日</t>
    <rPh sb="0" eb="2">
      <t>ネンゲツ</t>
    </rPh>
    <rPh sb="2" eb="3">
      <t>ニチ</t>
    </rPh>
    <phoneticPr fontId="7"/>
  </si>
  <si>
    <t>ｽﾊﾟﾝ長（ｍ）</t>
    <phoneticPr fontId="24"/>
  </si>
  <si>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</si>
  <si>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</si>
  <si>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</si>
  <si>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</si>
  <si>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</si>
  <si>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</si>
  <si>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</si>
  <si>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</si>
  <si>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</si>
  <si>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</si>
  <si>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</si>
  <si>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</si>
  <si>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</si>
  <si>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</si>
  <si>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</si>
  <si>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</si>
  <si>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</si>
  <si>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</si>
  <si>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</si>
  <si>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</si>
  <si>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</si>
  <si>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</si>
  <si>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</si>
  <si>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</si>
  <si>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</si>
  <si>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4"/>
  </si>
  <si>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</si>
  <si>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</si>
  <si>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</si>
  <si>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</si>
  <si>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</si>
  <si>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</si>
  <si>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</si>
  <si>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</si>
  <si>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</si>
  <si>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</si>
  <si>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</si>
  <si>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</si>
  <si>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</si>
  <si>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</si>
  <si>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</si>
  <si>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</si>
  <si>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</si>
  <si>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</si>
  <si>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</si>
  <si>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</si>
  <si>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</si>
  <si>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</si>
  <si>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</si>
  <si>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</si>
  <si>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</si>
  <si>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</si>
  <si>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</si>
  <si>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</si>
  <si>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</si>
  <si>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</si>
  <si>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</si>
  <si>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</si>
  <si>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</si>
  <si>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</si>
  <si>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</si>
  <si>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</si>
  <si>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</si>
  <si>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</si>
  <si>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</si>
  <si>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</si>
  <si>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</si>
  <si>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</si>
  <si>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</si>
  <si>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</si>
  <si>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</si>
  <si>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</si>
  <si>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</si>
  <si>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</si>
  <si>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</si>
  <si>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</si>
  <si>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</si>
  <si>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</si>
  <si>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</si>
  <si>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</si>
  <si>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</si>
  <si>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</si>
  <si>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</si>
  <si>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</si>
  <si>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</si>
  <si>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</si>
  <si>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</si>
  <si>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</si>
  <si>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</si>
  <si>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</si>
  <si>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</si>
  <si>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</si>
  <si>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</si>
  <si>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</si>
  <si>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</si>
  <si>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</si>
  <si>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</si>
  <si>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</si>
  <si>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</si>
  <si>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</si>
  <si>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</si>
  <si>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</si>
  <si>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</si>
  <si>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</si>
  <si>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</si>
  <si>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</si>
  <si>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</si>
  <si>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</si>
  <si>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</si>
  <si>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</si>
  <si>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</si>
  <si>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</si>
  <si>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</si>
  <si>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</si>
  <si>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</si>
  <si>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</si>
  <si>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</si>
  <si>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</si>
  <si>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</si>
  <si>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</si>
  <si>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</si>
  <si>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</si>
  <si>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</si>
  <si>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</si>
  <si>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</si>
  <si>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</si>
  <si>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</si>
  <si>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</si>
  <si>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</si>
  <si>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</si>
  <si>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</si>
  <si>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</si>
  <si>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</si>
  <si>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</si>
  <si>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</si>
  <si>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</si>
  <si>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</si>
  <si>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</si>
  <si>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</si>
  <si>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</si>
  <si>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</si>
  <si>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</si>
  <si>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</si>
  <si>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</si>
  <si>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</si>
  <si>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</si>
  <si>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</si>
  <si>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</si>
  <si>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</si>
  <si>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</si>
  <si>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</si>
  <si>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</si>
  <si>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</si>
  <si>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</si>
  <si>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</si>
  <si>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</si>
  <si>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</si>
  <si>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</si>
  <si>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</si>
  <si>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</si>
  <si>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</si>
  <si>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</si>
  <si>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</si>
  <si>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</si>
  <si>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</si>
  <si>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</si>
  <si>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</si>
  <si>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</si>
  <si>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</si>
  <si>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</si>
  <si>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</si>
  <si>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</si>
  <si>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</si>
  <si>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</si>
  <si>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</si>
  <si>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</si>
  <si>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</si>
  <si>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</si>
  <si>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</si>
  <si>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</si>
  <si>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</si>
  <si>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</si>
  <si>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</si>
  <si>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</si>
  <si>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</si>
  <si>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</si>
  <si>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</si>
  <si>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</si>
  <si>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</si>
  <si>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</si>
  <si>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</si>
  <si>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</si>
  <si>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</si>
  <si>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</si>
  <si>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</si>
  <si>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</si>
  <si>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</si>
  <si>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</si>
  <si>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</si>
  <si>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</si>
  <si>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</si>
  <si>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</si>
  <si>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</si>
  <si>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</si>
  <si>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</si>
  <si>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</si>
  <si>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</si>
  <si>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</si>
  <si>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</si>
  <si>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</si>
  <si>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</si>
  <si>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</si>
  <si>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</si>
  <si>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</si>
  <si>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</si>
  <si>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</si>
  <si>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</si>
  <si>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</si>
  <si>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</si>
  <si>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</si>
  <si>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</si>
  <si>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</si>
  <si>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</si>
  <si>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</si>
  <si>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</si>
  <si>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</si>
  <si>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</si>
  <si>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</si>
  <si>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</si>
  <si>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</si>
  <si>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</si>
  <si>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</si>
  <si>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</si>
  <si>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</si>
  <si>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</si>
  <si>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</si>
  <si>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　　　材質劣化、漏水はそれぞれの判定区分に変状数を記入すること。</t>
    <phoneticPr fontId="24"/>
  </si>
  <si>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</si>
  <si>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</si>
  <si>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</si>
  <si>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4"/>
  </si>
  <si>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4"/>
  </si>
  <si>
    <t>前回定期点検時の状態</t>
    <rPh sb="0" eb="2">
      <t>ゼンカイ</t>
    </rPh>
    <rPh sb="6" eb="7">
      <t>ジ</t>
    </rPh>
    <rPh sb="8" eb="10">
      <t>ジョウタイ</t>
    </rPh>
    <phoneticPr fontId="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</si>
  <si>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</si>
  <si>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</si>
  <si>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</si>
  <si>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</si>
  <si>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</si>
  <si>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</si>
  <si>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</si>
  <si>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</si>
  <si>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</si>
  <si>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</si>
  <si>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</si>
  <si>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</si>
  <si>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■定期点検記録様式　トンネル変状・異常箇所写真位置図</t>
    <rPh sb="1" eb="3">
      <t>テイキ</t>
    </rPh>
    <rPh sb="3" eb="5">
      <t>テンケン</t>
    </rPh>
    <rPh sb="5" eb="7">
      <t>キロク</t>
    </rPh>
    <rPh sb="7" eb="9">
      <t>ヨウシキ</t>
    </rPh>
    <rPh sb="17" eb="19">
      <t>イジョウ</t>
    </rPh>
    <phoneticPr fontId="3"/>
  </si>
  <si>
    <t>Ⅰ</t>
  </si>
  <si>
    <t>あり</t>
    <phoneticPr fontId="8"/>
  </si>
  <si>
    <t>陸上トンネル 掘進工法</t>
    <phoneticPr fontId="8"/>
  </si>
  <si>
    <t>Ⅱ</t>
  </si>
  <si>
    <t>なし</t>
    <phoneticPr fontId="8"/>
  </si>
  <si>
    <t>陸上トンネル 開削工法</t>
    <phoneticPr fontId="8"/>
  </si>
  <si>
    <t>陸上トンネル その他</t>
    <phoneticPr fontId="8"/>
  </si>
  <si>
    <t>水底トンネル 掘進工法</t>
    <phoneticPr fontId="8"/>
  </si>
  <si>
    <t>水底トンネル 沈埋工法</t>
    <phoneticPr fontId="8"/>
  </si>
  <si>
    <t>水底トンネル 開削工法</t>
    <phoneticPr fontId="8"/>
  </si>
  <si>
    <t>水底トンネル その他</t>
    <phoneticPr fontId="8"/>
  </si>
  <si>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</si>
  <si>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■定期点検記録様式 　変状写真台帳</t>
    <phoneticPr fontId="3"/>
  </si>
  <si>
    <t>写真
番号</t>
    <rPh sb="0" eb="2">
      <t>シャシン</t>
    </rPh>
    <rPh sb="3" eb="5">
      <t>バンゴウ</t>
    </rPh>
    <phoneticPr fontId="3"/>
  </si>
  <si>
    <t>覆工
スパン
番号</t>
    <rPh sb="0" eb="2">
      <t>フッコウ</t>
    </rPh>
    <rPh sb="7" eb="9">
      <t>バンゴウ</t>
    </rPh>
    <phoneticPr fontId="7"/>
  </si>
  <si>
    <t>変状
部位</t>
    <rPh sb="0" eb="2">
      <t>ヘンジョウ</t>
    </rPh>
    <rPh sb="3" eb="5">
      <t>ブイ</t>
    </rPh>
    <phoneticPr fontId="7"/>
  </si>
  <si>
    <t>メモ</t>
    <phoneticPr fontId="3"/>
  </si>
  <si>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</si>
  <si>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</si>
  <si>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</si>
  <si>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</si>
  <si>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(ひび割れ幅のみmmとし、その他をm表記とする)</t>
  </si>
  <si>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</si>
  <si>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ナカノセキトンネル</t>
    <phoneticPr fontId="8"/>
  </si>
  <si>
    <t>中関トンネル</t>
    <rPh sb="0" eb="2">
      <t>ナカセキ</t>
    </rPh>
    <phoneticPr fontId="8"/>
  </si>
  <si>
    <t>主要県道防府環状線</t>
    <rPh sb="0" eb="4">
      <t>シュヨウケンドウ</t>
    </rPh>
    <rPh sb="4" eb="5">
      <t>ボウ</t>
    </rPh>
    <rPh sb="5" eb="6">
      <t>フ</t>
    </rPh>
    <rPh sb="6" eb="9">
      <t>カンジョウセン</t>
    </rPh>
    <phoneticPr fontId="8"/>
  </si>
  <si>
    <t>山口県防府土木建築事務所</t>
    <rPh sb="0" eb="3">
      <t>ヤマグチケン</t>
    </rPh>
    <rPh sb="3" eb="4">
      <t>ボウ</t>
    </rPh>
    <rPh sb="4" eb="5">
      <t>フ</t>
    </rPh>
    <rPh sb="5" eb="12">
      <t>ドボクケンチクジムショ</t>
    </rPh>
    <phoneticPr fontId="8"/>
  </si>
  <si>
    <t>山口県防府市浜方</t>
    <rPh sb="0" eb="3">
      <t>ヤマグチケン</t>
    </rPh>
    <rPh sb="3" eb="4">
      <t>ボウ</t>
    </rPh>
    <rPh sb="4" eb="5">
      <t>フ</t>
    </rPh>
    <rPh sb="5" eb="6">
      <t>シ</t>
    </rPh>
    <rPh sb="6" eb="7">
      <t>ハマ</t>
    </rPh>
    <rPh sb="7" eb="8">
      <t>カタ</t>
    </rPh>
    <phoneticPr fontId="8"/>
  </si>
  <si>
    <t>山口県防府市田島</t>
    <rPh sb="0" eb="3">
      <t>ヤマグチケン</t>
    </rPh>
    <rPh sb="3" eb="4">
      <t>ボウ</t>
    </rPh>
    <rPh sb="4" eb="5">
      <t>フ</t>
    </rPh>
    <rPh sb="5" eb="6">
      <t>シ</t>
    </rPh>
    <rPh sb="6" eb="8">
      <t>タジマ</t>
    </rPh>
    <phoneticPr fontId="8"/>
  </si>
  <si>
    <t>一般（無料）</t>
    <rPh sb="0" eb="2">
      <t>イッパン</t>
    </rPh>
    <rPh sb="3" eb="5">
      <t>ムリョウ</t>
    </rPh>
    <phoneticPr fontId="8"/>
  </si>
  <si>
    <t>路片0.5×2　歩道2.0m
管理用通路0.75m</t>
    <rPh sb="0" eb="1">
      <t>ロ</t>
    </rPh>
    <rPh sb="1" eb="2">
      <t>カタ</t>
    </rPh>
    <rPh sb="8" eb="10">
      <t>ホドウ</t>
    </rPh>
    <rPh sb="15" eb="17">
      <t>カンリ</t>
    </rPh>
    <rPh sb="17" eb="18">
      <t>ヨウ</t>
    </rPh>
    <rPh sb="18" eb="20">
      <t>ツウロ</t>
    </rPh>
    <phoneticPr fontId="8"/>
  </si>
  <si>
    <t>587ｍ</t>
    <phoneticPr fontId="8"/>
  </si>
  <si>
    <t>*</t>
    <phoneticPr fontId="8"/>
  </si>
  <si>
    <t>平成3年</t>
    <rPh sb="0" eb="2">
      <t>ヘイセイ</t>
    </rPh>
    <rPh sb="3" eb="4">
      <t>ネン</t>
    </rPh>
    <phoneticPr fontId="8"/>
  </si>
  <si>
    <t>覆工（内装板）</t>
    <rPh sb="0" eb="2">
      <t>フッコウ</t>
    </rPh>
    <rPh sb="3" eb="5">
      <t>ナイソウ</t>
    </rPh>
    <rPh sb="5" eb="6">
      <t>イタ</t>
    </rPh>
    <phoneticPr fontId="8"/>
  </si>
  <si>
    <t>覆工（内装なし）</t>
    <rPh sb="0" eb="2">
      <t>フッコウ</t>
    </rPh>
    <rPh sb="3" eb="5">
      <t>ナイソウ</t>
    </rPh>
    <phoneticPr fontId="8"/>
  </si>
  <si>
    <t>アーチウィング式</t>
    <rPh sb="7" eb="8">
      <t>シキ</t>
    </rPh>
    <phoneticPr fontId="8"/>
  </si>
  <si>
    <t>ウィング式</t>
    <rPh sb="4" eb="5">
      <t>シキ</t>
    </rPh>
    <phoneticPr fontId="8"/>
  </si>
  <si>
    <t>コンクリート系</t>
    <rPh sb="6" eb="7">
      <t>ケイ</t>
    </rPh>
    <phoneticPr fontId="8"/>
  </si>
  <si>
    <t>5723㎡</t>
    <phoneticPr fontId="8"/>
  </si>
  <si>
    <t>側溝</t>
    <rPh sb="0" eb="2">
      <t>ソッコウ</t>
    </rPh>
    <phoneticPr fontId="8"/>
  </si>
  <si>
    <t>自然換気</t>
    <rPh sb="0" eb="4">
      <t>シゼンカンキ</t>
    </rPh>
    <phoneticPr fontId="8"/>
  </si>
  <si>
    <t>-</t>
    <phoneticPr fontId="8"/>
  </si>
  <si>
    <t>PS</t>
    <phoneticPr fontId="8"/>
  </si>
  <si>
    <t>S001</t>
    <phoneticPr fontId="8"/>
  </si>
  <si>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</si>
  <si>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</si>
  <si>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</si>
  <si>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</si>
  <si>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</si>
  <si>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</si>
  <si>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</si>
  <si>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</si>
  <si>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</si>
  <si>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</si>
  <si>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</si>
  <si>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</si>
  <si>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</si>
  <si>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</si>
  <si>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</si>
  <si>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</si>
  <si>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</si>
  <si>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</si>
  <si>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</si>
  <si>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</si>
  <si>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</si>
  <si>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</si>
  <si>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</si>
  <si>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</si>
  <si>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</si>
  <si>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</si>
  <si>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</si>
  <si>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</si>
  <si>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S030</t>
  </si>
  <si>
    <t>S031</t>
  </si>
  <si>
    <t>S032</t>
  </si>
  <si>
    <t>S033</t>
  </si>
  <si>
    <t>S034</t>
  </si>
  <si>
    <t>S035</t>
    <phoneticPr fontId="8"/>
  </si>
  <si>
    <t>S036</t>
  </si>
  <si>
    <t>S037</t>
  </si>
  <si>
    <t>S038</t>
  </si>
  <si>
    <t>S039</t>
  </si>
  <si>
    <t>S040</t>
  </si>
  <si>
    <t>S041</t>
  </si>
  <si>
    <t>S042</t>
  </si>
  <si>
    <t>S043</t>
  </si>
  <si>
    <t>S044</t>
  </si>
  <si>
    <t>S045</t>
  </si>
  <si>
    <t>S046</t>
  </si>
  <si>
    <t>S047</t>
  </si>
  <si>
    <t>S048</t>
  </si>
  <si>
    <t>S049</t>
  </si>
  <si>
    <t>S050</t>
  </si>
  <si>
    <t>S051</t>
  </si>
  <si>
    <t>S052</t>
  </si>
  <si>
    <t>S053</t>
  </si>
  <si>
    <t>S054</t>
  </si>
  <si>
    <t>S055</t>
  </si>
  <si>
    <t>S056</t>
  </si>
  <si>
    <t>S057</t>
  </si>
  <si>
    <t>S058</t>
  </si>
  <si>
    <t>PE</t>
    <phoneticPr fontId="8"/>
  </si>
  <si>
    <t>○</t>
  </si>
  <si>
    <t>①</t>
    <phoneticPr fontId="8"/>
  </si>
  <si>
    <t>②</t>
    <phoneticPr fontId="8"/>
  </si>
  <si>
    <t>③</t>
    <phoneticPr fontId="8"/>
  </si>
  <si>
    <t>主要県道防府環状線</t>
    <phoneticPr fontId="8"/>
  </si>
  <si>
    <t>山口県防府土木建築事務所</t>
    <phoneticPr fontId="8"/>
  </si>
  <si>
    <t>基礎地盤コンサルタンツ株式会社</t>
    <rPh sb="0" eb="4">
      <t>キソジバン</t>
    </rPh>
    <rPh sb="11" eb="15">
      <t>カブシキガイシャ</t>
    </rPh>
    <phoneticPr fontId="8"/>
  </si>
  <si>
    <t>基礎地盤コンサルタンツ株式会社</t>
    <phoneticPr fontId="8"/>
  </si>
  <si>
    <t>安田　啓吾</t>
    <phoneticPr fontId="8"/>
  </si>
  <si>
    <t>令和3年10月11日、12日</t>
    <rPh sb="0" eb="2">
      <t>レイワ</t>
    </rPh>
    <rPh sb="3" eb="4">
      <t>ネン</t>
    </rPh>
    <rPh sb="6" eb="7">
      <t>ガツ</t>
    </rPh>
    <rPh sb="9" eb="10">
      <t>ニチ</t>
    </rPh>
    <rPh sb="13" eb="14">
      <t>ニチ</t>
    </rPh>
    <phoneticPr fontId="8"/>
  </si>
  <si>
    <t>山口県防府市浜方</t>
    <phoneticPr fontId="7"/>
  </si>
  <si>
    <t>山口県防府市田島</t>
    <phoneticPr fontId="7"/>
  </si>
  <si>
    <t>ナカノセキトンネル</t>
    <phoneticPr fontId="7"/>
  </si>
  <si>
    <t>中関トンネル</t>
    <phoneticPr fontId="7"/>
  </si>
  <si>
    <t>主要県道防府環状線</t>
    <phoneticPr fontId="7"/>
  </si>
  <si>
    <t>山口県防府土木建築事務所</t>
    <phoneticPr fontId="7"/>
  </si>
  <si>
    <t>陸上トンネル 掘進工法</t>
  </si>
  <si>
    <t>なし</t>
  </si>
  <si>
    <t>安田　啓吾</t>
    <rPh sb="0" eb="2">
      <t>ヤスダ</t>
    </rPh>
    <rPh sb="3" eb="5">
      <t>ケイゴ</t>
    </rPh>
    <phoneticPr fontId="8"/>
  </si>
  <si>
    <t>令和3年10月11日、12日</t>
    <phoneticPr fontId="8"/>
  </si>
  <si>
    <t>③</t>
    <phoneticPr fontId="8"/>
  </si>
  <si>
    <t>②</t>
    <phoneticPr fontId="8"/>
  </si>
  <si>
    <t>④</t>
    <phoneticPr fontId="8"/>
  </si>
  <si>
    <t>⑤</t>
    <phoneticPr fontId="8"/>
  </si>
  <si>
    <t>⑥</t>
    <phoneticPr fontId="8"/>
  </si>
  <si>
    <t>⑦</t>
    <phoneticPr fontId="8"/>
  </si>
  <si>
    <t>⑧</t>
    <phoneticPr fontId="8"/>
  </si>
  <si>
    <t>⑨</t>
    <phoneticPr fontId="8"/>
  </si>
  <si>
    <t>⑩</t>
    <phoneticPr fontId="8"/>
  </si>
  <si>
    <t>⑪</t>
    <phoneticPr fontId="8"/>
  </si>
  <si>
    <t>⑫</t>
    <phoneticPr fontId="8"/>
  </si>
  <si>
    <t>⑯</t>
    <phoneticPr fontId="8"/>
  </si>
  <si>
    <t>⑰</t>
    <phoneticPr fontId="8"/>
  </si>
  <si>
    <t>⑱</t>
    <phoneticPr fontId="8"/>
  </si>
  <si>
    <t>⑲</t>
    <phoneticPr fontId="8"/>
  </si>
  <si>
    <t>⑳</t>
    <phoneticPr fontId="8"/>
  </si>
  <si>
    <t>㉑</t>
    <phoneticPr fontId="8"/>
  </si>
  <si>
    <t>㉒</t>
    <phoneticPr fontId="8"/>
  </si>
  <si>
    <t>㉓</t>
    <phoneticPr fontId="8"/>
  </si>
  <si>
    <t>基礎地盤コンサルタンツ株式会社</t>
    <phoneticPr fontId="8"/>
  </si>
  <si>
    <t>基礎地盤コンサルタンツ株式会社</t>
    <phoneticPr fontId="8"/>
  </si>
  <si>
    <t>令和3年10月11日、12日</t>
  </si>
  <si>
    <t>令和3年10月11日、12日</t>
    <phoneticPr fontId="8"/>
  </si>
  <si>
    <t>安田　啓吾</t>
    <phoneticPr fontId="8"/>
  </si>
  <si>
    <t>ナカノセキトンネル</t>
    <phoneticPr fontId="3"/>
  </si>
  <si>
    <t>中関トンネル</t>
  </si>
  <si>
    <t>中関トンネル</t>
    <rPh sb="0" eb="1">
      <t>ナカ</t>
    </rPh>
    <rPh sb="1" eb="2">
      <t>セキ</t>
    </rPh>
    <phoneticPr fontId="3"/>
  </si>
  <si>
    <t>主要県道防府環状線</t>
  </si>
  <si>
    <t>主要県道防府環状線</t>
    <phoneticPr fontId="3"/>
  </si>
  <si>
    <t>山口県防府土木建築事務所</t>
    <phoneticPr fontId="3"/>
  </si>
  <si>
    <t>令和3年10月11日、12日</t>
    <phoneticPr fontId="3"/>
  </si>
  <si>
    <t>ナカノセキトンネル</t>
    <phoneticPr fontId="8"/>
  </si>
  <si>
    <t>中関トンネル</t>
    <phoneticPr fontId="8"/>
  </si>
  <si>
    <t>主要県道防府環状線</t>
    <phoneticPr fontId="8"/>
  </si>
  <si>
    <t>山口県防府土木建築事務所</t>
    <phoneticPr fontId="8"/>
  </si>
  <si>
    <t>安田　啓吾</t>
    <phoneticPr fontId="8"/>
  </si>
  <si>
    <t>令和3年10月11日、12日</t>
    <phoneticPr fontId="8"/>
  </si>
  <si>
    <t>覆工・坑門</t>
  </si>
  <si>
    <t>アーチ（左側）</t>
  </si>
  <si>
    <t>材質劣化</t>
  </si>
  <si>
    <t>うき・はく離</t>
  </si>
  <si>
    <t>0.7m×0.7m</t>
  </si>
  <si>
    <t>進行が認められない</t>
  </si>
  <si>
    <t>対策区分判定Ⅱa</t>
  </si>
  <si>
    <t>-</t>
  </si>
  <si>
    <t>Ⅱa</t>
  </si>
  <si>
    <t>否</t>
  </si>
  <si>
    <t>要監視</t>
  </si>
  <si>
    <t>継続</t>
  </si>
  <si>
    <t>監視(重点)</t>
  </si>
  <si>
    <t>0.1m×0.05m</t>
  </si>
  <si>
    <t>アーチ（右側）</t>
  </si>
  <si>
    <t>0.2m×0.15m</t>
  </si>
  <si>
    <t>アーチ（天端）</t>
  </si>
  <si>
    <t>ひび割れ</t>
  </si>
  <si>
    <t>2.4m×2.6m</t>
  </si>
  <si>
    <t>対策区分判定Ⅱb</t>
  </si>
  <si>
    <t>Ⅱb</t>
  </si>
  <si>
    <t>監視(日常)</t>
  </si>
  <si>
    <t>横断目地（右側）</t>
  </si>
  <si>
    <t>0.2m×0.05m</t>
  </si>
  <si>
    <t>横断目地（左側）</t>
  </si>
  <si>
    <t>0.2m×0.05m D=70mm</t>
  </si>
  <si>
    <t>0.15m×0.05m</t>
  </si>
  <si>
    <t>路面</t>
  </si>
  <si>
    <t>車道</t>
  </si>
  <si>
    <t>0.4m×0.7m</t>
  </si>
  <si>
    <t>漏水</t>
  </si>
  <si>
    <t>2.8m×0.5m</t>
  </si>
  <si>
    <t>対策区分判定Ⅰ</t>
  </si>
  <si>
    <t>0.3m×0.7m</t>
  </si>
  <si>
    <t>0.1m×0.4m</t>
  </si>
  <si>
    <t>0.2m×0.05m D=140mm</t>
  </si>
  <si>
    <t>済</t>
  </si>
  <si>
    <t>叩き落し</t>
  </si>
  <si>
    <t>0.3m×0.1m</t>
  </si>
  <si>
    <t>3.7m×1.1m</t>
  </si>
  <si>
    <t>判定区分変更</t>
  </si>
  <si>
    <t>歩道</t>
  </si>
  <si>
    <t>0.5m×1.3m</t>
  </si>
  <si>
    <t>寸法変更</t>
  </si>
  <si>
    <t>0.5m×0.1m</t>
  </si>
  <si>
    <t>0.4m×0.1m</t>
  </si>
  <si>
    <t>0.6m×0.1m</t>
  </si>
  <si>
    <t>0.5m×0.1m D=250mm</t>
  </si>
  <si>
    <t>寸法変更・一部撤去</t>
  </si>
  <si>
    <t>0.15m×0.1m</t>
  </si>
  <si>
    <t>鋼材腐食</t>
  </si>
  <si>
    <t>0.8m×0.1m D=150mm</t>
  </si>
  <si>
    <t>要対策</t>
  </si>
  <si>
    <t>判定区分変更・一部撤去</t>
  </si>
  <si>
    <t>1.0m×0.15m D=140mm</t>
  </si>
  <si>
    <t>その他施設</t>
  </si>
  <si>
    <t>その他</t>
  </si>
  <si>
    <t>附属物本体</t>
  </si>
  <si>
    <t>変形，欠損</t>
  </si>
  <si>
    <t>1箇所</t>
  </si>
  <si>
    <t>×</t>
  </si>
  <si>
    <t>未</t>
  </si>
  <si>
    <t>0.49㎡ 0.7m×0.7m</t>
  </si>
  <si>
    <t>うき　0.7m×0.7m</t>
  </si>
  <si>
    <t>アーチのうき　(Ⅱa)</t>
  </si>
  <si>
    <t>0.005㎡ 0.1m×0.05m</t>
  </si>
  <si>
    <t>うき　0.1m×0.05m</t>
  </si>
  <si>
    <t>0.03㎡ 0.2m×0.15m</t>
  </si>
  <si>
    <t>うき　0.2m×0.15m</t>
  </si>
  <si>
    <t>6.24㎡ 2.4m×2.6m</t>
  </si>
  <si>
    <t>ひび割れ　2.4m×2.6m</t>
  </si>
  <si>
    <t>ひび割れ幅0.45mmの密集したひび割れ（濁音なし）　(Ⅱb)</t>
  </si>
  <si>
    <t>0.01㎡ 0.2m×0.05m</t>
  </si>
  <si>
    <t>うき　0.2m×0.05m</t>
  </si>
  <si>
    <t>0.01㎡ 0.2m×0.05m D=70mm</t>
  </si>
  <si>
    <t>うき　0.2m×0.05m D=70mm</t>
  </si>
  <si>
    <t>横断目地のうき　(Ⅱa)</t>
  </si>
  <si>
    <t>0.0075㎡ 0.15m×0.05m</t>
  </si>
  <si>
    <t>うき　0.15m×0.05m</t>
  </si>
  <si>
    <t>0.28㎡ 0.4m×0.7m</t>
  </si>
  <si>
    <t>うき　0.4m×0.7m</t>
  </si>
  <si>
    <t>車道のうき　(Ⅱb)</t>
  </si>
  <si>
    <t>1.4㎡ 2.8m×0.5m</t>
  </si>
  <si>
    <t>遊離石灰　</t>
  </si>
  <si>
    <t>横断目地のにじみ　(Ⅱb)</t>
  </si>
  <si>
    <t>0.21㎡ 0.3m×0.7m</t>
  </si>
  <si>
    <t>うき　0.3m×0.7m</t>
  </si>
  <si>
    <t>0.04㎡ 0.1m×0.4m</t>
  </si>
  <si>
    <t>うき　0.1m×0.4m</t>
  </si>
  <si>
    <t>0.01㎡ 0.2m×0.05m D=140mm</t>
  </si>
  <si>
    <t>うき　0.2m×0.05m D=50mm</t>
  </si>
  <si>
    <t>叩き落しにより撤去済み</t>
  </si>
  <si>
    <t>0.03㎡ 0.3m×0.1m</t>
  </si>
  <si>
    <t>うき　0.3m×0.1m</t>
  </si>
  <si>
    <t>4.07㎡ 3.7m×1.1m</t>
  </si>
  <si>
    <t>ひび割れ　W=0.55mm×L=3.0m</t>
  </si>
  <si>
    <t>ひび割れ幅0.55mmのブロック化したひび割れ（濁音なし）　(Ⅱb)</t>
  </si>
  <si>
    <t>0.65㎡ 0.5m×1.3m</t>
  </si>
  <si>
    <t>うき　0.3m×0.2m、0.3m×0.1m(2箇所)</t>
  </si>
  <si>
    <t>歩道のうき　(Ⅱb)</t>
  </si>
  <si>
    <t>0.05㎡ 0.5m×0.1m</t>
  </si>
  <si>
    <t>うき　0.5m×0.1m</t>
  </si>
  <si>
    <t>0.04㎡ 0.4m×0.1m</t>
  </si>
  <si>
    <t>うき　0.4m×0.1m</t>
  </si>
  <si>
    <t>0.06㎡ 0.6m×0.1m</t>
  </si>
  <si>
    <t>うき　0.6m×0.1m</t>
  </si>
  <si>
    <t>0.05㎡ 0.5m×0.1m D=250mm</t>
  </si>
  <si>
    <t>うき　0.4m×0.05m</t>
  </si>
  <si>
    <t>横断目地のうき（一部撤去）　(Ⅱa)</t>
  </si>
  <si>
    <t>0.015㎡ 0.15m×0.1m</t>
  </si>
  <si>
    <t>うき　0.15m×0.1m</t>
  </si>
  <si>
    <t>0.08㎡ 0.8m×0.1m D=150mm</t>
  </si>
  <si>
    <t>うき　0.8m×0.1m D=150mm</t>
  </si>
  <si>
    <t>一部はく離を伴う鋼材腐食（一部撤去）</t>
  </si>
  <si>
    <t>0.15㎡ 1.0m×0.15m D=140mm</t>
  </si>
  <si>
    <t>一部はく離を伴う鋼材腐食</t>
  </si>
  <si>
    <t>PS</t>
  </si>
  <si>
    <t>PE</t>
  </si>
  <si>
    <t>注１：外力は覆工スパン単位で診断するため、覆工スパンの中で最も評価の厳しい健全性の判定区分欄にのみスパン数を、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4"/>
  </si>
  <si>
    <t>Ⅲ</t>
    <phoneticPr fontId="8"/>
  </si>
  <si>
    <t>PE</t>
    <phoneticPr fontId="24"/>
  </si>
  <si>
    <t>PS</t>
    <phoneticPr fontId="24"/>
  </si>
  <si>
    <t>Ⅰ</t>
    <phoneticPr fontId="24"/>
  </si>
  <si>
    <t>Ⅱ</t>
    <phoneticPr fontId="24"/>
  </si>
  <si>
    <t>Ⅲ</t>
    <phoneticPr fontId="24"/>
  </si>
  <si>
    <t>34.01147,131.53680</t>
    <phoneticPr fontId="8"/>
  </si>
  <si>
    <t>LED</t>
    <phoneticPr fontId="8"/>
  </si>
  <si>
    <t>-</t>
    <phoneticPr fontId="8"/>
  </si>
  <si>
    <t>⑬</t>
    <phoneticPr fontId="8"/>
  </si>
  <si>
    <t>警報表示板</t>
    <rPh sb="0" eb="4">
      <t>ケイホウヒョウジ</t>
    </rPh>
    <rPh sb="4" eb="5">
      <t>バン</t>
    </rPh>
    <phoneticPr fontId="8"/>
  </si>
  <si>
    <t>信号機</t>
    <rPh sb="0" eb="3">
      <t>シンゴウキ</t>
    </rPh>
    <phoneticPr fontId="8"/>
  </si>
  <si>
    <t>0.0</t>
  </si>
  <si>
    <t>⑤⑥</t>
    <phoneticPr fontId="8"/>
  </si>
  <si>
    <t>⑬</t>
    <phoneticPr fontId="8"/>
  </si>
  <si>
    <t>⑭⑮</t>
    <phoneticPr fontId="8"/>
  </si>
  <si>
    <t>㉔</t>
    <phoneticPr fontId="8"/>
  </si>
  <si>
    <t>警報表示板</t>
    <rPh sb="0" eb="5">
      <t>ケイホウヒョウジバン</t>
    </rPh>
    <phoneticPr fontId="8"/>
  </si>
  <si>
    <t>34.01147,131.53680</t>
    <phoneticPr fontId="8"/>
  </si>
  <si>
    <t>基礎地盤コンサルタンツ株式会社</t>
    <rPh sb="0" eb="4">
      <t>キソジバン</t>
    </rPh>
    <rPh sb="11" eb="15">
      <t>カブシキカイシャ</t>
    </rPh>
    <phoneticPr fontId="3"/>
  </si>
  <si>
    <t>安田　啓吾</t>
    <rPh sb="0" eb="2">
      <t>ヤスダ</t>
    </rPh>
    <rPh sb="3" eb="5">
      <t>ケイゴ</t>
    </rPh>
    <phoneticPr fontId="3"/>
  </si>
  <si>
    <t>-</t>
    <phoneticPr fontId="3"/>
  </si>
  <si>
    <t>内装板の変形</t>
    <rPh sb="0" eb="3">
      <t>ナイソウバン</t>
    </rPh>
    <rPh sb="4" eb="6">
      <t>ヘンケイ</t>
    </rPh>
    <phoneticPr fontId="8"/>
  </si>
  <si>
    <t>内装板取付金具の欠損</t>
    <rPh sb="0" eb="3">
      <t>ナイソウバン</t>
    </rPh>
    <rPh sb="3" eb="7">
      <t>トリツケカナグ</t>
    </rPh>
    <rPh sb="8" eb="10">
      <t>ケッソン</t>
    </rPh>
    <phoneticPr fontId="8"/>
  </si>
  <si>
    <t>0.0ｍ</t>
    <phoneticPr fontId="8"/>
  </si>
  <si>
    <t>撤去済み</t>
    <rPh sb="0" eb="3">
      <t>テッキョズ</t>
    </rPh>
    <phoneticPr fontId="8"/>
  </si>
  <si>
    <t>0.0ｍ</t>
    <phoneticPr fontId="8"/>
  </si>
  <si>
    <t>S1～S58</t>
    <phoneticPr fontId="8"/>
  </si>
  <si>
    <t>内装板がある為、覆工側壁の確認は出来ない</t>
    <rPh sb="0" eb="3">
      <t>ナイソウバン</t>
    </rPh>
    <rPh sb="6" eb="7">
      <t>タメ</t>
    </rPh>
    <rPh sb="8" eb="10">
      <t>フクコウ</t>
    </rPh>
    <rPh sb="10" eb="12">
      <t>ソクヘキ</t>
    </rPh>
    <rPh sb="13" eb="15">
      <t>カクニン</t>
    </rPh>
    <rPh sb="16" eb="18">
      <t>デキ</t>
    </rPh>
    <phoneticPr fontId="8"/>
  </si>
  <si>
    <t>取り外しなど</t>
    <rPh sb="0" eb="1">
      <t>ト</t>
    </rPh>
    <rPh sb="2" eb="3">
      <t>ハズ</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</si>
</sst>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
    <numFmt numFmtId="188" formatCode="&quot;S&quot;#"/>
    <numFmt numFmtId="189" formatCode="0.00_ "/>
    <numFmt numFmtId="190" formatCode="0_ "/>
    <numFmt numFmtId="191" formatCode="0.0&quot;m&quot;"/>
    <numFmt numFmtId="192" formatCode="&quot;対策区分判定&quot;\ General"/>
    <numFmt numFmtId="193" formatCode="0&quot; スパン&quot;"/>
    <numFmt numFmtId="194" formatCode="0.00_);[Red]\(0.00\)"/>
    <numFmt numFmtId="195" formatCode="0.00000"/>
    <numFmt numFmtId="196" formatCode="##&quot;°&quot;##&quot;′&quot;##.00&quot;″&quot;"/>
    <numFmt numFmtId="197" formatCode="##&quot;°&quot;##&quot;′&quot;##.0&quot;″&quot;"/>
    <numFmt numFmtId="198" formatCode="&quot;S&quot;0"/>
    <numFmt numFmtId="199" formatCode="0.0_);[Red]\(0.0\)"/>
  </numFmts>
  <fonts count="57"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ＭＳ Ｐゴシック"/>
      <family val="3"/>
      <charset val="128"/>
      <scheme val="minor"/>
    </font>
    <font>
      <sz val="10"/>
      <name val="ＭＳ Ｐゴシック"/>
      <family val="3"/>
      <charset val="128"/>
      <scheme val="minor"/>
    </font>
    <font>
      <sz val="10"/>
      <name val="ＭＳ Ｐゴシック"/>
      <family val="3"/>
      <charset val="128"/>
    </font>
    <font>
      <sz val="9"/>
      <name val="ＭＳ ゴシック"/>
      <family val="3"/>
      <charset val="128"/>
    </font>
    <font>
      <sz val="10"/>
      <name val="ＭＳ Ｐゴシック"/>
      <family val="2"/>
      <charset val="128"/>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s>
  <cellStyleXfs count="10">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2" fillId="0" borderId="0">
      <alignment vertical="center"/>
    </xf>
    <xf numFmtId="38" fontId="2" fillId="0" borderId="0" applyFont="0" applyFill="0" applyBorder="0" applyAlignment="0" applyProtection="0">
      <alignment vertical="center"/>
    </xf>
    <xf numFmtId="0" fontId="14" fillId="0" borderId="0"/>
    <xf numFmtId="0" fontId="1" fillId="0" borderId="0">
      <alignment vertical="center"/>
    </xf>
    <xf numFmtId="38" fontId="1" fillId="0" borderId="0" applyFont="0" applyFill="0" applyBorder="0" applyAlignment="0" applyProtection="0">
      <alignment vertical="center"/>
    </xf>
  </cellStyleXfs>
  <cellXfs count="950">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4" xfId="2" applyFont="1" applyBorder="1" applyProtection="1">
      <protection locked="0"/>
    </xf>
    <xf numFmtId="0" fontId="4" fillId="0" borderId="0" xfId="2" applyFont="1" applyAlignment="1" applyProtection="1">
      <alignment vertical="center" textRotation="255"/>
      <protection locked="0"/>
    </xf>
    <xf numFmtId="0" fontId="5" fillId="0" borderId="0" xfId="2" applyFont="1" applyAlignment="1" applyProtection="1">
      <alignment vertical="center" wrapText="1"/>
      <protection locked="0"/>
    </xf>
    <xf numFmtId="0" fontId="5" fillId="0" borderId="0" xfId="2" applyFont="1" applyAlignment="1" applyProtection="1">
      <alignment vertical="center"/>
      <protection locked="0"/>
    </xf>
    <xf numFmtId="0" fontId="4" fillId="0" borderId="4" xfId="2" applyFont="1" applyBorder="1" applyAlignment="1" applyProtection="1">
      <alignment vertical="center"/>
      <protection locked="0"/>
    </xf>
    <xf numFmtId="0" fontId="15" fillId="0" borderId="0" xfId="2" applyFont="1" applyAlignment="1" applyProtection="1">
      <alignment vertical="center" textRotation="255"/>
      <protection locked="0"/>
    </xf>
    <xf numFmtId="0" fontId="10" fillId="0" borderId="0" xfId="2" applyFont="1" applyAlignment="1">
      <alignment vertical="center"/>
    </xf>
    <xf numFmtId="0" fontId="19" fillId="0" borderId="0" xfId="4" applyFont="1">
      <alignment vertical="center"/>
    </xf>
    <xf numFmtId="0" fontId="21" fillId="0" borderId="0" xfId="4" applyFont="1">
      <alignment vertical="center"/>
    </xf>
    <xf numFmtId="0" fontId="21" fillId="0" borderId="0" xfId="4" applyFont="1" applyAlignment="1">
      <alignment horizontal="center" vertical="center"/>
    </xf>
    <xf numFmtId="0" fontId="21" fillId="0" borderId="0" xfId="4" applyFont="1" applyAlignment="1">
      <alignment horizontal="left" vertical="center"/>
    </xf>
    <xf numFmtId="0" fontId="23" fillId="0" borderId="0" xfId="5" applyFont="1">
      <alignment vertical="center"/>
    </xf>
    <xf numFmtId="0" fontId="23" fillId="0" borderId="0" xfId="5" applyFont="1" applyAlignment="1">
      <alignment horizontal="center" vertical="center"/>
    </xf>
    <xf numFmtId="0" fontId="9" fillId="0" borderId="0" xfId="2" applyFont="1" applyAlignment="1" applyProtection="1">
      <alignment horizontal="center" vertical="center"/>
      <protection locked="0"/>
    </xf>
    <xf numFmtId="0" fontId="26" fillId="0" borderId="0" xfId="2" applyFont="1" applyAlignment="1" applyProtection="1">
      <alignment vertical="center"/>
      <protection locked="0"/>
    </xf>
    <xf numFmtId="0" fontId="26" fillId="0" borderId="0" xfId="2" applyFont="1" applyAlignment="1" applyProtection="1">
      <alignment vertical="center" shrinkToFit="1"/>
      <protection locked="0"/>
    </xf>
    <xf numFmtId="0" fontId="26" fillId="0" borderId="0" xfId="2" applyFont="1" applyAlignment="1">
      <alignment vertical="center" shrinkToFit="1"/>
    </xf>
    <xf numFmtId="0" fontId="26" fillId="0" borderId="0" xfId="2" applyFont="1" applyAlignment="1">
      <alignment vertical="center" textRotation="255" shrinkToFit="1"/>
    </xf>
    <xf numFmtId="0" fontId="26" fillId="0" borderId="0" xfId="2" applyFont="1" applyAlignment="1" applyProtection="1">
      <alignment horizontal="center" vertical="center" shrinkToFit="1"/>
      <protection locked="0"/>
    </xf>
    <xf numFmtId="0" fontId="27" fillId="0" borderId="1" xfId="7" applyFont="1" applyBorder="1" applyAlignment="1">
      <alignment horizontal="center" vertical="center"/>
    </xf>
    <xf numFmtId="0" fontId="28" fillId="0" borderId="1" xfId="7" applyFont="1" applyBorder="1" applyAlignment="1">
      <alignment horizontal="center" vertical="center"/>
    </xf>
    <xf numFmtId="186" fontId="14" fillId="0" borderId="1" xfId="7" applyNumberFormat="1" applyBorder="1" applyAlignment="1">
      <alignment horizontal="right" vertical="center" shrinkToFit="1"/>
    </xf>
    <xf numFmtId="0" fontId="14" fillId="0" borderId="1" xfId="7"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3" fillId="0" borderId="0" xfId="0" applyFont="1">
      <alignment vertical="center"/>
    </xf>
    <xf numFmtId="0" fontId="34" fillId="0" borderId="0" xfId="0" applyFont="1">
      <alignment vertical="center"/>
    </xf>
    <xf numFmtId="0" fontId="25"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shrinkToFit="1"/>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5" fillId="0" borderId="1" xfId="7" applyFont="1" applyBorder="1" applyAlignment="1">
      <alignment horizontal="center" vertical="center"/>
    </xf>
    <xf numFmtId="0" fontId="36"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6"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1" xfId="2" applyFont="1" applyBorder="1" applyAlignment="1" applyProtection="1">
      <alignment horizontal="center" vertical="center" shrinkToFit="1"/>
      <protection locked="0"/>
    </xf>
    <xf numFmtId="0" fontId="9" fillId="0" borderId="0" xfId="4" applyFont="1">
      <alignment vertical="center"/>
    </xf>
    <xf numFmtId="0" fontId="17" fillId="0" borderId="0" xfId="4" applyFont="1" applyAlignment="1">
      <alignment horizontal="center" vertical="center"/>
    </xf>
    <xf numFmtId="0" fontId="9" fillId="0" borderId="0" xfId="4" applyFont="1" applyAlignment="1">
      <alignment horizontal="left" vertical="center"/>
    </xf>
    <xf numFmtId="0" fontId="17" fillId="0" borderId="0" xfId="4" applyFont="1">
      <alignment vertical="center"/>
    </xf>
    <xf numFmtId="0" fontId="9" fillId="0" borderId="1" xfId="4" applyFont="1" applyBorder="1">
      <alignment vertical="center"/>
    </xf>
    <xf numFmtId="0" fontId="17" fillId="0" borderId="0" xfId="4" applyFont="1" applyAlignment="1">
      <alignment horizontal="center" vertical="center" wrapText="1"/>
    </xf>
    <xf numFmtId="179" fontId="17" fillId="0" borderId="0" xfId="4" applyNumberFormat="1" applyFont="1" applyAlignment="1">
      <alignment horizontal="center" vertical="center" shrinkToFit="1"/>
    </xf>
    <xf numFmtId="0" fontId="17" fillId="0" borderId="0" xfId="4" applyFont="1" applyAlignment="1">
      <alignment horizontal="left" vertical="center"/>
    </xf>
    <xf numFmtId="0" fontId="17" fillId="0" borderId="0" xfId="2" applyFont="1" applyAlignment="1" applyProtection="1">
      <alignment vertical="center"/>
      <protection locked="0"/>
    </xf>
    <xf numFmtId="0" fontId="35" fillId="0" borderId="0" xfId="0" applyFont="1">
      <alignment vertical="center"/>
    </xf>
    <xf numFmtId="0" fontId="35" fillId="0" borderId="0" xfId="0" applyFont="1" applyAlignment="1">
      <alignment horizontal="center" vertical="center"/>
    </xf>
    <xf numFmtId="0" fontId="17"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1" fillId="0" borderId="0" xfId="0" applyFont="1">
      <alignment vertical="center"/>
    </xf>
    <xf numFmtId="0" fontId="42" fillId="0" borderId="0" xfId="0" applyFont="1">
      <alignment vertical="center"/>
    </xf>
    <xf numFmtId="0" fontId="9" fillId="0" borderId="0" xfId="0" applyFont="1">
      <alignment vertical="center"/>
    </xf>
    <xf numFmtId="0" fontId="43"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7" fillId="2" borderId="25"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20" xfId="5" applyFont="1" applyFill="1" applyBorder="1" applyAlignment="1">
      <alignment horizontal="center" vertical="center"/>
    </xf>
    <xf numFmtId="0" fontId="17" fillId="2" borderId="2" xfId="5" applyFont="1" applyFill="1" applyBorder="1" applyAlignment="1">
      <alignment horizontal="center" vertical="center"/>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2" borderId="58" xfId="2" applyFont="1" applyFill="1" applyBorder="1" applyAlignment="1">
      <alignment horizontal="center" vertical="center"/>
    </xf>
    <xf numFmtId="0" fontId="9" fillId="2" borderId="59" xfId="2" applyFont="1" applyFill="1" applyBorder="1" applyAlignment="1">
      <alignment horizontal="center" vertical="center"/>
    </xf>
    <xf numFmtId="0" fontId="9" fillId="2" borderId="60" xfId="2" applyFont="1" applyFill="1" applyBorder="1" applyAlignment="1">
      <alignment horizontal="center" vertical="center"/>
    </xf>
    <xf numFmtId="0" fontId="9" fillId="0" borderId="61" xfId="2" applyFont="1" applyBorder="1" applyAlignment="1">
      <alignment vertical="center"/>
    </xf>
    <xf numFmtId="0" fontId="14" fillId="0" borderId="0" xfId="2" applyAlignment="1">
      <alignment vertical="center"/>
    </xf>
    <xf numFmtId="191" fontId="14" fillId="0" borderId="1" xfId="2" applyNumberFormat="1" applyBorder="1" applyAlignment="1">
      <alignment vertical="center"/>
    </xf>
    <xf numFmtId="186" fontId="14" fillId="0" borderId="1" xfId="2" applyNumberFormat="1" applyBorder="1" applyAlignment="1">
      <alignment horizontal="center" vertical="center" shrinkToFit="1"/>
    </xf>
    <xf numFmtId="186" fontId="14" fillId="0" borderId="1" xfId="2" applyNumberFormat="1" applyBorder="1" applyAlignment="1">
      <alignment vertical="center" shrinkToFit="1"/>
    </xf>
    <xf numFmtId="189" fontId="14"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179" fontId="14" fillId="0" borderId="1" xfId="7" applyNumberFormat="1" applyBorder="1" applyAlignment="1">
      <alignment horizontal="center" vertical="center"/>
    </xf>
    <xf numFmtId="0" fontId="0" fillId="0" borderId="63" xfId="0" applyBorder="1">
      <alignment vertical="center"/>
    </xf>
    <xf numFmtId="0" fontId="0" fillId="0" borderId="64" xfId="0" applyBorder="1">
      <alignment vertical="center"/>
    </xf>
    <xf numFmtId="0" fontId="9" fillId="3" borderId="1" xfId="4" applyFont="1" applyFill="1" applyBorder="1" applyAlignment="1">
      <alignment horizontal="center" vertical="center"/>
    </xf>
    <xf numFmtId="0" fontId="0" fillId="0" borderId="65" xfId="0" applyBorder="1">
      <alignment vertical="center"/>
    </xf>
    <xf numFmtId="0" fontId="22" fillId="0" borderId="1" xfId="2" applyFont="1" applyBorder="1" applyAlignment="1" applyProtection="1">
      <alignment horizontal="center" vertical="center" shrinkToFit="1"/>
      <protection locked="0"/>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30" fillId="2" borderId="1" xfId="2" applyFont="1" applyFill="1" applyBorder="1" applyAlignment="1">
      <alignment horizontal="center" vertical="center" wrapText="1"/>
    </xf>
    <xf numFmtId="188" fontId="14" fillId="0" borderId="1" xfId="2" applyNumberFormat="1" applyBorder="1" applyAlignment="1">
      <alignment vertical="center"/>
    </xf>
    <xf numFmtId="0" fontId="9" fillId="0" borderId="0" xfId="2" applyFont="1" applyAlignment="1" applyProtection="1">
      <alignment horizontal="center"/>
      <protection locked="0"/>
    </xf>
    <xf numFmtId="0" fontId="30" fillId="2" borderId="8" xfId="2" applyFont="1" applyFill="1" applyBorder="1" applyAlignment="1">
      <alignment horizontal="center" vertical="center" wrapText="1"/>
    </xf>
    <xf numFmtId="0" fontId="17" fillId="0" borderId="1" xfId="2" applyFont="1" applyBorder="1" applyAlignment="1" applyProtection="1">
      <alignment vertical="center" wrapText="1"/>
      <protection locked="0"/>
    </xf>
    <xf numFmtId="0" fontId="17" fillId="0" borderId="12" xfId="2" applyFont="1" applyBorder="1" applyAlignment="1" applyProtection="1">
      <alignment horizontal="left" vertical="center"/>
      <protection locked="0"/>
    </xf>
    <xf numFmtId="0" fontId="17" fillId="0" borderId="0" xfId="2" applyFont="1" applyAlignment="1" applyProtection="1">
      <alignment horizontal="left" vertical="center"/>
      <protection locked="0"/>
    </xf>
    <xf numFmtId="0" fontId="17" fillId="0" borderId="4" xfId="2" applyFont="1" applyBorder="1" applyAlignment="1" applyProtection="1">
      <alignment horizontal="left" vertical="center"/>
      <protection locked="0"/>
    </xf>
    <xf numFmtId="190" fontId="14" fillId="0" borderId="1" xfId="2" applyNumberFormat="1" applyBorder="1" applyAlignment="1">
      <alignment vertical="center"/>
    </xf>
    <xf numFmtId="0" fontId="9" fillId="0" borderId="1" xfId="4" applyFont="1" applyBorder="1" applyAlignment="1">
      <alignment horizontal="center" vertical="center"/>
    </xf>
    <xf numFmtId="0" fontId="0" fillId="0" borderId="11" xfId="0" applyBorder="1">
      <alignment vertical="center"/>
    </xf>
    <xf numFmtId="0" fontId="0" fillId="0" borderId="66" xfId="0" applyBorder="1">
      <alignment vertical="center"/>
    </xf>
    <xf numFmtId="0" fontId="0" fillId="0" borderId="1" xfId="0" applyBorder="1">
      <alignment vertical="center"/>
    </xf>
    <xf numFmtId="0" fontId="0" fillId="0" borderId="8" xfId="0" applyBorder="1">
      <alignment vertical="center"/>
    </xf>
    <xf numFmtId="0" fontId="25" fillId="0" borderId="10" xfId="0" applyFont="1" applyBorder="1" applyAlignment="1">
      <alignment horizontal="center" vertical="center"/>
    </xf>
    <xf numFmtId="0" fontId="25" fillId="0" borderId="3" xfId="0" applyFont="1" applyBorder="1" applyAlignment="1">
      <alignment horizontal="center" vertical="center"/>
    </xf>
    <xf numFmtId="0" fontId="25" fillId="0" borderId="7" xfId="0" applyFont="1" applyBorder="1" applyAlignment="1">
      <alignment horizontal="center" vertical="center"/>
    </xf>
    <xf numFmtId="0" fontId="25" fillId="0" borderId="0" xfId="0" applyFont="1" applyAlignment="1">
      <alignment horizontal="center" vertical="center"/>
    </xf>
    <xf numFmtId="0" fontId="4" fillId="0" borderId="2" xfId="2" applyFont="1" applyBorder="1" applyAlignment="1" applyProtection="1">
      <alignment vertical="center" shrinkToFit="1"/>
      <protection locked="0"/>
    </xf>
    <xf numFmtId="0" fontId="37" fillId="2" borderId="1" xfId="2" applyFont="1" applyFill="1" applyBorder="1" applyAlignment="1">
      <alignment horizontal="center" vertical="center" wrapText="1" shrinkToFit="1"/>
    </xf>
    <xf numFmtId="0" fontId="14" fillId="0" borderId="8" xfId="2" applyBorder="1" applyAlignment="1">
      <alignment vertical="center" shrinkToFit="1"/>
    </xf>
    <xf numFmtId="0" fontId="14" fillId="0" borderId="3" xfId="2" applyBorder="1" applyAlignment="1">
      <alignment vertical="center" shrinkToFit="1"/>
    </xf>
    <xf numFmtId="0" fontId="14" fillId="0" borderId="1" xfId="7" applyBorder="1" applyAlignment="1">
      <alignment vertical="center" shrinkToFit="1"/>
    </xf>
    <xf numFmtId="0" fontId="14" fillId="0" borderId="1" xfId="2" applyBorder="1" applyAlignment="1">
      <alignment vertical="center" shrinkToFit="1"/>
    </xf>
    <xf numFmtId="192"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46" fillId="0" borderId="1" xfId="4" applyFont="1" applyBorder="1" applyAlignment="1">
      <alignment horizontal="center" vertical="center"/>
    </xf>
    <xf numFmtId="0" fontId="14" fillId="0" borderId="0" xfId="2" applyAlignment="1">
      <alignment horizontal="center" vertical="center"/>
    </xf>
    <xf numFmtId="0" fontId="14" fillId="0" borderId="1" xfId="2" applyBorder="1" applyAlignment="1">
      <alignment vertical="center"/>
    </xf>
    <xf numFmtId="194" fontId="48" fillId="0" borderId="1" xfId="2" applyNumberFormat="1" applyFont="1" applyBorder="1" applyAlignment="1" applyProtection="1">
      <alignment horizontal="center" vertical="center" wrapText="1"/>
      <protection locked="0"/>
    </xf>
    <xf numFmtId="189" fontId="48" fillId="0" borderId="1" xfId="2" applyNumberFormat="1" applyFont="1" applyBorder="1" applyAlignment="1" applyProtection="1">
      <alignment horizontal="right" vertical="center" wrapText="1"/>
      <protection locked="0"/>
    </xf>
    <xf numFmtId="2" fontId="9" fillId="0" borderId="0" xfId="2" applyNumberFormat="1" applyFont="1" applyProtection="1">
      <protection locked="0"/>
    </xf>
    <xf numFmtId="195" fontId="9" fillId="0" borderId="0" xfId="2" applyNumberFormat="1" applyFont="1" applyProtection="1">
      <protection locked="0"/>
    </xf>
    <xf numFmtId="0" fontId="0" fillId="7" borderId="3" xfId="0" applyFill="1" applyBorder="1">
      <alignment vertical="center"/>
    </xf>
    <xf numFmtId="0" fontId="19" fillId="0" borderId="0" xfId="2" applyFont="1" applyAlignment="1">
      <alignment vertical="center"/>
    </xf>
    <xf numFmtId="0" fontId="50" fillId="0" borderId="0" xfId="2" applyFont="1" applyAlignment="1" applyProtection="1">
      <alignment vertical="center"/>
      <protection locked="0"/>
    </xf>
    <xf numFmtId="0" fontId="19" fillId="0" borderId="0" xfId="2" applyFont="1" applyAlignment="1" applyProtection="1">
      <alignment vertical="center"/>
      <protection locked="0"/>
    </xf>
    <xf numFmtId="0" fontId="19" fillId="0" borderId="0" xfId="4" applyFont="1" applyAlignment="1">
      <alignment horizontal="left" vertical="center"/>
    </xf>
    <xf numFmtId="0" fontId="47" fillId="0" borderId="0" xfId="2" applyFont="1" applyAlignment="1" applyProtection="1">
      <alignment vertical="center"/>
      <protection locked="0"/>
    </xf>
    <xf numFmtId="0" fontId="9" fillId="0" borderId="0" xfId="2" applyFont="1"/>
    <xf numFmtId="0" fontId="9" fillId="0" borderId="1" xfId="2" applyFont="1" applyBorder="1" applyAlignment="1">
      <alignment horizontal="center" vertical="center"/>
    </xf>
    <xf numFmtId="0" fontId="9" fillId="0" borderId="2" xfId="2" applyFont="1" applyBorder="1" applyAlignment="1">
      <alignment horizontal="center" vertical="center" shrinkToFit="1"/>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9" fillId="0" borderId="0" xfId="2" applyFont="1" applyAlignment="1" applyProtection="1">
      <alignmen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4" fillId="2" borderId="14" xfId="2" applyFont="1" applyFill="1" applyBorder="1" applyAlignment="1">
      <alignment horizontal="centerContinuous"/>
    </xf>
    <xf numFmtId="0" fontId="4" fillId="2" borderId="13" xfId="2" applyFont="1" applyFill="1" applyBorder="1" applyAlignment="1">
      <alignment horizontal="centerContinuous" vertical="center"/>
    </xf>
    <xf numFmtId="0" fontId="4" fillId="0" borderId="1" xfId="2" applyFont="1" applyBorder="1" applyAlignment="1" applyProtection="1">
      <alignment horizontal="center" vertical="center"/>
      <protection locked="0"/>
    </xf>
    <xf numFmtId="0" fontId="4" fillId="0" borderId="1" xfId="2" applyFont="1" applyBorder="1" applyAlignment="1" applyProtection="1">
      <alignment horizontal="center" vertical="center" shrinkToFit="1"/>
      <protection locked="0"/>
    </xf>
    <xf numFmtId="0" fontId="4" fillId="0" borderId="0" xfId="2" applyFont="1" applyAlignment="1">
      <alignment vertical="center"/>
    </xf>
    <xf numFmtId="0" fontId="17" fillId="0" borderId="3" xfId="5" applyFont="1" applyBorder="1" applyAlignment="1">
      <alignment horizontal="center" vertical="center" shrinkToFit="1"/>
    </xf>
    <xf numFmtId="0" fontId="17" fillId="0" borderId="1" xfId="5" applyFont="1" applyBorder="1" applyAlignment="1">
      <alignment horizontal="center" vertical="center" shrinkToFit="1"/>
    </xf>
    <xf numFmtId="0" fontId="9" fillId="0" borderId="8" xfId="2" applyFont="1" applyBorder="1" applyAlignment="1" applyProtection="1">
      <alignment horizontal="center" vertical="center" shrinkToFit="1"/>
      <protection locked="0"/>
    </xf>
    <xf numFmtId="0" fontId="53" fillId="0" borderId="1" xfId="7" applyFont="1" applyBorder="1" applyAlignment="1">
      <alignment horizontal="center" vertical="center"/>
    </xf>
    <xf numFmtId="0" fontId="27" fillId="0" borderId="1" xfId="7" applyFont="1" applyBorder="1" applyAlignment="1">
      <alignment horizontal="center" vertical="center" shrinkToFit="1"/>
    </xf>
    <xf numFmtId="0" fontId="14" fillId="0" borderId="1" xfId="2" applyBorder="1" applyAlignment="1">
      <alignment horizontal="center" vertical="center"/>
    </xf>
    <xf numFmtId="0" fontId="17" fillId="0" borderId="1" xfId="2" applyFont="1" applyBorder="1" applyAlignment="1" applyProtection="1">
      <alignment horizontal="center" vertical="center" wrapText="1"/>
      <protection locked="0"/>
    </xf>
    <xf numFmtId="0" fontId="55" fillId="0" borderId="1" xfId="7" applyFont="1" applyBorder="1" applyAlignment="1">
      <alignment horizontal="center" vertical="center"/>
    </xf>
    <xf numFmtId="0" fontId="17" fillId="0" borderId="25" xfId="5" applyFont="1" applyBorder="1" applyAlignment="1">
      <alignment vertical="center" shrinkToFit="1"/>
    </xf>
    <xf numFmtId="0" fontId="17" fillId="0" borderId="1" xfId="5" applyFont="1" applyBorder="1" applyAlignment="1">
      <alignment vertical="center" shrinkToFit="1"/>
    </xf>
    <xf numFmtId="0" fontId="17" fillId="0" borderId="20" xfId="5" applyFont="1" applyBorder="1" applyAlignment="1">
      <alignment vertical="center" shrinkToFit="1"/>
    </xf>
    <xf numFmtId="0" fontId="17" fillId="0" borderId="8" xfId="5" applyFont="1" applyBorder="1" applyAlignment="1">
      <alignment vertical="center" shrinkToFit="1"/>
    </xf>
    <xf numFmtId="2" fontId="17" fillId="0" borderId="1" xfId="5" applyNumberFormat="1" applyFont="1" applyBorder="1" applyAlignment="1">
      <alignment vertical="center" shrinkToFit="1"/>
    </xf>
    <xf numFmtId="2" fontId="17" fillId="0" borderId="20" xfId="5" applyNumberFormat="1" applyFont="1" applyBorder="1" applyAlignment="1">
      <alignment vertical="center" shrinkToFit="1"/>
    </xf>
    <xf numFmtId="198" fontId="55" fillId="0" borderId="1" xfId="7" applyNumberFormat="1" applyFont="1" applyBorder="1" applyAlignment="1">
      <alignment horizontal="center" vertical="center"/>
    </xf>
    <xf numFmtId="0" fontId="17" fillId="0" borderId="3" xfId="5" applyFont="1" applyBorder="1" applyAlignment="1">
      <alignment vertical="center" shrinkToFit="1"/>
    </xf>
    <xf numFmtId="179" fontId="17" fillId="0" borderId="21" xfId="5" applyNumberFormat="1" applyFont="1" applyBorder="1" applyAlignment="1">
      <alignment horizontal="center" vertical="center" shrinkToFit="1"/>
    </xf>
    <xf numFmtId="199" fontId="17" fillId="0" borderId="20" xfId="6" applyNumberFormat="1" applyFont="1" applyFill="1" applyBorder="1" applyAlignment="1">
      <alignment horizontal="center" vertical="center" shrinkToFit="1"/>
    </xf>
    <xf numFmtId="199" fontId="17" fillId="0" borderId="20" xfId="5" applyNumberFormat="1" applyFont="1" applyBorder="1" applyAlignment="1">
      <alignment horizontal="center" vertical="center" shrinkToFit="1"/>
    </xf>
    <xf numFmtId="179" fontId="17" fillId="0" borderId="19" xfId="5" applyNumberFormat="1" applyFont="1" applyBorder="1" applyAlignment="1">
      <alignment horizontal="center" vertical="center" shrinkToFit="1"/>
    </xf>
    <xf numFmtId="199" fontId="17" fillId="0" borderId="18" xfId="5" applyNumberFormat="1" applyFont="1" applyBorder="1" applyAlignment="1">
      <alignment horizontal="center" vertical="center" shrinkToFit="1"/>
    </xf>
    <xf numFmtId="0" fontId="17" fillId="0" borderId="52" xfId="5" applyFont="1" applyBorder="1" applyAlignment="1">
      <alignment vertical="center" shrinkToFit="1"/>
    </xf>
    <xf numFmtId="0" fontId="17" fillId="0" borderId="14" xfId="5" applyFont="1" applyBorder="1" applyAlignment="1">
      <alignment vertical="center" shrinkToFit="1"/>
    </xf>
    <xf numFmtId="0" fontId="17" fillId="0" borderId="5" xfId="5" applyFont="1" applyBorder="1" applyAlignment="1">
      <alignment vertical="center" shrinkToFit="1"/>
    </xf>
    <xf numFmtId="0" fontId="17" fillId="0" borderId="7" xfId="5" applyFont="1" applyBorder="1" applyAlignment="1">
      <alignment vertical="center" shrinkToFit="1"/>
    </xf>
    <xf numFmtId="0" fontId="17" fillId="0" borderId="18" xfId="5" applyFont="1" applyBorder="1" applyAlignment="1">
      <alignment vertical="center" shrinkToFit="1"/>
    </xf>
    <xf numFmtId="0" fontId="17" fillId="0" borderId="7" xfId="5" applyFont="1" applyBorder="1" applyAlignment="1">
      <alignment horizontal="center" vertical="center" shrinkToFit="1"/>
    </xf>
    <xf numFmtId="0" fontId="17" fillId="0" borderId="14" xfId="5" applyFont="1" applyBorder="1" applyAlignment="1">
      <alignment horizontal="center" vertical="center" shrinkToFit="1"/>
    </xf>
    <xf numFmtId="0" fontId="9" fillId="0" borderId="17" xfId="5" applyFont="1" applyBorder="1" applyAlignment="1">
      <alignment vertical="center" shrinkToFit="1"/>
    </xf>
    <xf numFmtId="0" fontId="9" fillId="0" borderId="54" xfId="5" applyFont="1" applyBorder="1" applyAlignment="1">
      <alignment vertical="center" shrinkToFit="1"/>
    </xf>
    <xf numFmtId="0" fontId="9" fillId="0" borderId="53" xfId="5" applyFont="1" applyBorder="1" applyAlignment="1">
      <alignment vertical="center" shrinkToFit="1"/>
    </xf>
    <xf numFmtId="0" fontId="9" fillId="0" borderId="51" xfId="5" applyFont="1" applyBorder="1" applyAlignment="1">
      <alignment vertical="center" shrinkToFit="1"/>
    </xf>
    <xf numFmtId="0" fontId="9" fillId="0" borderId="16" xfId="5" applyFont="1" applyBorder="1" applyAlignment="1">
      <alignment vertical="center" shrinkToFit="1"/>
    </xf>
    <xf numFmtId="0" fontId="9" fillId="2" borderId="51" xfId="5" applyFont="1" applyFill="1" applyBorder="1" applyAlignment="1">
      <alignment horizontal="center" vertical="center" shrinkToFit="1"/>
    </xf>
    <xf numFmtId="0" fontId="9" fillId="2" borderId="54"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4" xfId="5" applyNumberFormat="1" applyFont="1" applyBorder="1" applyAlignment="1">
      <alignment vertical="center" shrinkToFit="1"/>
    </xf>
    <xf numFmtId="180" fontId="9" fillId="0" borderId="53" xfId="5" applyNumberFormat="1" applyFont="1" applyBorder="1" applyAlignment="1">
      <alignment vertical="center" shrinkToFit="1"/>
    </xf>
    <xf numFmtId="2" fontId="9" fillId="0" borderId="55" xfId="5" applyNumberFormat="1" applyFont="1" applyBorder="1" applyAlignment="1">
      <alignment vertical="center" shrinkToFit="1"/>
    </xf>
    <xf numFmtId="2" fontId="9" fillId="0" borderId="54" xfId="5" applyNumberFormat="1" applyFont="1" applyBorder="1" applyAlignment="1">
      <alignment vertical="center" shrinkToFit="1"/>
    </xf>
    <xf numFmtId="2" fontId="9" fillId="0" borderId="16" xfId="5" applyNumberFormat="1" applyFont="1" applyBorder="1" applyAlignment="1">
      <alignment vertical="center" shrinkToFit="1"/>
    </xf>
    <xf numFmtId="0" fontId="56" fillId="0" borderId="0" xfId="5" applyFont="1" applyAlignment="1">
      <alignment horizontal="center" vertical="center"/>
    </xf>
    <xf numFmtId="186" fontId="14" fillId="0" borderId="1" xfId="7" applyNumberFormat="1" applyBorder="1" applyAlignment="1">
      <alignment horizontal="center" vertical="center" shrinkToFit="1"/>
    </xf>
    <xf numFmtId="189" fontId="14" fillId="0" borderId="1" xfId="7" applyNumberFormat="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1"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196" fontId="11" fillId="0" borderId="9" xfId="1" applyNumberFormat="1" applyBorder="1" applyAlignment="1" applyProtection="1">
      <alignment horizontal="center" vertical="center" shrinkToFit="1"/>
      <protection locked="0"/>
    </xf>
    <xf numFmtId="196" fontId="11" fillId="0" borderId="3" xfId="1" applyNumberFormat="1" applyBorder="1" applyAlignment="1" applyProtection="1">
      <alignment horizontal="center" vertical="center" shrinkToFit="1"/>
      <protection locked="0"/>
    </xf>
    <xf numFmtId="196" fontId="11" fillId="0" borderId="8" xfId="1" applyNumberFormat="1" applyBorder="1" applyAlignment="1" applyProtection="1">
      <alignment horizontal="center" vertical="center" shrinkToFit="1"/>
      <protection locked="0"/>
    </xf>
    <xf numFmtId="14" fontId="9" fillId="0" borderId="9" xfId="2" applyNumberFormat="1" applyFont="1" applyBorder="1" applyAlignment="1" applyProtection="1">
      <alignment horizontal="center" vertical="center"/>
      <protection locked="0"/>
    </xf>
    <xf numFmtId="14" fontId="9" fillId="0" borderId="11" xfId="2" applyNumberFormat="1"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96" fontId="11" fillId="0" borderId="10" xfId="1" applyNumberFormat="1" applyBorder="1" applyAlignment="1" applyProtection="1">
      <alignment horizontal="center" vertical="center" shrinkToFit="1"/>
      <protection locked="0"/>
    </xf>
    <xf numFmtId="196" fontId="11" fillId="0" borderId="11" xfId="1" applyNumberForma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1" xfId="2" applyFont="1" applyBorder="1" applyAlignment="1">
      <alignment horizontal="center" vertical="center" shrinkToFit="1"/>
    </xf>
    <xf numFmtId="0" fontId="17" fillId="0" borderId="6" xfId="2" applyFont="1" applyBorder="1" applyAlignment="1">
      <alignment horizontal="center" vertical="center" shrinkToFit="1"/>
    </xf>
    <xf numFmtId="0" fontId="17" fillId="0" borderId="7" xfId="2" applyFont="1" applyBorder="1" applyAlignment="1">
      <alignment horizontal="center" vertical="center" shrinkToFit="1"/>
    </xf>
    <xf numFmtId="0" fontId="17" fillId="0" borderId="5" xfId="2" applyFont="1" applyBorder="1" applyAlignment="1">
      <alignment horizontal="center" vertical="center" shrinkToFit="1"/>
    </xf>
    <xf numFmtId="0" fontId="17" fillId="0" borderId="9" xfId="2" applyFont="1" applyBorder="1" applyAlignment="1">
      <alignment horizontal="center" vertical="center" shrinkToFit="1"/>
    </xf>
    <xf numFmtId="0" fontId="17" fillId="0" borderId="10" xfId="2" applyFont="1" applyBorder="1" applyAlignment="1">
      <alignment horizontal="center" vertical="center" shrinkToFit="1"/>
    </xf>
    <xf numFmtId="0" fontId="17"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0" borderId="13" xfId="2" applyFont="1" applyBorder="1" applyAlignment="1" applyProtection="1">
      <alignment horizontal="center" vertical="center"/>
      <protection locked="0"/>
    </xf>
    <xf numFmtId="0" fontId="9" fillId="2" borderId="13" xfId="2" applyFont="1" applyFill="1" applyBorder="1" applyAlignment="1">
      <alignment horizontal="center" vertical="center" textRotation="255"/>
    </xf>
    <xf numFmtId="0" fontId="30" fillId="0" borderId="2" xfId="2" applyFont="1" applyBorder="1" applyAlignment="1" applyProtection="1">
      <alignment horizontal="center" vertical="center"/>
      <protection locked="0"/>
    </xf>
    <xf numFmtId="0" fontId="30" fillId="0" borderId="8" xfId="2" applyFont="1" applyBorder="1" applyAlignment="1" applyProtection="1">
      <alignment horizontal="center" vertical="center"/>
      <protection locked="0"/>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183"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7" fillId="2" borderId="2" xfId="2" applyFont="1" applyFill="1" applyBorder="1" applyAlignment="1">
      <alignment horizontal="center" vertical="center" wrapText="1" shrinkToFit="1"/>
    </xf>
    <xf numFmtId="0" fontId="17" fillId="2" borderId="3" xfId="2" applyFont="1" applyFill="1" applyBorder="1" applyAlignment="1">
      <alignment horizontal="center" vertical="center" wrapText="1" shrinkToFit="1"/>
    </xf>
    <xf numFmtId="0" fontId="36" fillId="0" borderId="2" xfId="2" applyFont="1" applyBorder="1" applyAlignment="1" applyProtection="1">
      <alignment horizontal="center" vertical="center" wrapText="1"/>
      <protection locked="0"/>
    </xf>
    <xf numFmtId="0" fontId="36" fillId="0" borderId="3" xfId="2" applyFont="1" applyBorder="1" applyAlignment="1" applyProtection="1">
      <alignment horizontal="center" vertical="center"/>
      <protection locked="0"/>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14" fillId="0" borderId="1" xfId="7" applyBorder="1" applyAlignment="1">
      <alignment horizontal="center" vertical="center" shrinkToFit="1"/>
    </xf>
    <xf numFmtId="0" fontId="14" fillId="0" borderId="1" xfId="2" applyBorder="1" applyAlignment="1">
      <alignment horizontal="center"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14" fillId="0" borderId="1" xfId="7" applyBorder="1" applyAlignment="1">
      <alignment horizontal="center" vertical="center"/>
    </xf>
    <xf numFmtId="0" fontId="35" fillId="0" borderId="1" xfId="7" applyFont="1"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shrinkToFit="1"/>
    </xf>
    <xf numFmtId="0" fontId="6" fillId="0" borderId="7" xfId="2" applyFont="1" applyBorder="1" applyAlignment="1">
      <alignment horizontal="center" vertical="center" shrinkToFit="1"/>
    </xf>
    <xf numFmtId="0" fontId="6" fillId="0" borderId="5" xfId="2" applyFont="1" applyBorder="1" applyAlignment="1">
      <alignment horizontal="center" vertical="center" shrinkToFi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0" fontId="6" fillId="0" borderId="11" xfId="2" applyFont="1" applyBorder="1" applyAlignment="1">
      <alignment horizontal="center" vertical="center" shrinkToFit="1"/>
    </xf>
    <xf numFmtId="0" fontId="29" fillId="2" borderId="14" xfId="2" applyFont="1" applyFill="1" applyBorder="1" applyAlignment="1" applyProtection="1">
      <alignment horizontal="center" vertical="center" wrapText="1" shrinkToFit="1"/>
      <protection locked="0"/>
    </xf>
    <xf numFmtId="0" fontId="29" fillId="2" borderId="13" xfId="2" applyFont="1" applyFill="1" applyBorder="1" applyAlignment="1" applyProtection="1">
      <alignment horizontal="center" vertical="center" wrapText="1" shrinkToFit="1"/>
      <protection locked="0"/>
    </xf>
    <xf numFmtId="0" fontId="49" fillId="2" borderId="14" xfId="2" applyFont="1" applyFill="1" applyBorder="1" applyAlignment="1" applyProtection="1">
      <alignment horizontal="center" vertical="center" wrapText="1" shrinkToFit="1"/>
      <protection locked="0"/>
    </xf>
    <xf numFmtId="0" fontId="49" fillId="2" borderId="13" xfId="2" applyFont="1" applyFill="1" applyBorder="1" applyAlignment="1" applyProtection="1">
      <alignment horizontal="center" vertical="center" wrapText="1" shrinkToFit="1"/>
      <protection locked="0"/>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9" fillId="2" borderId="1" xfId="2" applyFont="1" applyFill="1" applyBorder="1" applyAlignment="1" applyProtection="1">
      <alignment horizontal="center" vertical="center" wrapText="1"/>
      <protection locked="0"/>
    </xf>
    <xf numFmtId="0" fontId="29" fillId="2" borderId="1"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9" fillId="2" borderId="14" xfId="2" applyFont="1" applyFill="1" applyBorder="1" applyAlignment="1" applyProtection="1">
      <alignment horizontal="center" vertical="center" wrapText="1"/>
      <protection locked="0"/>
    </xf>
    <xf numFmtId="0" fontId="29" fillId="2" borderId="13" xfId="2" applyFont="1" applyFill="1" applyBorder="1" applyAlignment="1" applyProtection="1">
      <alignment horizontal="center" vertical="center" wrapText="1"/>
      <protection locked="0"/>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51" fillId="4" borderId="10" xfId="2" applyFont="1" applyFill="1" applyBorder="1" applyAlignment="1">
      <alignment vertical="center" shrinkToFit="1"/>
    </xf>
    <xf numFmtId="0" fontId="52" fillId="4" borderId="10" xfId="0" applyFont="1" applyFill="1" applyBorder="1" applyAlignment="1">
      <alignment vertical="center" shrinkToFit="1"/>
    </xf>
    <xf numFmtId="0" fontId="9" fillId="0" borderId="10" xfId="2" applyFont="1" applyBorder="1" applyAlignment="1">
      <alignment vertical="center"/>
    </xf>
    <xf numFmtId="0" fontId="35" fillId="0" borderId="10" xfId="0" applyFont="1" applyBorder="1">
      <alignment vertical="center"/>
    </xf>
    <xf numFmtId="0" fontId="35" fillId="0" borderId="11" xfId="0" applyFont="1" applyBorder="1">
      <alignment vertical="center"/>
    </xf>
    <xf numFmtId="49" fontId="9" fillId="0" borderId="1" xfId="2" applyNumberFormat="1" applyFont="1" applyBorder="1" applyAlignment="1" applyProtection="1">
      <alignment vertical="center"/>
      <protection locked="0"/>
    </xf>
    <xf numFmtId="0" fontId="9" fillId="0" borderId="1" xfId="0" applyFont="1" applyBorder="1" applyAlignment="1" applyProtection="1">
      <alignment horizontal="left" vertical="center" shrinkToFit="1"/>
      <protection locked="0"/>
    </xf>
    <xf numFmtId="0" fontId="9" fillId="0" borderId="1" xfId="0" applyFont="1" applyBorder="1" applyAlignment="1" applyProtection="1">
      <alignment horizontal="center" vertical="center" shrinkToFit="1"/>
      <protection locked="0"/>
    </xf>
    <xf numFmtId="176" fontId="9" fillId="0" borderId="1" xfId="2" applyNumberFormat="1" applyFont="1" applyBorder="1" applyAlignment="1" applyProtection="1">
      <alignment vertical="center" shrinkToFit="1"/>
      <protection locked="0"/>
    </xf>
    <xf numFmtId="0" fontId="9" fillId="0" borderId="13" xfId="0" applyFont="1" applyBorder="1" applyAlignment="1" applyProtection="1">
      <alignment horizontal="left" vertical="center" shrinkToFit="1"/>
      <protection locked="0"/>
    </xf>
    <xf numFmtId="0" fontId="9" fillId="0" borderId="2" xfId="2" applyFont="1" applyBorder="1" applyAlignment="1" applyProtection="1">
      <alignment vertical="center" shrinkToFit="1"/>
      <protection locked="0"/>
    </xf>
    <xf numFmtId="0" fontId="9" fillId="0" borderId="3" xfId="2" applyFont="1" applyBorder="1" applyAlignment="1" applyProtection="1">
      <alignment vertical="center" shrinkToFit="1"/>
      <protection locked="0"/>
    </xf>
    <xf numFmtId="0" fontId="35" fillId="0" borderId="9" xfId="0" applyFont="1" applyBorder="1" applyAlignment="1">
      <alignment horizontal="center" vertical="center"/>
    </xf>
    <xf numFmtId="0" fontId="35" fillId="0" borderId="11" xfId="0" applyFont="1" applyBorder="1" applyAlignment="1">
      <alignment horizontal="center" vertical="center"/>
    </xf>
    <xf numFmtId="4" fontId="9" fillId="0" borderId="1" xfId="0" applyNumberFormat="1" applyFont="1" applyBorder="1" applyAlignment="1" applyProtection="1">
      <alignment horizontal="center" vertical="center" shrinkToFit="1"/>
      <protection locked="0"/>
    </xf>
    <xf numFmtId="0" fontId="9" fillId="0" borderId="6" xfId="2" applyFont="1" applyBorder="1" applyAlignment="1" applyProtection="1">
      <alignment vertical="center" shrinkToFit="1"/>
      <protection locked="0"/>
    </xf>
    <xf numFmtId="0" fontId="9" fillId="0" borderId="7" xfId="2" applyFont="1" applyBorder="1" applyAlignment="1" applyProtection="1">
      <alignment vertical="center" shrinkToFit="1"/>
      <protection locked="0"/>
    </xf>
    <xf numFmtId="0" fontId="9" fillId="0" borderId="5" xfId="2" applyFont="1" applyBorder="1" applyAlignment="1" applyProtection="1">
      <alignment vertical="center" shrinkToFit="1"/>
      <protection locked="0"/>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0" fontId="35" fillId="0" borderId="9" xfId="0" applyFont="1" applyBorder="1" applyAlignment="1" applyProtection="1">
      <alignment vertical="center" shrinkToFit="1"/>
      <protection locked="0"/>
    </xf>
    <xf numFmtId="0" fontId="35" fillId="0" borderId="10" xfId="0" applyFont="1" applyBorder="1" applyAlignment="1" applyProtection="1">
      <alignment vertical="center" shrinkToFit="1"/>
      <protection locked="0"/>
    </xf>
    <xf numFmtId="0" fontId="35" fillId="0" borderId="11" xfId="0" applyFont="1" applyBorder="1" applyAlignment="1" applyProtection="1">
      <alignment vertical="center" shrinkToFit="1"/>
      <protection locked="0"/>
    </xf>
    <xf numFmtId="0" fontId="9" fillId="2" borderId="15" xfId="2" applyFont="1" applyFill="1" applyBorder="1" applyAlignment="1">
      <alignment horizontal="center" vertical="center" shrinkToFit="1"/>
    </xf>
    <xf numFmtId="177" fontId="9" fillId="0" borderId="14" xfId="2" applyNumberFormat="1" applyFont="1" applyBorder="1" applyAlignment="1" applyProtection="1">
      <alignment horizontal="center" vertical="center" shrinkToFit="1"/>
      <protection locked="0"/>
    </xf>
    <xf numFmtId="177" fontId="9" fillId="0" borderId="15" xfId="2" applyNumberFormat="1" applyFont="1" applyBorder="1" applyAlignment="1" applyProtection="1">
      <alignment horizontal="center" vertical="center" shrinkToFit="1"/>
      <protection locked="0"/>
    </xf>
    <xf numFmtId="177" fontId="9" fillId="0" borderId="13" xfId="2" applyNumberFormat="1" applyFont="1" applyBorder="1" applyAlignment="1" applyProtection="1">
      <alignment horizontal="center" vertical="center" shrinkToFit="1"/>
      <protection locked="0"/>
    </xf>
    <xf numFmtId="38" fontId="9" fillId="0" borderId="3" xfId="3" applyFont="1" applyFill="1" applyBorder="1" applyAlignment="1" applyProtection="1">
      <alignment horizontal="center" vertical="center" shrinkToFit="1"/>
      <protection locked="0"/>
    </xf>
    <xf numFmtId="177" fontId="10" fillId="0" borderId="1"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2" fillId="0" borderId="6" xfId="2" applyFont="1" applyBorder="1" applyAlignment="1" applyProtection="1">
      <alignment horizontal="center" vertical="center"/>
      <protection locked="0"/>
    </xf>
    <xf numFmtId="0" fontId="12" fillId="0" borderId="7" xfId="2" applyFont="1" applyBorder="1" applyAlignment="1" applyProtection="1">
      <alignment horizontal="center" vertical="center"/>
      <protection locked="0"/>
    </xf>
    <xf numFmtId="0" fontId="12" fillId="0" borderId="12" xfId="2" applyFont="1" applyBorder="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9"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177" fontId="9" fillId="2" borderId="6" xfId="2" applyNumberFormat="1" applyFont="1" applyFill="1" applyBorder="1" applyAlignment="1">
      <alignment horizontal="center" vertical="center" wrapText="1" shrinkToFit="1"/>
    </xf>
    <xf numFmtId="0" fontId="35" fillId="0" borderId="12" xfId="0" applyFont="1" applyBorder="1" applyAlignment="1">
      <alignment horizontal="center" vertical="center" shrinkToFit="1"/>
    </xf>
    <xf numFmtId="0" fontId="35" fillId="0" borderId="9" xfId="0" applyFont="1" applyBorder="1" applyAlignment="1">
      <alignment horizontal="center" vertical="center" shrinkToFit="1"/>
    </xf>
    <xf numFmtId="177" fontId="10" fillId="2" borderId="1" xfId="2" applyNumberFormat="1" applyFont="1" applyFill="1" applyBorder="1" applyAlignment="1">
      <alignment horizontal="center" vertical="center" wrapText="1"/>
    </xf>
    <xf numFmtId="0" fontId="39" fillId="0" borderId="1" xfId="0" applyFont="1" applyBorder="1" applyAlignment="1">
      <alignment horizontal="center" vertical="center" wrapTex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11" fillId="0" borderId="6" xfId="1" applyNumberFormat="1" applyBorder="1" applyAlignment="1" applyProtection="1">
      <alignment vertical="center" shrinkToFit="1"/>
      <protection locked="0"/>
    </xf>
    <xf numFmtId="197" fontId="11" fillId="0" borderId="5" xfId="1" applyNumberFormat="1" applyBorder="1" applyAlignment="1" applyProtection="1">
      <alignment vertical="center" shrinkToFit="1"/>
      <protection locked="0"/>
    </xf>
    <xf numFmtId="197" fontId="11" fillId="0" borderId="12" xfId="1" applyNumberFormat="1" applyBorder="1" applyAlignment="1" applyProtection="1">
      <alignment vertical="center" shrinkToFit="1"/>
      <protection locked="0"/>
    </xf>
    <xf numFmtId="197" fontId="11" fillId="0" borderId="4" xfId="1" applyNumberFormat="1" applyBorder="1" applyAlignment="1" applyProtection="1">
      <alignment vertical="center" shrinkToFit="1"/>
      <protection locked="0"/>
    </xf>
    <xf numFmtId="197" fontId="11" fillId="0" borderId="9" xfId="1" applyNumberFormat="1" applyBorder="1" applyAlignment="1" applyProtection="1">
      <alignment vertical="center" shrinkToFit="1"/>
      <protection locked="0"/>
    </xf>
    <xf numFmtId="197" fontId="11" fillId="0" borderId="11" xfId="1" applyNumberFormat="1" applyBorder="1" applyAlignment="1" applyProtection="1">
      <alignment vertical="center" shrinkToFit="1"/>
      <protection locked="0"/>
    </xf>
    <xf numFmtId="0" fontId="9" fillId="2" borderId="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10" fillId="2" borderId="1" xfId="2" applyNumberFormat="1" applyFont="1" applyFill="1" applyBorder="1" applyAlignment="1">
      <alignment horizontal="center" vertical="center" wrapText="1" shrinkToFit="1"/>
    </xf>
    <xf numFmtId="0" fontId="39" fillId="0" borderId="1" xfId="0" applyFont="1" applyBorder="1" applyAlignment="1">
      <alignment horizontal="center" vertical="center" shrinkToFit="1"/>
    </xf>
    <xf numFmtId="193" fontId="9" fillId="0" borderId="14" xfId="2" applyNumberFormat="1" applyFont="1" applyBorder="1" applyAlignment="1" applyProtection="1">
      <alignment horizontal="center" vertical="center" shrinkToFit="1"/>
      <protection locked="0"/>
    </xf>
    <xf numFmtId="193" fontId="9" fillId="0" borderId="15" xfId="2" applyNumberFormat="1" applyFont="1" applyBorder="1" applyAlignment="1" applyProtection="1">
      <alignment horizontal="center" vertical="center" shrinkToFit="1"/>
      <protection locked="0"/>
    </xf>
    <xf numFmtId="193" fontId="9" fillId="0" borderId="13" xfId="2" applyNumberFormat="1" applyFont="1" applyBorder="1" applyAlignment="1" applyProtection="1">
      <alignment horizontal="center" vertical="center" shrinkToFit="1"/>
      <protection locked="0"/>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93" fontId="9" fillId="0" borderId="6" xfId="2" applyNumberFormat="1" applyFont="1" applyBorder="1" applyAlignment="1" applyProtection="1">
      <alignment horizontal="center" vertical="center" shrinkToFit="1"/>
      <protection locked="0"/>
    </xf>
    <xf numFmtId="193" fontId="9" fillId="0" borderId="12" xfId="2" applyNumberFormat="1" applyFont="1" applyBorder="1" applyAlignment="1" applyProtection="1">
      <alignment horizontal="center" vertical="center" shrinkToFit="1"/>
      <protection locked="0"/>
    </xf>
    <xf numFmtId="193" fontId="9" fillId="0" borderId="9" xfId="2" applyNumberFormat="1" applyFont="1" applyBorder="1" applyAlignment="1" applyProtection="1">
      <alignment horizontal="center" vertical="center" shrinkToFit="1"/>
      <protection locked="0"/>
    </xf>
    <xf numFmtId="177" fontId="9" fillId="0" borderId="6" xfId="2" applyNumberFormat="1" applyFont="1" applyBorder="1" applyAlignment="1" applyProtection="1">
      <alignment horizontal="center" vertical="center" shrinkToFit="1"/>
      <protection locked="0"/>
    </xf>
    <xf numFmtId="177" fontId="9" fillId="0" borderId="12" xfId="2" applyNumberFormat="1" applyFont="1" applyBorder="1" applyAlignment="1" applyProtection="1">
      <alignment horizontal="center" vertical="center" shrinkToFit="1"/>
      <protection locked="0"/>
    </xf>
    <xf numFmtId="177" fontId="9" fillId="0" borderId="9" xfId="2" applyNumberFormat="1" applyFont="1" applyBorder="1" applyAlignment="1" applyProtection="1">
      <alignment horizontal="center" vertical="center" shrinkToFit="1"/>
      <protection locked="0"/>
    </xf>
    <xf numFmtId="0" fontId="35" fillId="0" borderId="1" xfId="0" applyFont="1" applyBorder="1" applyAlignment="1">
      <alignment horizontal="center" vertical="center"/>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35" fillId="0" borderId="1" xfId="0" applyFont="1" applyBorder="1" applyAlignment="1">
      <alignment horizontal="center" vertical="center" shrinkToFit="1"/>
    </xf>
    <xf numFmtId="0" fontId="9" fillId="0" borderId="3" xfId="2" applyFont="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179" fontId="9" fillId="0" borderId="2" xfId="2" applyNumberFormat="1" applyFont="1" applyBorder="1" applyAlignment="1" applyProtection="1">
      <alignment horizontal="center" vertical="center" shrinkToFit="1"/>
      <protection locked="0"/>
    </xf>
    <xf numFmtId="179" fontId="9" fillId="0" borderId="8" xfId="2" applyNumberFormat="1" applyFont="1" applyBorder="1" applyAlignment="1" applyProtection="1">
      <alignment horizontal="center" vertical="center" shrinkToFit="1"/>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5" fillId="0" borderId="9" xfId="0" applyFont="1" applyBorder="1" applyAlignment="1">
      <alignment horizontal="center" vertical="center" wrapText="1" shrinkToFit="1"/>
    </xf>
    <xf numFmtId="0" fontId="35" fillId="0" borderId="10" xfId="0" applyFont="1" applyBorder="1" applyAlignment="1">
      <alignment horizontal="center" vertical="center" wrapText="1" shrinkToFit="1"/>
    </xf>
    <xf numFmtId="0" fontId="35" fillId="0" borderId="11" xfId="0" applyFont="1" applyBorder="1" applyAlignment="1">
      <alignment horizontal="center" vertical="center" wrapText="1" shrinkToFit="1"/>
    </xf>
    <xf numFmtId="176" fontId="9" fillId="0" borderId="6"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5"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7" fillId="2" borderId="6"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17" fillId="2" borderId="9" xfId="2" applyFont="1" applyFill="1" applyBorder="1" applyAlignment="1">
      <alignment horizontal="center" vertical="center" wrapText="1"/>
    </xf>
    <xf numFmtId="0" fontId="17" fillId="2" borderId="11" xfId="2" applyFont="1" applyFill="1" applyBorder="1" applyAlignment="1">
      <alignment horizontal="center" vertical="center" wrapText="1"/>
    </xf>
    <xf numFmtId="0" fontId="35" fillId="0" borderId="1" xfId="0" applyFont="1" applyBorder="1" applyAlignment="1">
      <alignment horizontal="center" vertical="center" wrapText="1"/>
    </xf>
    <xf numFmtId="0" fontId="30" fillId="2" borderId="1" xfId="2" applyFont="1" applyFill="1" applyBorder="1" applyAlignment="1">
      <alignment horizontal="center" vertical="center"/>
    </xf>
    <xf numFmtId="0" fontId="30" fillId="2" borderId="1" xfId="2" applyFont="1" applyFill="1" applyBorder="1" applyAlignment="1">
      <alignment horizontal="center" vertical="center" wrapText="1"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5" fillId="0" borderId="1" xfId="0" applyFont="1" applyBorder="1" applyAlignment="1">
      <alignment horizontal="center" vertical="center" textRotation="255"/>
    </xf>
    <xf numFmtId="0" fontId="9" fillId="0" borderId="8" xfId="2" applyFont="1" applyBorder="1" applyAlignment="1">
      <alignment horizontal="center" vertical="center" wrapText="1" shrinkToFit="1"/>
    </xf>
    <xf numFmtId="0" fontId="54" fillId="0" borderId="2" xfId="2" applyFont="1" applyBorder="1" applyAlignment="1">
      <alignment horizontal="center" vertical="center" shrinkToFit="1"/>
    </xf>
    <xf numFmtId="0" fontId="35" fillId="0" borderId="11" xfId="0" applyFont="1" applyBorder="1" applyAlignment="1">
      <alignment horizontal="center" vertical="center" shrinkToFi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5" fillId="0" borderId="13" xfId="0" applyFont="1" applyBorder="1" applyAlignment="1">
      <alignment horizontal="center" vertical="center"/>
    </xf>
    <xf numFmtId="0" fontId="35" fillId="0" borderId="10" xfId="0" applyFont="1" applyBorder="1" applyAlignment="1">
      <alignment horizontal="center" vertical="center" shrinkToFi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4" fillId="0" borderId="1" xfId="2" applyBorder="1" applyAlignment="1">
      <alignment horizontal="center" vertical="center"/>
    </xf>
    <xf numFmtId="0" fontId="35" fillId="0" borderId="3" xfId="0" applyFont="1" applyBorder="1" applyAlignment="1">
      <alignment horizontal="center" vertical="center"/>
    </xf>
    <xf numFmtId="0" fontId="35" fillId="0" borderId="8" xfId="0" applyFont="1" applyBorder="1" applyAlignment="1">
      <alignment horizontal="center" vertical="center"/>
    </xf>
    <xf numFmtId="0" fontId="14" fillId="0" borderId="2" xfId="2" applyBorder="1" applyAlignment="1">
      <alignment vertical="center" wrapText="1"/>
    </xf>
    <xf numFmtId="0" fontId="35" fillId="0" borderId="3" xfId="0" applyFont="1" applyBorder="1">
      <alignment vertical="center"/>
    </xf>
    <xf numFmtId="0" fontId="35" fillId="0" borderId="8" xfId="0" applyFont="1" applyBorder="1">
      <alignment vertical="center"/>
    </xf>
    <xf numFmtId="0" fontId="14" fillId="0" borderId="2" xfId="2" applyBorder="1" applyAlignment="1">
      <alignment horizontal="center" vertical="center"/>
    </xf>
    <xf numFmtId="0" fontId="14" fillId="0" borderId="2" xfId="2" applyBorder="1" applyAlignment="1">
      <alignment vertical="center"/>
    </xf>
    <xf numFmtId="0" fontId="14" fillId="0" borderId="3" xfId="2" applyBorder="1" applyAlignment="1">
      <alignment vertical="center"/>
    </xf>
    <xf numFmtId="176" fontId="14"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40" fillId="2" borderId="1" xfId="2" applyFont="1" applyFill="1" applyBorder="1" applyAlignment="1">
      <alignment horizontal="center" vertical="center" wrapText="1"/>
    </xf>
    <xf numFmtId="0" fontId="40"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4" fillId="0" borderId="8" xfId="2" applyBorder="1" applyAlignment="1">
      <alignment horizontal="center" vertical="center"/>
    </xf>
    <xf numFmtId="176" fontId="14" fillId="0" borderId="1" xfId="2" applyNumberFormat="1" applyBorder="1" applyAlignment="1">
      <alignment horizontal="center" vertical="center"/>
    </xf>
    <xf numFmtId="0" fontId="5" fillId="0" borderId="0" xfId="2" applyFont="1" applyAlignment="1">
      <alignment horizontal="left" vertical="center"/>
    </xf>
    <xf numFmtId="0" fontId="6" fillId="0" borderId="14" xfId="2" applyFont="1" applyBorder="1" applyAlignment="1">
      <alignment horizontal="left" vertical="center"/>
    </xf>
    <xf numFmtId="0" fontId="6" fillId="0" borderId="1" xfId="2" applyFont="1" applyBorder="1" applyAlignment="1">
      <alignment horizontal="left" vertical="center" shrinkToFit="1"/>
    </xf>
    <xf numFmtId="0" fontId="4" fillId="0" borderId="1" xfId="2"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6" fillId="0" borderId="13" xfId="2" applyFont="1" applyBorder="1" applyAlignment="1">
      <alignment horizontal="left" vertical="center"/>
    </xf>
    <xf numFmtId="0" fontId="4" fillId="0" borderId="1" xfId="2" applyFont="1" applyBorder="1" applyAlignment="1">
      <alignment horizontal="center" vertical="center" wrapText="1" shrinkToFit="1"/>
    </xf>
    <xf numFmtId="0" fontId="4" fillId="2" borderId="15" xfId="2" applyFont="1" applyFill="1" applyBorder="1" applyAlignment="1">
      <alignment horizontal="center" vertical="center" wrapText="1" shrinkToFit="1"/>
    </xf>
    <xf numFmtId="0" fontId="4" fillId="2" borderId="13" xfId="2" applyFont="1" applyFill="1" applyBorder="1" applyAlignment="1">
      <alignment horizontal="center" vertical="center" shrinkToFit="1"/>
    </xf>
    <xf numFmtId="0" fontId="4" fillId="0" borderId="12" xfId="2" applyFont="1" applyBorder="1" applyAlignment="1" applyProtection="1">
      <alignment horizontal="center" vertical="center" shrinkToFit="1"/>
      <protection locked="0"/>
    </xf>
    <xf numFmtId="0" fontId="4" fillId="0" borderId="4" xfId="2" applyFont="1" applyBorder="1" applyAlignment="1" applyProtection="1">
      <alignment horizontal="center" vertical="center" shrinkToFit="1"/>
      <protection locked="0"/>
    </xf>
    <xf numFmtId="0" fontId="4" fillId="0" borderId="9" xfId="2" applyFont="1" applyBorder="1" applyAlignment="1" applyProtection="1">
      <alignment horizontal="center" vertical="center" shrinkToFit="1"/>
      <protection locked="0"/>
    </xf>
    <xf numFmtId="0" fontId="4" fillId="0" borderId="11" xfId="2" applyFont="1" applyBorder="1" applyAlignment="1" applyProtection="1">
      <alignment horizontal="center" vertical="center" shrinkToFit="1"/>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9" xfId="2" applyFont="1" applyBorder="1" applyAlignment="1" applyProtection="1">
      <alignment horizontal="center" vertical="center"/>
      <protection locked="0"/>
    </xf>
    <xf numFmtId="0" fontId="4" fillId="0" borderId="10" xfId="2" applyFont="1" applyBorder="1" applyAlignment="1" applyProtection="1">
      <alignment horizontal="center" vertical="center"/>
      <protection locked="0"/>
    </xf>
    <xf numFmtId="0" fontId="4" fillId="2" borderId="12" xfId="2" applyFont="1" applyFill="1" applyBorder="1" applyAlignment="1">
      <alignment horizontal="center" vertical="center" wrapText="1" shrinkToFit="1"/>
    </xf>
    <xf numFmtId="0" fontId="4" fillId="2" borderId="9" xfId="2" applyFont="1" applyFill="1" applyBorder="1" applyAlignment="1">
      <alignment horizontal="center" vertical="center" wrapText="1" shrinkToFit="1"/>
    </xf>
    <xf numFmtId="0" fontId="4" fillId="0" borderId="6" xfId="2" applyFont="1" applyBorder="1" applyAlignment="1" applyProtection="1">
      <alignment horizontal="center" vertical="center" shrinkToFit="1"/>
      <protection locked="0"/>
    </xf>
    <xf numFmtId="0" fontId="4" fillId="0" borderId="5" xfId="2" applyFont="1" applyBorder="1" applyAlignment="1" applyProtection="1">
      <alignment horizontal="center" vertical="center" shrinkToFit="1"/>
      <protection locked="0"/>
    </xf>
    <xf numFmtId="197" fontId="4" fillId="0" borderId="6" xfId="1" applyNumberFormat="1" applyFont="1" applyBorder="1" applyAlignment="1" applyProtection="1">
      <alignment horizontal="center" vertical="center" shrinkToFit="1"/>
      <protection locked="0"/>
    </xf>
    <xf numFmtId="197" fontId="4" fillId="0" borderId="5" xfId="1" applyNumberFormat="1" applyFont="1" applyBorder="1" applyAlignment="1" applyProtection="1">
      <alignment horizontal="center" vertical="center" shrinkToFit="1"/>
      <protection locked="0"/>
    </xf>
    <xf numFmtId="197" fontId="4" fillId="0" borderId="9" xfId="1" applyNumberFormat="1" applyFont="1" applyBorder="1" applyAlignment="1" applyProtection="1">
      <alignment horizontal="center" vertical="center" shrinkToFit="1"/>
      <protection locked="0"/>
    </xf>
    <xf numFmtId="197" fontId="4" fillId="0" borderId="11" xfId="1" applyNumberFormat="1" applyFont="1" applyBorder="1" applyAlignment="1" applyProtection="1">
      <alignment horizontal="center" vertical="center" shrinkToFit="1"/>
      <protection locked="0"/>
    </xf>
    <xf numFmtId="0" fontId="4" fillId="0" borderId="2" xfId="2" applyFont="1" applyBorder="1" applyAlignment="1" applyProtection="1">
      <alignment horizontal="center" vertical="center" shrinkToFit="1"/>
      <protection locked="0"/>
    </xf>
    <xf numFmtId="0" fontId="4" fillId="0" borderId="8" xfId="2" applyFont="1" applyBorder="1" applyAlignment="1" applyProtection="1">
      <alignment horizontal="center" vertical="center" shrinkToFit="1"/>
      <protection locked="0"/>
    </xf>
    <xf numFmtId="0" fontId="50" fillId="0" borderId="3" xfId="0" applyFont="1" applyBorder="1">
      <alignment vertical="center"/>
    </xf>
    <xf numFmtId="0" fontId="50" fillId="0" borderId="8" xfId="0" applyFont="1" applyBorder="1">
      <alignment vertical="center"/>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17" fillId="3" borderId="2" xfId="4" applyFont="1" applyFill="1" applyBorder="1" applyAlignment="1">
      <alignment horizontal="center" vertical="center"/>
    </xf>
    <xf numFmtId="0" fontId="17" fillId="3" borderId="8" xfId="4" applyFont="1" applyFill="1" applyBorder="1" applyAlignment="1">
      <alignment horizontal="center" vertical="center"/>
    </xf>
    <xf numFmtId="0" fontId="4" fillId="0" borderId="4" xfId="2" applyFont="1" applyBorder="1" applyAlignment="1" applyProtection="1">
      <alignment horizontal="center" vertical="center"/>
      <protection locked="0"/>
    </xf>
    <xf numFmtId="0" fontId="4" fillId="0" borderId="11" xfId="2" applyFont="1" applyBorder="1" applyAlignment="1" applyProtection="1">
      <alignment horizontal="center" vertical="center"/>
      <protection locked="0"/>
    </xf>
    <xf numFmtId="0" fontId="4" fillId="2" borderId="14" xfId="2" applyFont="1" applyFill="1" applyBorder="1" applyAlignment="1">
      <alignment horizontal="center" vertical="center" wrapText="1" shrinkToFi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0" borderId="2" xfId="2" applyFont="1" applyBorder="1" applyAlignment="1">
      <alignment horizontal="left" vertical="center" shrinkToFit="1"/>
    </xf>
    <xf numFmtId="0" fontId="4" fillId="0" borderId="3" xfId="2" applyFont="1" applyBorder="1" applyAlignment="1">
      <alignment horizontal="left" vertical="center" shrinkToFit="1"/>
    </xf>
    <xf numFmtId="0" fontId="4" fillId="0" borderId="8" xfId="2" applyFont="1" applyBorder="1" applyAlignment="1">
      <alignment horizontal="left" vertical="center" shrinkToFit="1"/>
    </xf>
    <xf numFmtId="0" fontId="9" fillId="0" borderId="7" xfId="2" applyFont="1" applyBorder="1" applyAlignment="1" applyProtection="1">
      <alignment vertical="center" wrapText="1"/>
      <protection locked="0"/>
    </xf>
    <xf numFmtId="0" fontId="35" fillId="0" borderId="7" xfId="0" applyFont="1" applyBorder="1" applyAlignment="1">
      <alignment vertical="center" wrapText="1"/>
    </xf>
    <xf numFmtId="0" fontId="35" fillId="0" borderId="0" xfId="0" applyFont="1" applyAlignment="1">
      <alignment vertical="center" wrapText="1"/>
    </xf>
    <xf numFmtId="0" fontId="9" fillId="0" borderId="1" xfId="4" applyFont="1" applyBorder="1" applyAlignment="1">
      <alignment horizontal="center" vertical="center"/>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horizontal="center" vertical="center"/>
    </xf>
    <xf numFmtId="0" fontId="9" fillId="0" borderId="8" xfId="4" applyFont="1" applyBorder="1" applyAlignment="1">
      <alignment horizontal="center" vertical="center"/>
    </xf>
    <xf numFmtId="0" fontId="9" fillId="0" borderId="3" xfId="4" applyFont="1" applyBorder="1" applyAlignment="1">
      <alignment horizontal="center" vertical="center"/>
    </xf>
    <xf numFmtId="0" fontId="9" fillId="3" borderId="1" xfId="4" applyFont="1" applyFill="1" applyBorder="1" applyAlignment="1">
      <alignment horizontal="center" vertical="center"/>
    </xf>
    <xf numFmtId="0" fontId="17" fillId="0" borderId="13" xfId="4" applyFont="1" applyBorder="1" applyAlignment="1">
      <alignment horizontal="center" vertical="center" wrapText="1"/>
    </xf>
    <xf numFmtId="0" fontId="17" fillId="0" borderId="1" xfId="4" applyFont="1" applyBorder="1" applyAlignment="1">
      <alignment horizontal="center" vertical="center" wrapText="1"/>
    </xf>
    <xf numFmtId="0" fontId="17" fillId="0" borderId="1" xfId="4" applyFont="1" applyBorder="1" applyAlignment="1">
      <alignment horizontal="center" vertical="center"/>
    </xf>
    <xf numFmtId="179" fontId="17" fillId="0" borderId="1" xfId="4" applyNumberFormat="1" applyFont="1" applyBorder="1" applyAlignment="1">
      <alignment horizontal="center" vertical="center" shrinkToFit="1"/>
    </xf>
    <xf numFmtId="179" fontId="17" fillId="0" borderId="0" xfId="4" applyNumberFormat="1" applyFont="1" applyAlignment="1">
      <alignment horizontal="center" vertical="center" shrinkToFit="1"/>
    </xf>
    <xf numFmtId="179" fontId="17" fillId="0" borderId="4" xfId="4" applyNumberFormat="1" applyFont="1" applyBorder="1" applyAlignment="1">
      <alignment horizontal="center" vertical="center" shrinkToFit="1"/>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5" fillId="0" borderId="9"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5" fillId="0" borderId="1" xfId="2" applyFont="1" applyBorder="1" applyAlignment="1">
      <alignment horizontal="left" vertical="center" shrinkToFit="1"/>
    </xf>
    <xf numFmtId="178" fontId="4" fillId="0" borderId="6" xfId="2" applyNumberFormat="1" applyFont="1" applyBorder="1" applyAlignment="1">
      <alignment horizontal="center" vertical="center" shrinkToFit="1"/>
    </xf>
    <xf numFmtId="178" fontId="4" fillId="0" borderId="7" xfId="2" applyNumberFormat="1" applyFont="1" applyBorder="1" applyAlignment="1">
      <alignment horizontal="center" vertical="center" shrinkToFit="1"/>
    </xf>
    <xf numFmtId="178" fontId="4"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6" fillId="0" borderId="12" xfId="2" applyFont="1" applyBorder="1" applyAlignment="1" applyProtection="1">
      <alignment horizontal="center"/>
      <protection locked="0"/>
    </xf>
    <xf numFmtId="0" fontId="16" fillId="0" borderId="0" xfId="2" applyFont="1" applyAlignment="1" applyProtection="1">
      <alignment horizontal="center"/>
      <protection locked="0"/>
    </xf>
    <xf numFmtId="0" fontId="16"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wrapText="1" shrinkToFit="1"/>
    </xf>
    <xf numFmtId="0" fontId="50" fillId="0" borderId="10" xfId="2" applyFont="1" applyBorder="1" applyAlignment="1" applyProtection="1">
      <alignment horizontal="left" vertical="center" wrapText="1"/>
      <protection locked="0"/>
    </xf>
    <xf numFmtId="0" fontId="50" fillId="0" borderId="11" xfId="2" applyFont="1" applyBorder="1" applyAlignment="1" applyProtection="1">
      <alignment horizontal="left" vertical="center" wrapText="1"/>
      <protection locked="0"/>
    </xf>
    <xf numFmtId="0" fontId="17" fillId="0" borderId="9" xfId="2" applyFont="1" applyBorder="1" applyAlignment="1" applyProtection="1">
      <alignment horizontal="left" vertical="center"/>
      <protection locked="0"/>
    </xf>
    <xf numFmtId="0" fontId="17" fillId="0" borderId="10" xfId="2" applyFont="1" applyBorder="1" applyAlignment="1" applyProtection="1">
      <alignment horizontal="left" vertical="center"/>
      <protection locked="0"/>
    </xf>
    <xf numFmtId="0" fontId="17" fillId="0" borderId="11" xfId="2" applyFont="1" applyBorder="1" applyAlignment="1" applyProtection="1">
      <alignment horizontal="left" vertical="center"/>
      <protection locked="0"/>
    </xf>
    <xf numFmtId="0" fontId="17" fillId="0" borderId="9" xfId="2" applyFont="1" applyBorder="1" applyAlignment="1" applyProtection="1">
      <alignment horizontal="left" vertical="center" shrinkToFit="1"/>
      <protection locked="0"/>
    </xf>
    <xf numFmtId="0" fontId="17" fillId="0" borderId="10" xfId="2" applyFont="1" applyBorder="1" applyAlignment="1" applyProtection="1">
      <alignment horizontal="left" vertical="center" shrinkToFit="1"/>
      <protection locked="0"/>
    </xf>
    <xf numFmtId="0" fontId="17" fillId="0" borderId="11" xfId="2" applyFont="1" applyBorder="1" applyAlignment="1" applyProtection="1">
      <alignment horizontal="left" vertical="center" shrinkToFit="1"/>
      <protection locked="0"/>
    </xf>
    <xf numFmtId="0" fontId="17" fillId="2" borderId="1"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wrapText="1"/>
      <protection locked="0"/>
    </xf>
    <xf numFmtId="0" fontId="17" fillId="0" borderId="3" xfId="2" applyFont="1" applyBorder="1" applyAlignment="1" applyProtection="1">
      <alignment horizontal="center" vertical="center" wrapText="1"/>
      <protection locked="0"/>
    </xf>
    <xf numFmtId="0" fontId="17" fillId="0" borderId="8" xfId="2" applyFont="1" applyBorder="1" applyAlignment="1" applyProtection="1">
      <alignment horizontal="center" vertical="center" wrapText="1"/>
      <protection locked="0"/>
    </xf>
    <xf numFmtId="0" fontId="17" fillId="0" borderId="1" xfId="2" applyFont="1" applyBorder="1" applyAlignment="1" applyProtection="1">
      <alignment horizontal="center" vertical="center" wrapText="1"/>
      <protection locked="0"/>
    </xf>
    <xf numFmtId="0" fontId="17" fillId="0" borderId="14" xfId="2" applyFont="1" applyBorder="1" applyAlignment="1" applyProtection="1">
      <alignment horizontal="left" vertical="center" shrinkToFit="1"/>
      <protection locked="0"/>
    </xf>
    <xf numFmtId="0" fontId="17" fillId="0" borderId="15" xfId="2" applyFont="1" applyBorder="1" applyAlignment="1" applyProtection="1">
      <alignment horizontal="left" vertical="center" shrinkToFit="1"/>
      <protection locked="0"/>
    </xf>
    <xf numFmtId="0" fontId="17" fillId="0" borderId="2" xfId="2" applyFont="1" applyBorder="1" applyAlignment="1">
      <alignment horizontal="center" vertical="center" wrapText="1"/>
    </xf>
    <xf numFmtId="0" fontId="17" fillId="0" borderId="8" xfId="2" applyFont="1" applyBorder="1" applyAlignment="1">
      <alignment horizontal="center" vertical="center" wrapText="1"/>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0" fontId="17" fillId="2" borderId="8" xfId="2" applyFont="1" applyFill="1" applyBorder="1" applyAlignment="1" applyProtection="1">
      <alignment horizontal="center" vertical="center" wrapText="1"/>
      <protection locked="0"/>
    </xf>
    <xf numFmtId="190" fontId="14" fillId="0" borderId="2" xfId="2" applyNumberFormat="1" applyBorder="1" applyAlignment="1">
      <alignment horizontal="center" vertical="center"/>
    </xf>
    <xf numFmtId="190" fontId="14" fillId="0" borderId="8" xfId="2" applyNumberFormat="1" applyBorder="1" applyAlignment="1">
      <alignment horizontal="center" vertical="center"/>
    </xf>
    <xf numFmtId="0" fontId="17" fillId="2" borderId="1" xfId="2" applyFont="1" applyFill="1" applyBorder="1" applyAlignment="1">
      <alignment horizontal="center" vertical="center" wrapText="1"/>
    </xf>
    <xf numFmtId="190" fontId="14" fillId="0" borderId="2" xfId="2" applyNumberFormat="1" applyBorder="1" applyAlignment="1">
      <alignment vertical="center" shrinkToFit="1"/>
    </xf>
    <xf numFmtId="0" fontId="14" fillId="0" borderId="8" xfId="2" applyBorder="1" applyAlignment="1">
      <alignment vertical="center" shrinkToFit="1"/>
    </xf>
    <xf numFmtId="0" fontId="17" fillId="2" borderId="50" xfId="2" applyFont="1" applyFill="1" applyBorder="1" applyAlignment="1" applyProtection="1">
      <alignment horizontal="center" vertical="center" wrapText="1"/>
      <protection locked="0"/>
    </xf>
    <xf numFmtId="0" fontId="17" fillId="2" borderId="49" xfId="2" applyFont="1" applyFill="1" applyBorder="1" applyAlignment="1" applyProtection="1">
      <alignment horizontal="center" vertical="center" wrapText="1"/>
      <protection locked="0"/>
    </xf>
    <xf numFmtId="0" fontId="17" fillId="2" borderId="48" xfId="2" applyFont="1" applyFill="1" applyBorder="1" applyAlignment="1" applyProtection="1">
      <alignment horizontal="center" vertical="center" wrapText="1"/>
      <protection locked="0"/>
    </xf>
    <xf numFmtId="0" fontId="17" fillId="2" borderId="47" xfId="2" applyFont="1" applyFill="1" applyBorder="1" applyAlignment="1" applyProtection="1">
      <alignment horizontal="center" vertical="center" wrapText="1"/>
      <protection locked="0"/>
    </xf>
    <xf numFmtId="0" fontId="17" fillId="2" borderId="46" xfId="2" applyFont="1" applyFill="1" applyBorder="1" applyAlignment="1" applyProtection="1">
      <alignment horizontal="center" vertical="center" wrapText="1"/>
      <protection locked="0"/>
    </xf>
    <xf numFmtId="0" fontId="17" fillId="2" borderId="45" xfId="2" applyFont="1" applyFill="1" applyBorder="1" applyAlignment="1" applyProtection="1">
      <alignment horizontal="center" vertical="center" wrapText="1"/>
      <protection locked="0"/>
    </xf>
    <xf numFmtId="0" fontId="17" fillId="2" borderId="44" xfId="2" applyFont="1" applyFill="1" applyBorder="1" applyAlignment="1" applyProtection="1">
      <alignment horizontal="center" vertical="center" wrapText="1"/>
      <protection locked="0"/>
    </xf>
    <xf numFmtId="0" fontId="17" fillId="2" borderId="43" xfId="2" applyFont="1" applyFill="1" applyBorder="1" applyAlignment="1" applyProtection="1">
      <alignment horizontal="center" vertical="center" wrapText="1"/>
      <protection locked="0"/>
    </xf>
    <xf numFmtId="0" fontId="17" fillId="2" borderId="42"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shrinkToFit="1"/>
      <protection locked="0"/>
    </xf>
    <xf numFmtId="0" fontId="17" fillId="0" borderId="8" xfId="2" applyFont="1" applyBorder="1" applyAlignment="1" applyProtection="1">
      <alignment horizontal="center" vertical="center" shrinkToFit="1"/>
      <protection locked="0"/>
    </xf>
    <xf numFmtId="0" fontId="17" fillId="0" borderId="2" xfId="2" applyFont="1" applyBorder="1" applyAlignment="1" applyProtection="1">
      <alignment horizontal="left" vertical="center" wrapText="1"/>
      <protection locked="0"/>
    </xf>
    <xf numFmtId="0" fontId="17" fillId="0" borderId="3" xfId="2" applyFont="1" applyBorder="1" applyAlignment="1" applyProtection="1">
      <alignment horizontal="left" vertical="center" wrapText="1"/>
      <protection locked="0"/>
    </xf>
    <xf numFmtId="0" fontId="35" fillId="0" borderId="3" xfId="0" applyFont="1" applyBorder="1" applyAlignment="1">
      <alignment vertical="center" wrapText="1"/>
    </xf>
    <xf numFmtId="0" fontId="35" fillId="0" borderId="8" xfId="0" applyFont="1" applyBorder="1" applyAlignment="1">
      <alignment vertical="center" wrapText="1"/>
    </xf>
    <xf numFmtId="0" fontId="0" fillId="0" borderId="10" xfId="0" applyBorder="1" applyAlignment="1">
      <alignment horizontal="left" vertical="center"/>
    </xf>
    <xf numFmtId="0" fontId="0" fillId="0" borderId="0" xfId="0" applyAlignment="1">
      <alignment horizontal="left" vertical="center"/>
    </xf>
    <xf numFmtId="0" fontId="9" fillId="2" borderId="21" xfId="2" applyFont="1" applyFill="1" applyBorder="1" applyAlignment="1">
      <alignment horizontal="center" vertical="center" shrinkToFit="1"/>
    </xf>
    <xf numFmtId="0" fontId="9" fillId="2" borderId="14" xfId="2" applyFont="1" applyFill="1" applyBorder="1" applyAlignment="1">
      <alignment vertical="center" textRotation="255"/>
    </xf>
    <xf numFmtId="0" fontId="31" fillId="0" borderId="6" xfId="2" applyFont="1" applyBorder="1" applyAlignment="1" applyProtection="1">
      <alignment horizontal="center"/>
      <protection locked="0"/>
    </xf>
    <xf numFmtId="0" fontId="31" fillId="0" borderId="7" xfId="2" applyFont="1" applyBorder="1" applyAlignment="1" applyProtection="1">
      <alignment horizontal="center"/>
      <protection locked="0"/>
    </xf>
    <xf numFmtId="0" fontId="31" fillId="0" borderId="0" xfId="2" applyFont="1" applyAlignment="1" applyProtection="1">
      <alignment horizontal="center"/>
      <protection locked="0"/>
    </xf>
    <xf numFmtId="0" fontId="31" fillId="0" borderId="4" xfId="2" applyFont="1" applyBorder="1" applyAlignment="1" applyProtection="1">
      <alignment horizontal="center"/>
      <protection locked="0"/>
    </xf>
    <xf numFmtId="0" fontId="31" fillId="0" borderId="12" xfId="2" applyFont="1" applyBorder="1" applyAlignment="1" applyProtection="1">
      <alignment horizontal="center"/>
      <protection locked="0"/>
    </xf>
    <xf numFmtId="0" fontId="31" fillId="0" borderId="9" xfId="2" applyFont="1" applyBorder="1" applyAlignment="1" applyProtection="1">
      <alignment horizontal="center"/>
      <protection locked="0"/>
    </xf>
    <xf numFmtId="0" fontId="31" fillId="0" borderId="10" xfId="2" applyFont="1" applyBorder="1" applyAlignment="1" applyProtection="1">
      <alignment horizontal="center"/>
      <protection locked="0"/>
    </xf>
    <xf numFmtId="0" fontId="31" fillId="0" borderId="11" xfId="2" applyFont="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191" fontId="17" fillId="0" borderId="2" xfId="2" applyNumberFormat="1" applyFont="1" applyBorder="1" applyAlignment="1" applyProtection="1">
      <alignment horizontal="center" vertical="center" wrapText="1"/>
      <protection locked="0"/>
    </xf>
    <xf numFmtId="191" fontId="17" fillId="0" borderId="3" xfId="2" applyNumberFormat="1" applyFont="1" applyBorder="1" applyAlignment="1" applyProtection="1">
      <alignment horizontal="center" vertical="center" wrapText="1"/>
      <protection locked="0"/>
    </xf>
    <xf numFmtId="191" fontId="17" fillId="0" borderId="8" xfId="2" applyNumberFormat="1" applyFont="1" applyBorder="1" applyAlignment="1" applyProtection="1">
      <alignment horizontal="center" vertical="center" wrapText="1"/>
      <protection locked="0"/>
    </xf>
    <xf numFmtId="0" fontId="17" fillId="2" borderId="6" xfId="2" applyFont="1" applyFill="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12" xfId="2" applyFont="1" applyFill="1" applyBorder="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9"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35" fillId="0" borderId="7" xfId="0" applyFont="1" applyBorder="1" applyAlignment="1">
      <alignment horizontal="center" vertical="center" wrapText="1"/>
    </xf>
    <xf numFmtId="0" fontId="35" fillId="0" borderId="5" xfId="0" applyFont="1" applyBorder="1" applyAlignment="1">
      <alignment horizontal="center" vertical="center" wrapText="1"/>
    </xf>
    <xf numFmtId="0" fontId="17" fillId="2" borderId="0" xfId="2" applyFont="1" applyFill="1" applyAlignment="1" applyProtection="1">
      <alignment horizontal="center" vertical="center" wrapText="1"/>
      <protection locked="0"/>
    </xf>
    <xf numFmtId="0" fontId="35" fillId="0" borderId="0" xfId="0" applyFont="1" applyAlignment="1">
      <alignment horizontal="center" vertical="center" wrapText="1"/>
    </xf>
    <xf numFmtId="0" fontId="35" fillId="0" borderId="4"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11" xfId="0" applyFont="1" applyBorder="1" applyAlignment="1">
      <alignment horizontal="center" vertical="center" wrapText="1"/>
    </xf>
    <xf numFmtId="0" fontId="17" fillId="0" borderId="3" xfId="2" applyFont="1" applyBorder="1" applyAlignment="1" applyProtection="1">
      <alignment horizontal="center" vertical="center" shrinkToFit="1"/>
      <protection locked="0"/>
    </xf>
    <xf numFmtId="0" fontId="45" fillId="0" borderId="0" xfId="2" applyFont="1" applyAlignment="1">
      <alignment vertical="center" wrapText="1"/>
    </xf>
    <xf numFmtId="0" fontId="9" fillId="2" borderId="30"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8" xfId="2" applyFont="1" applyFill="1" applyBorder="1" applyAlignment="1">
      <alignment horizontal="center" vertical="center" wrapText="1"/>
    </xf>
    <xf numFmtId="0" fontId="9" fillId="2" borderId="24" xfId="2" applyFont="1" applyFill="1" applyBorder="1" applyAlignment="1">
      <alignment vertical="center" wrapText="1"/>
    </xf>
    <xf numFmtId="0" fontId="9" fillId="2" borderId="30"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14" fillId="0" borderId="1" xfId="2" applyBorder="1" applyAlignment="1">
      <alignment horizontal="center" vertical="center" wrapText="1"/>
    </xf>
    <xf numFmtId="0" fontId="32" fillId="0" borderId="9" xfId="2" applyFont="1" applyBorder="1" applyAlignment="1">
      <alignment horizontal="left" vertical="center" shrinkToFit="1"/>
    </xf>
    <xf numFmtId="0" fontId="32" fillId="0" borderId="10" xfId="2" applyFont="1" applyBorder="1" applyAlignment="1">
      <alignment horizontal="left" vertical="center" shrinkToFit="1"/>
    </xf>
    <xf numFmtId="0" fontId="32" fillId="0" borderId="11" xfId="2" applyFont="1" applyBorder="1" applyAlignment="1">
      <alignment horizontal="left" vertical="center" shrinkToFit="1"/>
    </xf>
    <xf numFmtId="0" fontId="32" fillId="0" borderId="1" xfId="2" applyFont="1" applyBorder="1" applyAlignment="1">
      <alignment horizontal="left" vertical="center" shrinkToFit="1"/>
    </xf>
    <xf numFmtId="0" fontId="32" fillId="0" borderId="6" xfId="2" applyFont="1" applyBorder="1" applyAlignment="1">
      <alignment horizontal="left" vertical="center" shrinkToFit="1"/>
    </xf>
    <xf numFmtId="0" fontId="32" fillId="0" borderId="7" xfId="2" applyFont="1" applyBorder="1" applyAlignment="1">
      <alignment horizontal="left" vertical="center" shrinkToFit="1"/>
    </xf>
    <xf numFmtId="0" fontId="32" fillId="0" borderId="5" xfId="2" applyFont="1" applyBorder="1" applyAlignment="1">
      <alignment horizontal="left" vertical="center" shrinkToFit="1"/>
    </xf>
    <xf numFmtId="178" fontId="4" fillId="0" borderId="6" xfId="2" applyNumberFormat="1" applyFont="1" applyBorder="1" applyAlignment="1">
      <alignment horizontal="center" vertical="center" wrapText="1" shrinkToFit="1"/>
    </xf>
    <xf numFmtId="0" fontId="35" fillId="0" borderId="7" xfId="0" applyFont="1" applyBorder="1" applyAlignment="1">
      <alignment horizontal="center" vertical="center" wrapText="1" shrinkToFit="1"/>
    </xf>
    <xf numFmtId="0" fontId="35" fillId="0" borderId="5" xfId="0" applyFont="1" applyBorder="1" applyAlignment="1">
      <alignment horizontal="center" vertical="center" wrapText="1" shrinkToFit="1"/>
    </xf>
    <xf numFmtId="0" fontId="9" fillId="2" borderId="24" xfId="2" applyFont="1" applyFill="1" applyBorder="1" applyAlignment="1">
      <alignment horizontal="center" vertical="center"/>
    </xf>
    <xf numFmtId="0" fontId="9" fillId="2" borderId="30"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21" xfId="2" applyFont="1" applyFill="1" applyBorder="1" applyAlignment="1">
      <alignment horizontal="center" vertical="center"/>
    </xf>
    <xf numFmtId="0" fontId="19" fillId="0" borderId="2" xfId="0" applyFont="1" applyBorder="1">
      <alignment vertical="center"/>
    </xf>
    <xf numFmtId="0" fontId="19" fillId="0" borderId="3" xfId="0" applyFont="1" applyBorder="1">
      <alignment vertical="center"/>
    </xf>
    <xf numFmtId="0" fontId="19" fillId="0" borderId="8" xfId="0" applyFont="1" applyBorder="1">
      <alignment vertical="center"/>
    </xf>
    <xf numFmtId="0" fontId="19" fillId="0" borderId="1" xfId="0" applyFont="1" applyBorder="1">
      <alignment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2" borderId="6"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41" fillId="0" borderId="2" xfId="0" applyFont="1" applyBorder="1">
      <alignment vertical="center"/>
    </xf>
    <xf numFmtId="0" fontId="41" fillId="0" borderId="3" xfId="0" applyFont="1" applyBorder="1">
      <alignment vertical="center"/>
    </xf>
    <xf numFmtId="0" fontId="41" fillId="0" borderId="8" xfId="0" applyFont="1" applyBorder="1">
      <alignment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19" fillId="2" borderId="9"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19" fillId="2" borderId="11" xfId="0" applyFont="1" applyFill="1" applyBorder="1" applyAlignment="1">
      <alignment horizontal="center" vertical="center" shrinkToFit="1"/>
    </xf>
    <xf numFmtId="0" fontId="19" fillId="0" borderId="12" xfId="0" applyFont="1" applyBorder="1" applyAlignment="1">
      <alignment horizontal="left"/>
    </xf>
    <xf numFmtId="0" fontId="19" fillId="0" borderId="0" xfId="0" applyFont="1" applyAlignment="1">
      <alignment horizontal="left"/>
    </xf>
    <xf numFmtId="0" fontId="19" fillId="0" borderId="4" xfId="0" applyFont="1" applyBorder="1" applyAlignment="1">
      <alignment horizontal="left"/>
    </xf>
    <xf numFmtId="0" fontId="19" fillId="0" borderId="2" xfId="0" applyFont="1" applyBorder="1" applyAlignment="1">
      <alignment horizontal="left" vertical="center" shrinkToFit="1"/>
    </xf>
    <xf numFmtId="0" fontId="19" fillId="0" borderId="3" xfId="0" applyFont="1" applyBorder="1" applyAlignment="1">
      <alignment horizontal="left" vertical="center" shrinkToFit="1"/>
    </xf>
    <xf numFmtId="0" fontId="19" fillId="0" borderId="8" xfId="0" applyFont="1" applyBorder="1" applyAlignment="1">
      <alignment horizontal="left" vertical="center" shrinkToFit="1"/>
    </xf>
    <xf numFmtId="0" fontId="19" fillId="0" borderId="9"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1" xfId="0" applyFont="1" applyBorder="1" applyAlignment="1">
      <alignment horizontal="left" vertical="center" shrinkToFit="1"/>
    </xf>
    <xf numFmtId="0" fontId="41" fillId="0" borderId="8" xfId="0" applyFont="1" applyBorder="1" applyAlignment="1">
      <alignment horizontal="center" vertical="center"/>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178" fontId="19" fillId="0" borderId="6" xfId="0" applyNumberFormat="1" applyFont="1" applyBorder="1" applyAlignment="1">
      <alignment horizontal="center" vertical="center" shrinkToFit="1"/>
    </xf>
    <xf numFmtId="178" fontId="19" fillId="0" borderId="7" xfId="0" applyNumberFormat="1" applyFont="1" applyBorder="1" applyAlignment="1">
      <alignment horizontal="center" vertical="center" shrinkToFit="1"/>
    </xf>
    <xf numFmtId="178" fontId="19" fillId="0" borderId="5" xfId="0" applyNumberFormat="1" applyFont="1" applyBorder="1" applyAlignment="1">
      <alignment horizontal="center" vertical="center" shrinkToFit="1"/>
    </xf>
    <xf numFmtId="178" fontId="19" fillId="0" borderId="9" xfId="0" applyNumberFormat="1" applyFont="1" applyBorder="1" applyAlignment="1">
      <alignment horizontal="center" vertical="center" shrinkToFit="1"/>
    </xf>
    <xf numFmtId="178" fontId="19" fillId="0" borderId="10" xfId="0" applyNumberFormat="1" applyFont="1" applyBorder="1" applyAlignment="1">
      <alignment horizontal="center" vertical="center" shrinkToFit="1"/>
    </xf>
    <xf numFmtId="178" fontId="19" fillId="0" borderId="11" xfId="0" applyNumberFormat="1" applyFont="1" applyBorder="1" applyAlignment="1">
      <alignment horizontal="center" vertical="center" shrinkToFit="1"/>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1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7" fontId="19"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8" xfId="0" applyFont="1" applyBorder="1" applyAlignment="1">
      <alignment horizontal="left" vertical="center" wrapText="1"/>
    </xf>
    <xf numFmtId="0" fontId="19" fillId="0" borderId="6" xfId="0" applyFont="1" applyBorder="1" applyAlignment="1">
      <alignment horizontal="left"/>
    </xf>
    <xf numFmtId="0" fontId="19" fillId="0" borderId="7" xfId="0" applyFont="1" applyBorder="1" applyAlignment="1">
      <alignment horizontal="left"/>
    </xf>
    <xf numFmtId="0" fontId="19" fillId="0" borderId="5" xfId="0" applyFont="1" applyBorder="1" applyAlignment="1">
      <alignment horizontal="left"/>
    </xf>
    <xf numFmtId="0" fontId="19" fillId="2" borderId="2" xfId="0" applyFont="1" applyFill="1" applyBorder="1">
      <alignment vertical="center"/>
    </xf>
    <xf numFmtId="0" fontId="19" fillId="2" borderId="3" xfId="0" applyFont="1" applyFill="1" applyBorder="1">
      <alignment vertical="center"/>
    </xf>
    <xf numFmtId="0" fontId="19" fillId="2" borderId="8" xfId="0" applyFont="1" applyFill="1" applyBorder="1">
      <alignment vertical="center"/>
    </xf>
    <xf numFmtId="0" fontId="19" fillId="2" borderId="8" xfId="0" applyFont="1" applyFill="1" applyBorder="1" applyAlignment="1">
      <alignment horizontal="center" vertical="center"/>
    </xf>
    <xf numFmtId="0" fontId="19" fillId="2" borderId="2" xfId="0" applyFont="1" applyFill="1" applyBorder="1" applyAlignment="1">
      <alignment vertical="center" wrapText="1"/>
    </xf>
    <xf numFmtId="0" fontId="9" fillId="2" borderId="14" xfId="2" applyFont="1" applyFill="1" applyBorder="1" applyAlignment="1">
      <alignment vertical="center" wrapText="1"/>
    </xf>
    <xf numFmtId="0" fontId="14" fillId="2" borderId="15" xfId="2" applyFill="1" applyBorder="1" applyAlignment="1">
      <alignment vertical="center" wrapText="1"/>
    </xf>
    <xf numFmtId="0" fontId="14" fillId="2" borderId="13" xfId="2" applyFill="1" applyBorder="1" applyAlignment="1">
      <alignment vertical="center" wrapText="1"/>
    </xf>
    <xf numFmtId="0" fontId="44" fillId="2" borderId="34" xfId="5" applyFont="1" applyFill="1" applyBorder="1" applyAlignment="1">
      <alignment horizontal="center" vertical="center" wrapText="1"/>
    </xf>
    <xf numFmtId="0" fontId="44" fillId="2" borderId="26" xfId="5" applyFont="1" applyFill="1" applyBorder="1" applyAlignment="1">
      <alignment horizontal="center" vertical="center" wrapText="1"/>
    </xf>
    <xf numFmtId="0" fontId="44" fillId="2" borderId="22" xfId="5" applyFont="1" applyFill="1" applyBorder="1" applyAlignment="1">
      <alignment horizontal="center" vertical="center" wrapText="1"/>
    </xf>
    <xf numFmtId="0" fontId="17" fillId="2" borderId="35" xfId="5" applyFont="1" applyFill="1" applyBorder="1" applyAlignment="1">
      <alignment horizontal="center" vertical="center" wrapText="1"/>
    </xf>
    <xf numFmtId="0" fontId="17" fillId="2" borderId="27" xfId="5" applyFont="1" applyFill="1" applyBorder="1" applyAlignment="1">
      <alignment horizontal="center" vertical="center" wrapText="1"/>
    </xf>
    <xf numFmtId="0" fontId="17" fillId="2" borderId="23" xfId="5" applyFont="1" applyFill="1" applyBorder="1" applyAlignment="1">
      <alignment horizontal="center" vertical="center" wrapText="1"/>
    </xf>
    <xf numFmtId="0" fontId="17" fillId="2" borderId="14" xfId="5" applyFont="1" applyFill="1" applyBorder="1" applyAlignment="1">
      <alignment horizontal="center" vertical="center" shrinkToFit="1"/>
    </xf>
    <xf numFmtId="0" fontId="17" fillId="2" borderId="13" xfId="5" applyFont="1" applyFill="1" applyBorder="1" applyAlignment="1">
      <alignment horizontal="center" vertical="center" shrinkToFit="1"/>
    </xf>
    <xf numFmtId="0" fontId="17" fillId="2" borderId="7" xfId="5" applyFont="1" applyFill="1" applyBorder="1" applyAlignment="1">
      <alignment horizontal="center" vertical="center" shrinkToFit="1"/>
    </xf>
    <xf numFmtId="0" fontId="17" fillId="2" borderId="10" xfId="5" applyFont="1" applyFill="1" applyBorder="1" applyAlignment="1">
      <alignment horizontal="center" vertical="center" shrinkToFit="1"/>
    </xf>
    <xf numFmtId="0" fontId="17" fillId="2" borderId="0" xfId="5" applyFont="1" applyFill="1" applyAlignment="1">
      <alignment horizontal="center" vertical="center" wrapText="1"/>
    </xf>
    <xf numFmtId="0" fontId="17" fillId="2" borderId="10" xfId="5" applyFont="1" applyFill="1" applyBorder="1" applyAlignment="1">
      <alignment horizontal="center" vertical="center" wrapText="1"/>
    </xf>
    <xf numFmtId="0" fontId="17" fillId="2" borderId="3" xfId="5" applyFont="1" applyFill="1" applyBorder="1" applyAlignment="1">
      <alignment horizontal="center" vertical="center"/>
    </xf>
    <xf numFmtId="0" fontId="17" fillId="2" borderId="20" xfId="5" applyFont="1" applyFill="1" applyBorder="1" applyAlignment="1">
      <alignment horizontal="center" vertical="center"/>
    </xf>
    <xf numFmtId="0" fontId="17" fillId="2" borderId="25"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33" xfId="5" applyFont="1" applyFill="1" applyBorder="1" applyAlignment="1">
      <alignment horizontal="center" vertical="center"/>
    </xf>
    <xf numFmtId="0" fontId="17" fillId="2" borderId="32" xfId="5" applyFont="1" applyFill="1" applyBorder="1" applyAlignment="1">
      <alignment horizontal="center" vertical="center"/>
    </xf>
    <xf numFmtId="0" fontId="17" fillId="2" borderId="31" xfId="5" applyFont="1" applyFill="1" applyBorder="1" applyAlignment="1">
      <alignment horizontal="center" vertical="center"/>
    </xf>
    <xf numFmtId="0" fontId="9" fillId="0" borderId="27"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8"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9" xfId="5" applyFont="1" applyFill="1" applyBorder="1" applyAlignment="1">
      <alignment horizontal="center" vertical="center"/>
    </xf>
    <xf numFmtId="178" fontId="31" fillId="0" borderId="12" xfId="2" applyNumberFormat="1" applyFont="1" applyBorder="1" applyAlignment="1">
      <alignment horizontal="center" vertical="center" shrinkToFit="1"/>
    </xf>
    <xf numFmtId="0" fontId="31" fillId="0" borderId="0" xfId="2" applyFont="1" applyAlignment="1">
      <alignment horizontal="center" vertical="center" shrinkToFit="1"/>
    </xf>
    <xf numFmtId="0" fontId="31" fillId="0" borderId="73" xfId="2" applyFont="1" applyBorder="1" applyAlignment="1">
      <alignment horizontal="center" vertical="center" shrinkToFit="1"/>
    </xf>
    <xf numFmtId="0" fontId="31" fillId="0" borderId="38" xfId="2" applyFont="1" applyBorder="1" applyAlignment="1">
      <alignment horizontal="center" vertical="center" shrinkToFit="1"/>
    </xf>
    <xf numFmtId="0" fontId="31" fillId="0" borderId="37" xfId="2" applyFont="1" applyBorder="1" applyAlignment="1">
      <alignment horizontal="center" vertical="center" shrinkToFit="1"/>
    </xf>
    <xf numFmtId="0" fontId="31" fillId="0" borderId="36" xfId="2" applyFont="1" applyBorder="1" applyAlignment="1">
      <alignment horizontal="center" vertical="center" shrinkToFit="1"/>
    </xf>
    <xf numFmtId="0" fontId="9" fillId="0" borderId="14" xfId="5" applyFont="1" applyBorder="1" applyAlignment="1">
      <alignment horizontal="left" vertical="center"/>
    </xf>
    <xf numFmtId="0" fontId="9" fillId="0" borderId="13" xfId="5" applyFont="1" applyBorder="1" applyAlignment="1">
      <alignment horizontal="left" vertical="center"/>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9" fillId="2" borderId="1" xfId="5" applyFont="1" applyFill="1" applyBorder="1" applyAlignment="1">
      <alignment horizontal="center" vertical="center" shrinkToFit="1"/>
    </xf>
    <xf numFmtId="0" fontId="32" fillId="0" borderId="1" xfId="0" applyFont="1" applyBorder="1" applyAlignment="1">
      <alignment horizontal="center" vertical="center"/>
    </xf>
    <xf numFmtId="178" fontId="9" fillId="0" borderId="1" xfId="5" applyNumberFormat="1" applyFont="1" applyBorder="1" applyAlignment="1">
      <alignment horizontal="center" vertical="center"/>
    </xf>
    <xf numFmtId="0" fontId="17" fillId="2" borderId="21"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24" xfId="5" applyFont="1" applyFill="1" applyBorder="1" applyAlignment="1">
      <alignment horizontal="center" vertical="center"/>
    </xf>
    <xf numFmtId="0" fontId="9" fillId="0" borderId="41" xfId="5" applyFont="1" applyBorder="1" applyAlignment="1">
      <alignment horizontal="center" vertical="center"/>
    </xf>
    <xf numFmtId="0" fontId="9" fillId="0" borderId="40" xfId="5" applyFont="1" applyBorder="1" applyAlignment="1">
      <alignment horizontal="center" vertical="center"/>
    </xf>
    <xf numFmtId="0" fontId="17" fillId="2" borderId="30" xfId="5" applyFont="1" applyFill="1" applyBorder="1" applyAlignment="1">
      <alignment horizontal="center" vertical="center"/>
    </xf>
    <xf numFmtId="0" fontId="17" fillId="2" borderId="29" xfId="5" applyFont="1" applyFill="1" applyBorder="1" applyAlignment="1">
      <alignment horizontal="center" vertical="center"/>
    </xf>
    <xf numFmtId="0" fontId="17" fillId="2" borderId="28" xfId="5" applyFont="1" applyFill="1" applyBorder="1" applyAlignment="1">
      <alignment horizontal="center" vertical="center"/>
    </xf>
    <xf numFmtId="0" fontId="0" fillId="0" borderId="67" xfId="0" applyBorder="1" applyAlignment="1">
      <alignment horizontal="center" vertical="center"/>
    </xf>
    <xf numFmtId="0" fontId="0" fillId="0" borderId="69" xfId="0" applyBorder="1" applyAlignment="1">
      <alignment horizontal="center" vertical="center"/>
    </xf>
    <xf numFmtId="0" fontId="0" fillId="0" borderId="68" xfId="0" applyBorder="1" applyAlignment="1">
      <alignment horizontal="center" vertical="center"/>
    </xf>
    <xf numFmtId="0" fontId="0" fillId="0" borderId="2"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226">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5" Type="http://schemas.openxmlformats.org/officeDocument/2006/relationships/image" Target="../media/image7.jpeg"/><Relationship Id="rId4" Type="http://schemas.microsoft.com/office/2007/relationships/hdphoto" Target="../media/hdphoto1.wdp"/></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7.jpe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18.jpeg"/><Relationship Id="rId1" Type="http://schemas.openxmlformats.org/officeDocument/2006/relationships/image" Target="../media/image2.png"/><Relationship Id="rId5" Type="http://schemas.openxmlformats.org/officeDocument/2006/relationships/image" Target="../media/image21.jpeg"/><Relationship Id="rId4" Type="http://schemas.openxmlformats.org/officeDocument/2006/relationships/image" Target="../media/image20.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2.png"/><Relationship Id="rId5" Type="http://schemas.openxmlformats.org/officeDocument/2006/relationships/image" Target="../media/image25.jpeg"/><Relationship Id="rId4" Type="http://schemas.openxmlformats.org/officeDocument/2006/relationships/image" Target="../media/image24.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png"/><Relationship Id="rId5" Type="http://schemas.openxmlformats.org/officeDocument/2006/relationships/image" Target="../media/image29.jpeg"/><Relationship Id="rId4" Type="http://schemas.openxmlformats.org/officeDocument/2006/relationships/image" Target="../media/image28.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png"/><Relationship Id="rId5" Type="http://schemas.openxmlformats.org/officeDocument/2006/relationships/image" Target="../media/image33.jpeg"/><Relationship Id="rId4" Type="http://schemas.openxmlformats.org/officeDocument/2006/relationships/image" Target="../media/image32.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35.jpeg"/><Relationship Id="rId2" Type="http://schemas.openxmlformats.org/officeDocument/2006/relationships/image" Target="../media/image34.jpeg"/><Relationship Id="rId1" Type="http://schemas.openxmlformats.org/officeDocument/2006/relationships/image" Target="../media/image2.png"/><Relationship Id="rId5" Type="http://schemas.openxmlformats.org/officeDocument/2006/relationships/image" Target="../media/image37.jpeg"/><Relationship Id="rId4" Type="http://schemas.openxmlformats.org/officeDocument/2006/relationships/image" Target="../media/image36.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eg"/><Relationship Id="rId1" Type="http://schemas.openxmlformats.org/officeDocument/2006/relationships/image" Target="../media/image2.png"/><Relationship Id="rId5" Type="http://schemas.openxmlformats.org/officeDocument/2006/relationships/image" Target="../media/image41.jpeg"/><Relationship Id="rId4" Type="http://schemas.openxmlformats.org/officeDocument/2006/relationships/image" Target="../media/image40.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22.xml.rels><?xml version="1.0" encoding="UTF-8" standalone="yes"?>
<Relationships xmlns="http://schemas.openxmlformats.org/package/2006/relationships"><Relationship Id="rId8" Type="http://schemas.openxmlformats.org/officeDocument/2006/relationships/image" Target="../media/image53.jpeg"/><Relationship Id="rId3" Type="http://schemas.openxmlformats.org/officeDocument/2006/relationships/image" Target="../media/image48.jpeg"/><Relationship Id="rId7" Type="http://schemas.openxmlformats.org/officeDocument/2006/relationships/image" Target="../media/image52.jpeg"/><Relationship Id="rId2" Type="http://schemas.openxmlformats.org/officeDocument/2006/relationships/image" Target="../media/image47.jpeg"/><Relationship Id="rId1" Type="http://schemas.openxmlformats.org/officeDocument/2006/relationships/image" Target="../media/image46.jpeg"/><Relationship Id="rId6" Type="http://schemas.openxmlformats.org/officeDocument/2006/relationships/image" Target="../media/image51.jpeg"/><Relationship Id="rId5" Type="http://schemas.openxmlformats.org/officeDocument/2006/relationships/image" Target="../media/image50.jpeg"/><Relationship Id="rId10" Type="http://schemas.openxmlformats.org/officeDocument/2006/relationships/image" Target="../media/image55.jpeg"/><Relationship Id="rId4" Type="http://schemas.openxmlformats.org/officeDocument/2006/relationships/image" Target="../media/image49.jpeg"/><Relationship Id="rId9" Type="http://schemas.openxmlformats.org/officeDocument/2006/relationships/image" Target="../media/image5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56.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57.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58.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59.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60.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6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64.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70.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7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72.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73.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74.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75.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76.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77.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81.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82.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83.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84.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86.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87.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90.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91.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92.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93.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94.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95.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96.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97.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98.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99.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100.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101.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102.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103.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104.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105.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106.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107.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108.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109.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110.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111.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112.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113.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114.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11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106680</xdr:colOff>
          <xdr:row>3</xdr:row>
          <xdr:rowOff>99060</xdr:rowOff>
        </xdr:from>
        <xdr:to>
          <xdr:col>6</xdr:col>
          <xdr:colOff>594360</xdr:colOff>
          <xdr:row>38</xdr:row>
          <xdr:rowOff>30480</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14</xdr:col>
      <xdr:colOff>200025</xdr:colOff>
      <xdr:row>0</xdr:row>
      <xdr:rowOff>114300</xdr:rowOff>
    </xdr:from>
    <xdr:to>
      <xdr:col>23</xdr:col>
      <xdr:colOff>106252</xdr:colOff>
      <xdr:row>50</xdr:row>
      <xdr:rowOff>4814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9772650" y="114300"/>
          <a:ext cx="6078427" cy="842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190501</xdr:colOff>
      <xdr:row>11</xdr:row>
      <xdr:rowOff>313266</xdr:rowOff>
    </xdr:from>
    <xdr:to>
      <xdr:col>33</xdr:col>
      <xdr:colOff>238126</xdr:colOff>
      <xdr:row>17</xdr:row>
      <xdr:rowOff>351366</xdr:rowOff>
    </xdr:to>
    <xdr:pic>
      <xdr:nvPicPr>
        <xdr:cNvPr id="6" name="図 3">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1" y="3932766"/>
          <a:ext cx="95726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73025</xdr:colOff>
      <xdr:row>6</xdr:row>
      <xdr:rowOff>49741</xdr:rowOff>
    </xdr:from>
    <xdr:to>
      <xdr:col>12</xdr:col>
      <xdr:colOff>25400</xdr:colOff>
      <xdr:row>11</xdr:row>
      <xdr:rowOff>151341</xdr:rowOff>
    </xdr:to>
    <xdr:pic>
      <xdr:nvPicPr>
        <xdr:cNvPr id="7" name="図 5">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5025" y="1446741"/>
          <a:ext cx="2809875"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16</xdr:col>
      <xdr:colOff>298450</xdr:colOff>
      <xdr:row>11</xdr:row>
      <xdr:rowOff>17991</xdr:rowOff>
    </xdr:from>
    <xdr:ext cx="607859" cy="275717"/>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5187950" y="3637491"/>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a:t>
          </a:r>
        </a:p>
      </xdr:txBody>
    </xdr:sp>
    <xdr:clientData/>
  </xdr:oneCellAnchor>
  <xdr:oneCellAnchor>
    <xdr:from>
      <xdr:col>27</xdr:col>
      <xdr:colOff>282575</xdr:colOff>
      <xdr:row>11</xdr:row>
      <xdr:rowOff>17991</xdr:rowOff>
    </xdr:from>
    <xdr:ext cx="607859" cy="275717"/>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8664575" y="3637491"/>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a:t>
          </a:r>
        </a:p>
      </xdr:txBody>
    </xdr:sp>
    <xdr:clientData/>
  </xdr:oneCellAnchor>
  <xdr:twoCellAnchor editAs="oneCell">
    <xdr:from>
      <xdr:col>13</xdr:col>
      <xdr:colOff>127008</xdr:colOff>
      <xdr:row>6</xdr:row>
      <xdr:rowOff>0</xdr:rowOff>
    </xdr:from>
    <xdr:to>
      <xdr:col>22</xdr:col>
      <xdr:colOff>146628</xdr:colOff>
      <xdr:row>10</xdr:row>
      <xdr:rowOff>382000</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4064008" y="1397000"/>
          <a:ext cx="2877120" cy="2160000"/>
        </a:xfrm>
        <a:prstGeom prst="rect">
          <a:avLst/>
        </a:prstGeom>
      </xdr:spPr>
    </xdr:pic>
    <xdr:clientData/>
  </xdr:twoCellAnchor>
  <xdr:twoCellAnchor editAs="oneCell">
    <xdr:from>
      <xdr:col>24</xdr:col>
      <xdr:colOff>158753</xdr:colOff>
      <xdr:row>6</xdr:row>
      <xdr:rowOff>0</xdr:rowOff>
    </xdr:from>
    <xdr:to>
      <xdr:col>33</xdr:col>
      <xdr:colOff>178373</xdr:colOff>
      <xdr:row>10</xdr:row>
      <xdr:rowOff>382000</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588253" y="1397000"/>
          <a:ext cx="2877120" cy="21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85726</xdr:colOff>
      <xdr:row>18</xdr:row>
      <xdr:rowOff>88344</xdr:rowOff>
    </xdr:from>
    <xdr:to>
      <xdr:col>21</xdr:col>
      <xdr:colOff>438150</xdr:colOff>
      <xdr:row>24</xdr:row>
      <xdr:rowOff>416480</xdr:rowOff>
    </xdr:to>
    <xdr:pic>
      <xdr:nvPicPr>
        <xdr:cNvPr id="6" name="図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4576" y="2574369"/>
          <a:ext cx="7067549" cy="33570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85726</xdr:colOff>
      <xdr:row>18</xdr:row>
      <xdr:rowOff>88344</xdr:rowOff>
    </xdr:from>
    <xdr:to>
      <xdr:col>21</xdr:col>
      <xdr:colOff>438150</xdr:colOff>
      <xdr:row>24</xdr:row>
      <xdr:rowOff>416480</xdr:rowOff>
    </xdr:to>
    <xdr:pic>
      <xdr:nvPicPr>
        <xdr:cNvPr id="6" name="図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4576" y="2574369"/>
          <a:ext cx="7067549" cy="33570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7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85726</xdr:colOff>
      <xdr:row>18</xdr:row>
      <xdr:rowOff>88344</xdr:rowOff>
    </xdr:from>
    <xdr:to>
      <xdr:col>21</xdr:col>
      <xdr:colOff>438150</xdr:colOff>
      <xdr:row>24</xdr:row>
      <xdr:rowOff>416480</xdr:rowOff>
    </xdr:to>
    <xdr:pic>
      <xdr:nvPicPr>
        <xdr:cNvPr id="6" name="図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4576" y="2574369"/>
          <a:ext cx="7067549" cy="335708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8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85726</xdr:colOff>
      <xdr:row>18</xdr:row>
      <xdr:rowOff>88344</xdr:rowOff>
    </xdr:from>
    <xdr:to>
      <xdr:col>21</xdr:col>
      <xdr:colOff>438150</xdr:colOff>
      <xdr:row>24</xdr:row>
      <xdr:rowOff>416480</xdr:rowOff>
    </xdr:to>
    <xdr:pic>
      <xdr:nvPicPr>
        <xdr:cNvPr id="6" name="図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4576" y="2574369"/>
          <a:ext cx="7067549" cy="33570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9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9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85726</xdr:colOff>
      <xdr:row>18</xdr:row>
      <xdr:rowOff>88344</xdr:rowOff>
    </xdr:from>
    <xdr:to>
      <xdr:col>21</xdr:col>
      <xdr:colOff>438150</xdr:colOff>
      <xdr:row>24</xdr:row>
      <xdr:rowOff>416480</xdr:rowOff>
    </xdr:to>
    <xdr:pic>
      <xdr:nvPicPr>
        <xdr:cNvPr id="6" name="図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4576" y="2574369"/>
          <a:ext cx="7067549" cy="33570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A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A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85726</xdr:colOff>
      <xdr:row>18</xdr:row>
      <xdr:rowOff>88344</xdr:rowOff>
    </xdr:from>
    <xdr:to>
      <xdr:col>21</xdr:col>
      <xdr:colOff>438150</xdr:colOff>
      <xdr:row>24</xdr:row>
      <xdr:rowOff>416480</xdr:rowOff>
    </xdr:to>
    <xdr:pic>
      <xdr:nvPicPr>
        <xdr:cNvPr id="6" name="図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4576" y="2574369"/>
          <a:ext cx="7067549" cy="335708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B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85726</xdr:colOff>
      <xdr:row>18</xdr:row>
      <xdr:rowOff>88344</xdr:rowOff>
    </xdr:from>
    <xdr:to>
      <xdr:col>21</xdr:col>
      <xdr:colOff>438150</xdr:colOff>
      <xdr:row>24</xdr:row>
      <xdr:rowOff>416480</xdr:rowOff>
    </xdr:to>
    <xdr:pic>
      <xdr:nvPicPr>
        <xdr:cNvPr id="6" name="図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4576" y="2574369"/>
          <a:ext cx="7067549" cy="335708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C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C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85726</xdr:colOff>
      <xdr:row>18</xdr:row>
      <xdr:rowOff>88344</xdr:rowOff>
    </xdr:from>
    <xdr:to>
      <xdr:col>21</xdr:col>
      <xdr:colOff>438150</xdr:colOff>
      <xdr:row>24</xdr:row>
      <xdr:rowOff>416480</xdr:rowOff>
    </xdr:to>
    <xdr:pic>
      <xdr:nvPicPr>
        <xdr:cNvPr id="6" name="図 5">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4576" y="2574369"/>
          <a:ext cx="7067549" cy="335708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D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D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85726</xdr:colOff>
      <xdr:row>18</xdr:row>
      <xdr:rowOff>88344</xdr:rowOff>
    </xdr:from>
    <xdr:to>
      <xdr:col>21</xdr:col>
      <xdr:colOff>438150</xdr:colOff>
      <xdr:row>24</xdr:row>
      <xdr:rowOff>416480</xdr:rowOff>
    </xdr:to>
    <xdr:pic>
      <xdr:nvPicPr>
        <xdr:cNvPr id="6" name="図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4576" y="2574369"/>
          <a:ext cx="7067549" cy="335708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E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E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85726</xdr:colOff>
      <xdr:row>18</xdr:row>
      <xdr:rowOff>88344</xdr:rowOff>
    </xdr:from>
    <xdr:to>
      <xdr:col>21</xdr:col>
      <xdr:colOff>438150</xdr:colOff>
      <xdr:row>24</xdr:row>
      <xdr:rowOff>416480</xdr:rowOff>
    </xdr:to>
    <xdr:pic>
      <xdr:nvPicPr>
        <xdr:cNvPr id="6" name="図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4576" y="2574369"/>
          <a:ext cx="7067549" cy="335708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7</xdr:col>
      <xdr:colOff>219075</xdr:colOff>
      <xdr:row>9</xdr:row>
      <xdr:rowOff>295275</xdr:rowOff>
    </xdr:from>
    <xdr:ext cx="2536528" cy="925894"/>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2886075" y="2962275"/>
          <a:ext cx="2536528" cy="925894"/>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1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2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346600</xdr:colOff>
      <xdr:row>4</xdr:row>
      <xdr:rowOff>66675</xdr:rowOff>
    </xdr:from>
    <xdr:to>
      <xdr:col>11</xdr:col>
      <xdr:colOff>234427</xdr:colOff>
      <xdr:row>15</xdr:row>
      <xdr:rowOff>142875</xdr:rowOff>
    </xdr:to>
    <xdr:pic>
      <xdr:nvPicPr>
        <xdr:cNvPr id="5" name="図 4">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8300" y="962025"/>
          <a:ext cx="3373977" cy="2533650"/>
        </a:xfrm>
        <a:prstGeom prst="rect">
          <a:avLst/>
        </a:prstGeom>
      </xdr:spPr>
    </xdr:pic>
    <xdr:clientData/>
  </xdr:twoCellAnchor>
  <xdr:twoCellAnchor editAs="oneCell">
    <xdr:from>
      <xdr:col>16</xdr:col>
      <xdr:colOff>346600</xdr:colOff>
      <xdr:row>4</xdr:row>
      <xdr:rowOff>66675</xdr:rowOff>
    </xdr:from>
    <xdr:to>
      <xdr:col>22</xdr:col>
      <xdr:colOff>234427</xdr:colOff>
      <xdr:row>15</xdr:row>
      <xdr:rowOff>142875</xdr:rowOff>
    </xdr:to>
    <xdr:pic>
      <xdr:nvPicPr>
        <xdr:cNvPr id="7" name="図 6">
          <a:extLst>
            <a:ext uri="{FF2B5EF4-FFF2-40B4-BE49-F238E27FC236}">
              <a16:creationId xmlns:a16="http://schemas.microsoft.com/office/drawing/2014/main" id="{00000000-0008-0000-12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42875" y="962025"/>
          <a:ext cx="3373977" cy="2533650"/>
        </a:xfrm>
        <a:prstGeom prst="rect">
          <a:avLst/>
        </a:prstGeom>
      </xdr:spPr>
    </xdr:pic>
    <xdr:clientData/>
  </xdr:twoCellAnchor>
  <xdr:twoCellAnchor editAs="oneCell">
    <xdr:from>
      <xdr:col>5</xdr:col>
      <xdr:colOff>346600</xdr:colOff>
      <xdr:row>21</xdr:row>
      <xdr:rowOff>66675</xdr:rowOff>
    </xdr:from>
    <xdr:to>
      <xdr:col>11</xdr:col>
      <xdr:colOff>234427</xdr:colOff>
      <xdr:row>32</xdr:row>
      <xdr:rowOff>142875</xdr:rowOff>
    </xdr:to>
    <xdr:pic>
      <xdr:nvPicPr>
        <xdr:cNvPr id="9" name="図 8">
          <a:extLst>
            <a:ext uri="{FF2B5EF4-FFF2-40B4-BE49-F238E27FC236}">
              <a16:creationId xmlns:a16="http://schemas.microsoft.com/office/drawing/2014/main" id="{00000000-0008-0000-12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18300" y="4676775"/>
          <a:ext cx="3373977" cy="2533650"/>
        </a:xfrm>
        <a:prstGeom prst="rect">
          <a:avLst/>
        </a:prstGeom>
      </xdr:spPr>
    </xdr:pic>
    <xdr:clientData/>
  </xdr:twoCellAnchor>
  <xdr:twoCellAnchor editAs="oneCell">
    <xdr:from>
      <xdr:col>16</xdr:col>
      <xdr:colOff>346600</xdr:colOff>
      <xdr:row>21</xdr:row>
      <xdr:rowOff>66675</xdr:rowOff>
    </xdr:from>
    <xdr:to>
      <xdr:col>22</xdr:col>
      <xdr:colOff>234427</xdr:colOff>
      <xdr:row>32</xdr:row>
      <xdr:rowOff>142875</xdr:rowOff>
    </xdr:to>
    <xdr:pic>
      <xdr:nvPicPr>
        <xdr:cNvPr id="11" name="図 10">
          <a:extLst>
            <a:ext uri="{FF2B5EF4-FFF2-40B4-BE49-F238E27FC236}">
              <a16:creationId xmlns:a16="http://schemas.microsoft.com/office/drawing/2014/main" id="{00000000-0008-0000-12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42875" y="4676775"/>
          <a:ext cx="3373977" cy="25336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3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346600</xdr:colOff>
      <xdr:row>4</xdr:row>
      <xdr:rowOff>66675</xdr:rowOff>
    </xdr:from>
    <xdr:to>
      <xdr:col>11</xdr:col>
      <xdr:colOff>234427</xdr:colOff>
      <xdr:row>15</xdr:row>
      <xdr:rowOff>142875</xdr:rowOff>
    </xdr:to>
    <xdr:pic>
      <xdr:nvPicPr>
        <xdr:cNvPr id="5" name="図 4">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8300" y="962025"/>
          <a:ext cx="3373977" cy="2533650"/>
        </a:xfrm>
        <a:prstGeom prst="rect">
          <a:avLst/>
        </a:prstGeom>
      </xdr:spPr>
    </xdr:pic>
    <xdr:clientData/>
  </xdr:twoCellAnchor>
  <xdr:twoCellAnchor editAs="oneCell">
    <xdr:from>
      <xdr:col>16</xdr:col>
      <xdr:colOff>346600</xdr:colOff>
      <xdr:row>4</xdr:row>
      <xdr:rowOff>66675</xdr:rowOff>
    </xdr:from>
    <xdr:to>
      <xdr:col>22</xdr:col>
      <xdr:colOff>234427</xdr:colOff>
      <xdr:row>15</xdr:row>
      <xdr:rowOff>142875</xdr:rowOff>
    </xdr:to>
    <xdr:pic>
      <xdr:nvPicPr>
        <xdr:cNvPr id="7" name="図 6">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42875" y="962025"/>
          <a:ext cx="3373977" cy="2533650"/>
        </a:xfrm>
        <a:prstGeom prst="rect">
          <a:avLst/>
        </a:prstGeom>
      </xdr:spPr>
    </xdr:pic>
    <xdr:clientData/>
  </xdr:twoCellAnchor>
  <xdr:twoCellAnchor editAs="oneCell">
    <xdr:from>
      <xdr:col>5</xdr:col>
      <xdr:colOff>346600</xdr:colOff>
      <xdr:row>21</xdr:row>
      <xdr:rowOff>66675</xdr:rowOff>
    </xdr:from>
    <xdr:to>
      <xdr:col>11</xdr:col>
      <xdr:colOff>234427</xdr:colOff>
      <xdr:row>32</xdr:row>
      <xdr:rowOff>142875</xdr:rowOff>
    </xdr:to>
    <xdr:pic>
      <xdr:nvPicPr>
        <xdr:cNvPr id="9" name="図 8">
          <a:extLst>
            <a:ext uri="{FF2B5EF4-FFF2-40B4-BE49-F238E27FC236}">
              <a16:creationId xmlns:a16="http://schemas.microsoft.com/office/drawing/2014/main" id="{00000000-0008-0000-13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18300" y="4676775"/>
          <a:ext cx="3373977" cy="2533650"/>
        </a:xfrm>
        <a:prstGeom prst="rect">
          <a:avLst/>
        </a:prstGeom>
      </xdr:spPr>
    </xdr:pic>
    <xdr:clientData/>
  </xdr:twoCellAnchor>
  <xdr:twoCellAnchor editAs="oneCell">
    <xdr:from>
      <xdr:col>16</xdr:col>
      <xdr:colOff>346600</xdr:colOff>
      <xdr:row>21</xdr:row>
      <xdr:rowOff>66675</xdr:rowOff>
    </xdr:from>
    <xdr:to>
      <xdr:col>22</xdr:col>
      <xdr:colOff>234427</xdr:colOff>
      <xdr:row>32</xdr:row>
      <xdr:rowOff>142875</xdr:rowOff>
    </xdr:to>
    <xdr:pic>
      <xdr:nvPicPr>
        <xdr:cNvPr id="11" name="図 10">
          <a:extLst>
            <a:ext uri="{FF2B5EF4-FFF2-40B4-BE49-F238E27FC236}">
              <a16:creationId xmlns:a16="http://schemas.microsoft.com/office/drawing/2014/main" id="{00000000-0008-0000-13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42875" y="4676775"/>
          <a:ext cx="3373977" cy="25336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4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4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346600</xdr:colOff>
      <xdr:row>4</xdr:row>
      <xdr:rowOff>66675</xdr:rowOff>
    </xdr:from>
    <xdr:to>
      <xdr:col>11</xdr:col>
      <xdr:colOff>234427</xdr:colOff>
      <xdr:row>15</xdr:row>
      <xdr:rowOff>142875</xdr:rowOff>
    </xdr:to>
    <xdr:pic>
      <xdr:nvPicPr>
        <xdr:cNvPr id="5" name="図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8300" y="962025"/>
          <a:ext cx="3373977" cy="2533650"/>
        </a:xfrm>
        <a:prstGeom prst="rect">
          <a:avLst/>
        </a:prstGeom>
      </xdr:spPr>
    </xdr:pic>
    <xdr:clientData/>
  </xdr:twoCellAnchor>
  <xdr:twoCellAnchor editAs="oneCell">
    <xdr:from>
      <xdr:col>16</xdr:col>
      <xdr:colOff>346600</xdr:colOff>
      <xdr:row>4</xdr:row>
      <xdr:rowOff>66675</xdr:rowOff>
    </xdr:from>
    <xdr:to>
      <xdr:col>22</xdr:col>
      <xdr:colOff>234427</xdr:colOff>
      <xdr:row>15</xdr:row>
      <xdr:rowOff>142875</xdr:rowOff>
    </xdr:to>
    <xdr:pic>
      <xdr:nvPicPr>
        <xdr:cNvPr id="7" name="図 6">
          <a:extLst>
            <a:ext uri="{FF2B5EF4-FFF2-40B4-BE49-F238E27FC236}">
              <a16:creationId xmlns:a16="http://schemas.microsoft.com/office/drawing/2014/main" id="{00000000-0008-0000-1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42875" y="962025"/>
          <a:ext cx="3373977" cy="2533650"/>
        </a:xfrm>
        <a:prstGeom prst="rect">
          <a:avLst/>
        </a:prstGeom>
      </xdr:spPr>
    </xdr:pic>
    <xdr:clientData/>
  </xdr:twoCellAnchor>
  <xdr:twoCellAnchor editAs="oneCell">
    <xdr:from>
      <xdr:col>5</xdr:col>
      <xdr:colOff>346600</xdr:colOff>
      <xdr:row>21</xdr:row>
      <xdr:rowOff>66675</xdr:rowOff>
    </xdr:from>
    <xdr:to>
      <xdr:col>11</xdr:col>
      <xdr:colOff>234427</xdr:colOff>
      <xdr:row>32</xdr:row>
      <xdr:rowOff>142875</xdr:rowOff>
    </xdr:to>
    <xdr:pic>
      <xdr:nvPicPr>
        <xdr:cNvPr id="9" name="図 8">
          <a:extLst>
            <a:ext uri="{FF2B5EF4-FFF2-40B4-BE49-F238E27FC236}">
              <a16:creationId xmlns:a16="http://schemas.microsoft.com/office/drawing/2014/main" id="{00000000-0008-0000-14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18300" y="4676775"/>
          <a:ext cx="3373977" cy="2533650"/>
        </a:xfrm>
        <a:prstGeom prst="rect">
          <a:avLst/>
        </a:prstGeom>
      </xdr:spPr>
    </xdr:pic>
    <xdr:clientData/>
  </xdr:twoCellAnchor>
  <xdr:twoCellAnchor editAs="oneCell">
    <xdr:from>
      <xdr:col>16</xdr:col>
      <xdr:colOff>346600</xdr:colOff>
      <xdr:row>21</xdr:row>
      <xdr:rowOff>66675</xdr:rowOff>
    </xdr:from>
    <xdr:to>
      <xdr:col>22</xdr:col>
      <xdr:colOff>234427</xdr:colOff>
      <xdr:row>32</xdr:row>
      <xdr:rowOff>142875</xdr:rowOff>
    </xdr:to>
    <xdr:pic>
      <xdr:nvPicPr>
        <xdr:cNvPr id="11" name="図 10">
          <a:extLst>
            <a:ext uri="{FF2B5EF4-FFF2-40B4-BE49-F238E27FC236}">
              <a16:creationId xmlns:a16="http://schemas.microsoft.com/office/drawing/2014/main" id="{00000000-0008-0000-14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42875" y="4676775"/>
          <a:ext cx="3373977" cy="25336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5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5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346600</xdr:colOff>
      <xdr:row>4</xdr:row>
      <xdr:rowOff>66675</xdr:rowOff>
    </xdr:from>
    <xdr:to>
      <xdr:col>11</xdr:col>
      <xdr:colOff>234427</xdr:colOff>
      <xdr:row>15</xdr:row>
      <xdr:rowOff>142875</xdr:rowOff>
    </xdr:to>
    <xdr:pic>
      <xdr:nvPicPr>
        <xdr:cNvPr id="5" name="図 4">
          <a:extLst>
            <a:ext uri="{FF2B5EF4-FFF2-40B4-BE49-F238E27FC236}">
              <a16:creationId xmlns:a16="http://schemas.microsoft.com/office/drawing/2014/main" id="{00000000-0008-0000-1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8300" y="962025"/>
          <a:ext cx="3373977" cy="2533650"/>
        </a:xfrm>
        <a:prstGeom prst="rect">
          <a:avLst/>
        </a:prstGeom>
      </xdr:spPr>
    </xdr:pic>
    <xdr:clientData/>
  </xdr:twoCellAnchor>
  <xdr:twoCellAnchor editAs="oneCell">
    <xdr:from>
      <xdr:col>16</xdr:col>
      <xdr:colOff>346600</xdr:colOff>
      <xdr:row>4</xdr:row>
      <xdr:rowOff>66675</xdr:rowOff>
    </xdr:from>
    <xdr:to>
      <xdr:col>22</xdr:col>
      <xdr:colOff>234427</xdr:colOff>
      <xdr:row>15</xdr:row>
      <xdr:rowOff>142875</xdr:rowOff>
    </xdr:to>
    <xdr:pic>
      <xdr:nvPicPr>
        <xdr:cNvPr id="7" name="図 6">
          <a:extLst>
            <a:ext uri="{FF2B5EF4-FFF2-40B4-BE49-F238E27FC236}">
              <a16:creationId xmlns:a16="http://schemas.microsoft.com/office/drawing/2014/main" id="{00000000-0008-0000-15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42875" y="962025"/>
          <a:ext cx="3373977" cy="2533650"/>
        </a:xfrm>
        <a:prstGeom prst="rect">
          <a:avLst/>
        </a:prstGeom>
      </xdr:spPr>
    </xdr:pic>
    <xdr:clientData/>
  </xdr:twoCellAnchor>
  <xdr:twoCellAnchor editAs="oneCell">
    <xdr:from>
      <xdr:col>5</xdr:col>
      <xdr:colOff>346600</xdr:colOff>
      <xdr:row>21</xdr:row>
      <xdr:rowOff>66675</xdr:rowOff>
    </xdr:from>
    <xdr:to>
      <xdr:col>11</xdr:col>
      <xdr:colOff>234427</xdr:colOff>
      <xdr:row>32</xdr:row>
      <xdr:rowOff>142875</xdr:rowOff>
    </xdr:to>
    <xdr:pic>
      <xdr:nvPicPr>
        <xdr:cNvPr id="9" name="図 8">
          <a:extLst>
            <a:ext uri="{FF2B5EF4-FFF2-40B4-BE49-F238E27FC236}">
              <a16:creationId xmlns:a16="http://schemas.microsoft.com/office/drawing/2014/main" id="{00000000-0008-0000-15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18300" y="4676775"/>
          <a:ext cx="3373977" cy="2533650"/>
        </a:xfrm>
        <a:prstGeom prst="rect">
          <a:avLst/>
        </a:prstGeom>
      </xdr:spPr>
    </xdr:pic>
    <xdr:clientData/>
  </xdr:twoCellAnchor>
  <xdr:twoCellAnchor editAs="oneCell">
    <xdr:from>
      <xdr:col>16</xdr:col>
      <xdr:colOff>346600</xdr:colOff>
      <xdr:row>21</xdr:row>
      <xdr:rowOff>66675</xdr:rowOff>
    </xdr:from>
    <xdr:to>
      <xdr:col>22</xdr:col>
      <xdr:colOff>234427</xdr:colOff>
      <xdr:row>32</xdr:row>
      <xdr:rowOff>142875</xdr:rowOff>
    </xdr:to>
    <xdr:pic>
      <xdr:nvPicPr>
        <xdr:cNvPr id="11" name="図 10">
          <a:extLst>
            <a:ext uri="{FF2B5EF4-FFF2-40B4-BE49-F238E27FC236}">
              <a16:creationId xmlns:a16="http://schemas.microsoft.com/office/drawing/2014/main" id="{00000000-0008-0000-15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42875" y="4676775"/>
          <a:ext cx="3373977" cy="25336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6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6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346600</xdr:colOff>
      <xdr:row>4</xdr:row>
      <xdr:rowOff>66675</xdr:rowOff>
    </xdr:from>
    <xdr:to>
      <xdr:col>11</xdr:col>
      <xdr:colOff>234427</xdr:colOff>
      <xdr:row>15</xdr:row>
      <xdr:rowOff>142875</xdr:rowOff>
    </xdr:to>
    <xdr:pic>
      <xdr:nvPicPr>
        <xdr:cNvPr id="5" name="図 4">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8300" y="962025"/>
          <a:ext cx="3373977" cy="2533650"/>
        </a:xfrm>
        <a:prstGeom prst="rect">
          <a:avLst/>
        </a:prstGeom>
      </xdr:spPr>
    </xdr:pic>
    <xdr:clientData/>
  </xdr:twoCellAnchor>
  <xdr:twoCellAnchor editAs="oneCell">
    <xdr:from>
      <xdr:col>16</xdr:col>
      <xdr:colOff>346600</xdr:colOff>
      <xdr:row>4</xdr:row>
      <xdr:rowOff>66675</xdr:rowOff>
    </xdr:from>
    <xdr:to>
      <xdr:col>22</xdr:col>
      <xdr:colOff>234427</xdr:colOff>
      <xdr:row>15</xdr:row>
      <xdr:rowOff>142875</xdr:rowOff>
    </xdr:to>
    <xdr:pic>
      <xdr:nvPicPr>
        <xdr:cNvPr id="7" name="図 6">
          <a:extLst>
            <a:ext uri="{FF2B5EF4-FFF2-40B4-BE49-F238E27FC236}">
              <a16:creationId xmlns:a16="http://schemas.microsoft.com/office/drawing/2014/main" id="{00000000-0008-0000-16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42875" y="962025"/>
          <a:ext cx="3373977" cy="2533650"/>
        </a:xfrm>
        <a:prstGeom prst="rect">
          <a:avLst/>
        </a:prstGeom>
      </xdr:spPr>
    </xdr:pic>
    <xdr:clientData/>
  </xdr:twoCellAnchor>
  <xdr:twoCellAnchor editAs="oneCell">
    <xdr:from>
      <xdr:col>5</xdr:col>
      <xdr:colOff>346600</xdr:colOff>
      <xdr:row>21</xdr:row>
      <xdr:rowOff>66675</xdr:rowOff>
    </xdr:from>
    <xdr:to>
      <xdr:col>11</xdr:col>
      <xdr:colOff>234427</xdr:colOff>
      <xdr:row>32</xdr:row>
      <xdr:rowOff>142875</xdr:rowOff>
    </xdr:to>
    <xdr:pic>
      <xdr:nvPicPr>
        <xdr:cNvPr id="9" name="図 8">
          <a:extLst>
            <a:ext uri="{FF2B5EF4-FFF2-40B4-BE49-F238E27FC236}">
              <a16:creationId xmlns:a16="http://schemas.microsoft.com/office/drawing/2014/main" id="{00000000-0008-0000-16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18300" y="4676775"/>
          <a:ext cx="3373977" cy="2533650"/>
        </a:xfrm>
        <a:prstGeom prst="rect">
          <a:avLst/>
        </a:prstGeom>
      </xdr:spPr>
    </xdr:pic>
    <xdr:clientData/>
  </xdr:twoCellAnchor>
  <xdr:twoCellAnchor editAs="oneCell">
    <xdr:from>
      <xdr:col>16</xdr:col>
      <xdr:colOff>346600</xdr:colOff>
      <xdr:row>21</xdr:row>
      <xdr:rowOff>66675</xdr:rowOff>
    </xdr:from>
    <xdr:to>
      <xdr:col>22</xdr:col>
      <xdr:colOff>234427</xdr:colOff>
      <xdr:row>32</xdr:row>
      <xdr:rowOff>142875</xdr:rowOff>
    </xdr:to>
    <xdr:pic>
      <xdr:nvPicPr>
        <xdr:cNvPr id="11" name="図 10">
          <a:extLst>
            <a:ext uri="{FF2B5EF4-FFF2-40B4-BE49-F238E27FC236}">
              <a16:creationId xmlns:a16="http://schemas.microsoft.com/office/drawing/2014/main" id="{00000000-0008-0000-16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42875" y="4676775"/>
          <a:ext cx="3373977" cy="25336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7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7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346600</xdr:colOff>
      <xdr:row>4</xdr:row>
      <xdr:rowOff>66675</xdr:rowOff>
    </xdr:from>
    <xdr:to>
      <xdr:col>11</xdr:col>
      <xdr:colOff>234427</xdr:colOff>
      <xdr:row>15</xdr:row>
      <xdr:rowOff>142875</xdr:rowOff>
    </xdr:to>
    <xdr:pic>
      <xdr:nvPicPr>
        <xdr:cNvPr id="5" name="図 4">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8300" y="962025"/>
          <a:ext cx="3373977" cy="2533650"/>
        </a:xfrm>
        <a:prstGeom prst="rect">
          <a:avLst/>
        </a:prstGeom>
      </xdr:spPr>
    </xdr:pic>
    <xdr:clientData/>
  </xdr:twoCellAnchor>
  <xdr:twoCellAnchor editAs="oneCell">
    <xdr:from>
      <xdr:col>16</xdr:col>
      <xdr:colOff>346600</xdr:colOff>
      <xdr:row>4</xdr:row>
      <xdr:rowOff>66675</xdr:rowOff>
    </xdr:from>
    <xdr:to>
      <xdr:col>22</xdr:col>
      <xdr:colOff>234427</xdr:colOff>
      <xdr:row>15</xdr:row>
      <xdr:rowOff>142875</xdr:rowOff>
    </xdr:to>
    <xdr:pic>
      <xdr:nvPicPr>
        <xdr:cNvPr id="7" name="図 6">
          <a:extLst>
            <a:ext uri="{FF2B5EF4-FFF2-40B4-BE49-F238E27FC236}">
              <a16:creationId xmlns:a16="http://schemas.microsoft.com/office/drawing/2014/main" id="{00000000-0008-0000-17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42875" y="962025"/>
          <a:ext cx="3373977" cy="2533650"/>
        </a:xfrm>
        <a:prstGeom prst="rect">
          <a:avLst/>
        </a:prstGeom>
      </xdr:spPr>
    </xdr:pic>
    <xdr:clientData/>
  </xdr:twoCellAnchor>
  <xdr:twoCellAnchor editAs="oneCell">
    <xdr:from>
      <xdr:col>5</xdr:col>
      <xdr:colOff>346600</xdr:colOff>
      <xdr:row>21</xdr:row>
      <xdr:rowOff>66675</xdr:rowOff>
    </xdr:from>
    <xdr:to>
      <xdr:col>11</xdr:col>
      <xdr:colOff>234427</xdr:colOff>
      <xdr:row>32</xdr:row>
      <xdr:rowOff>142875</xdr:rowOff>
    </xdr:to>
    <xdr:pic>
      <xdr:nvPicPr>
        <xdr:cNvPr id="9" name="図 8">
          <a:extLst>
            <a:ext uri="{FF2B5EF4-FFF2-40B4-BE49-F238E27FC236}">
              <a16:creationId xmlns:a16="http://schemas.microsoft.com/office/drawing/2014/main" id="{00000000-0008-0000-17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18300" y="4676775"/>
          <a:ext cx="3373977" cy="2533650"/>
        </a:xfrm>
        <a:prstGeom prst="rect">
          <a:avLst/>
        </a:prstGeom>
      </xdr:spPr>
    </xdr:pic>
    <xdr:clientData/>
  </xdr:twoCellAnchor>
  <xdr:twoCellAnchor editAs="oneCell">
    <xdr:from>
      <xdr:col>16</xdr:col>
      <xdr:colOff>346600</xdr:colOff>
      <xdr:row>21</xdr:row>
      <xdr:rowOff>66675</xdr:rowOff>
    </xdr:from>
    <xdr:to>
      <xdr:col>22</xdr:col>
      <xdr:colOff>234427</xdr:colOff>
      <xdr:row>32</xdr:row>
      <xdr:rowOff>142875</xdr:rowOff>
    </xdr:to>
    <xdr:pic>
      <xdr:nvPicPr>
        <xdr:cNvPr id="11" name="図 10">
          <a:extLst>
            <a:ext uri="{FF2B5EF4-FFF2-40B4-BE49-F238E27FC236}">
              <a16:creationId xmlns:a16="http://schemas.microsoft.com/office/drawing/2014/main" id="{00000000-0008-0000-17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42875" y="4676775"/>
          <a:ext cx="3373977" cy="25336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178838</xdr:colOff>
      <xdr:row>8</xdr:row>
      <xdr:rowOff>111443</xdr:rowOff>
    </xdr:from>
    <xdr:to>
      <xdr:col>7</xdr:col>
      <xdr:colOff>383140</xdr:colOff>
      <xdr:row>20</xdr:row>
      <xdr:rowOff>60008</xdr:rowOff>
    </xdr:to>
    <xdr:pic>
      <xdr:nvPicPr>
        <xdr:cNvPr id="3" name="図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74213" y="1597343"/>
          <a:ext cx="2671277" cy="2005965"/>
        </a:xfrm>
        <a:prstGeom prst="rect">
          <a:avLst/>
        </a:prstGeom>
      </xdr:spPr>
    </xdr:pic>
    <xdr:clientData/>
  </xdr:twoCellAnchor>
  <xdr:twoCellAnchor editAs="oneCell">
    <xdr:from>
      <xdr:col>10</xdr:col>
      <xdr:colOff>178838</xdr:colOff>
      <xdr:row>8</xdr:row>
      <xdr:rowOff>111443</xdr:rowOff>
    </xdr:from>
    <xdr:to>
      <xdr:col>15</xdr:col>
      <xdr:colOff>411715</xdr:colOff>
      <xdr:row>20</xdr:row>
      <xdr:rowOff>60008</xdr:rowOff>
    </xdr:to>
    <xdr:pic>
      <xdr:nvPicPr>
        <xdr:cNvPr id="5" name="図 4">
          <a:extLst>
            <a:ext uri="{FF2B5EF4-FFF2-40B4-BE49-F238E27FC236}">
              <a16:creationId xmlns:a16="http://schemas.microsoft.com/office/drawing/2014/main" id="{00000000-0008-0000-1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427113" y="1597343"/>
          <a:ext cx="2671277" cy="2005965"/>
        </a:xfrm>
        <a:prstGeom prst="rect">
          <a:avLst/>
        </a:prstGeom>
      </xdr:spPr>
    </xdr:pic>
    <xdr:clientData/>
  </xdr:twoCellAnchor>
  <xdr:twoCellAnchor editAs="oneCell">
    <xdr:from>
      <xdr:col>18</xdr:col>
      <xdr:colOff>178837</xdr:colOff>
      <xdr:row>8</xdr:row>
      <xdr:rowOff>111443</xdr:rowOff>
    </xdr:from>
    <xdr:to>
      <xdr:col>23</xdr:col>
      <xdr:colOff>411714</xdr:colOff>
      <xdr:row>20</xdr:row>
      <xdr:rowOff>60008</xdr:rowOff>
    </xdr:to>
    <xdr:pic>
      <xdr:nvPicPr>
        <xdr:cNvPr id="7" name="図 6">
          <a:extLst>
            <a:ext uri="{FF2B5EF4-FFF2-40B4-BE49-F238E27FC236}">
              <a16:creationId xmlns:a16="http://schemas.microsoft.com/office/drawing/2014/main" id="{00000000-0008-0000-18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551437" y="1597343"/>
          <a:ext cx="2671277" cy="2005965"/>
        </a:xfrm>
        <a:prstGeom prst="rect">
          <a:avLst/>
        </a:prstGeom>
      </xdr:spPr>
    </xdr:pic>
    <xdr:clientData/>
  </xdr:twoCellAnchor>
  <xdr:twoCellAnchor editAs="oneCell">
    <xdr:from>
      <xdr:col>2</xdr:col>
      <xdr:colOff>178838</xdr:colOff>
      <xdr:row>25</xdr:row>
      <xdr:rowOff>111444</xdr:rowOff>
    </xdr:from>
    <xdr:to>
      <xdr:col>7</xdr:col>
      <xdr:colOff>383140</xdr:colOff>
      <xdr:row>37</xdr:row>
      <xdr:rowOff>60009</xdr:rowOff>
    </xdr:to>
    <xdr:pic>
      <xdr:nvPicPr>
        <xdr:cNvPr id="9" name="図 8">
          <a:extLst>
            <a:ext uri="{FF2B5EF4-FFF2-40B4-BE49-F238E27FC236}">
              <a16:creationId xmlns:a16="http://schemas.microsoft.com/office/drawing/2014/main" id="{00000000-0008-0000-18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274213" y="4588194"/>
          <a:ext cx="2671277" cy="200596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0</xdr:colOff>
      <xdr:row>6</xdr:row>
      <xdr:rowOff>127000</xdr:rowOff>
    </xdr:from>
    <xdr:to>
      <xdr:col>34</xdr:col>
      <xdr:colOff>0</xdr:colOff>
      <xdr:row>16</xdr:row>
      <xdr:rowOff>278686</xdr:rowOff>
    </xdr:to>
    <xdr:pic>
      <xdr:nvPicPr>
        <xdr:cNvPr id="3" name="図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1527175"/>
          <a:ext cx="9744075" cy="4628436"/>
        </a:xfrm>
        <a:prstGeom prst="rect">
          <a:avLst/>
        </a:prstGeom>
      </xdr:spPr>
    </xdr:pic>
    <xdr:clientData/>
  </xdr:twoCellAnchor>
  <xdr:twoCellAnchor editAs="oneCell">
    <xdr:from>
      <xdr:col>3</xdr:col>
      <xdr:colOff>0</xdr:colOff>
      <xdr:row>20</xdr:row>
      <xdr:rowOff>127000</xdr:rowOff>
    </xdr:from>
    <xdr:to>
      <xdr:col>34</xdr:col>
      <xdr:colOff>0</xdr:colOff>
      <xdr:row>30</xdr:row>
      <xdr:rowOff>278686</xdr:rowOff>
    </xdr:to>
    <xdr:pic>
      <xdr:nvPicPr>
        <xdr:cNvPr id="5" name="図 4">
          <a:extLst>
            <a:ext uri="{FF2B5EF4-FFF2-40B4-BE49-F238E27FC236}">
              <a16:creationId xmlns:a16="http://schemas.microsoft.com/office/drawing/2014/main" id="{00000000-0008-0000-1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800" y="7718425"/>
          <a:ext cx="9744075" cy="4628436"/>
        </a:xfrm>
        <a:prstGeom prst="rect">
          <a:avLst/>
        </a:prstGeom>
      </xdr:spPr>
    </xdr:pic>
    <xdr:clientData/>
  </xdr:twoCellAnchor>
  <xdr:twoCellAnchor editAs="oneCell">
    <xdr:from>
      <xdr:col>3</xdr:col>
      <xdr:colOff>0</xdr:colOff>
      <xdr:row>34</xdr:row>
      <xdr:rowOff>127000</xdr:rowOff>
    </xdr:from>
    <xdr:to>
      <xdr:col>34</xdr:col>
      <xdr:colOff>0</xdr:colOff>
      <xdr:row>44</xdr:row>
      <xdr:rowOff>278686</xdr:rowOff>
    </xdr:to>
    <xdr:pic>
      <xdr:nvPicPr>
        <xdr:cNvPr id="7" name="図 6">
          <a:extLst>
            <a:ext uri="{FF2B5EF4-FFF2-40B4-BE49-F238E27FC236}">
              <a16:creationId xmlns:a16="http://schemas.microsoft.com/office/drawing/2014/main" id="{00000000-0008-0000-19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5800" y="13909675"/>
          <a:ext cx="9744075" cy="4628436"/>
        </a:xfrm>
        <a:prstGeom prst="rect">
          <a:avLst/>
        </a:prstGeom>
      </xdr:spPr>
    </xdr:pic>
    <xdr:clientData/>
  </xdr:twoCellAnchor>
  <xdr:twoCellAnchor editAs="oneCell">
    <xdr:from>
      <xdr:col>3</xdr:col>
      <xdr:colOff>0</xdr:colOff>
      <xdr:row>48</xdr:row>
      <xdr:rowOff>126998</xdr:rowOff>
    </xdr:from>
    <xdr:to>
      <xdr:col>34</xdr:col>
      <xdr:colOff>0</xdr:colOff>
      <xdr:row>58</xdr:row>
      <xdr:rowOff>278684</xdr:rowOff>
    </xdr:to>
    <xdr:pic>
      <xdr:nvPicPr>
        <xdr:cNvPr id="9" name="図 8">
          <a:extLst>
            <a:ext uri="{FF2B5EF4-FFF2-40B4-BE49-F238E27FC236}">
              <a16:creationId xmlns:a16="http://schemas.microsoft.com/office/drawing/2014/main" id="{00000000-0008-0000-19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5800" y="20100923"/>
          <a:ext cx="9744075" cy="4628436"/>
        </a:xfrm>
        <a:prstGeom prst="rect">
          <a:avLst/>
        </a:prstGeom>
      </xdr:spPr>
    </xdr:pic>
    <xdr:clientData/>
  </xdr:twoCellAnchor>
  <xdr:twoCellAnchor editAs="oneCell">
    <xdr:from>
      <xdr:col>3</xdr:col>
      <xdr:colOff>0</xdr:colOff>
      <xdr:row>62</xdr:row>
      <xdr:rowOff>127000</xdr:rowOff>
    </xdr:from>
    <xdr:to>
      <xdr:col>34</xdr:col>
      <xdr:colOff>0</xdr:colOff>
      <xdr:row>72</xdr:row>
      <xdr:rowOff>278686</xdr:rowOff>
    </xdr:to>
    <xdr:pic>
      <xdr:nvPicPr>
        <xdr:cNvPr id="11" name="図 10">
          <a:extLst>
            <a:ext uri="{FF2B5EF4-FFF2-40B4-BE49-F238E27FC236}">
              <a16:creationId xmlns:a16="http://schemas.microsoft.com/office/drawing/2014/main" id="{00000000-0008-0000-19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85800" y="26292175"/>
          <a:ext cx="9744075" cy="4628436"/>
        </a:xfrm>
        <a:prstGeom prst="rect">
          <a:avLst/>
        </a:prstGeom>
      </xdr:spPr>
    </xdr:pic>
    <xdr:clientData/>
  </xdr:twoCellAnchor>
  <xdr:twoCellAnchor editAs="oneCell">
    <xdr:from>
      <xdr:col>3</xdr:col>
      <xdr:colOff>0</xdr:colOff>
      <xdr:row>76</xdr:row>
      <xdr:rowOff>127000</xdr:rowOff>
    </xdr:from>
    <xdr:to>
      <xdr:col>34</xdr:col>
      <xdr:colOff>0</xdr:colOff>
      <xdr:row>86</xdr:row>
      <xdr:rowOff>278686</xdr:rowOff>
    </xdr:to>
    <xdr:pic>
      <xdr:nvPicPr>
        <xdr:cNvPr id="13" name="図 12">
          <a:extLst>
            <a:ext uri="{FF2B5EF4-FFF2-40B4-BE49-F238E27FC236}">
              <a16:creationId xmlns:a16="http://schemas.microsoft.com/office/drawing/2014/main" id="{00000000-0008-0000-1900-00000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85800" y="32483425"/>
          <a:ext cx="9744075" cy="4628436"/>
        </a:xfrm>
        <a:prstGeom prst="rect">
          <a:avLst/>
        </a:prstGeom>
      </xdr:spPr>
    </xdr:pic>
    <xdr:clientData/>
  </xdr:twoCellAnchor>
  <xdr:twoCellAnchor editAs="oneCell">
    <xdr:from>
      <xdr:col>3</xdr:col>
      <xdr:colOff>0</xdr:colOff>
      <xdr:row>90</xdr:row>
      <xdr:rowOff>127000</xdr:rowOff>
    </xdr:from>
    <xdr:to>
      <xdr:col>34</xdr:col>
      <xdr:colOff>0</xdr:colOff>
      <xdr:row>100</xdr:row>
      <xdr:rowOff>278686</xdr:rowOff>
    </xdr:to>
    <xdr:pic>
      <xdr:nvPicPr>
        <xdr:cNvPr id="15" name="図 14">
          <a:extLst>
            <a:ext uri="{FF2B5EF4-FFF2-40B4-BE49-F238E27FC236}">
              <a16:creationId xmlns:a16="http://schemas.microsoft.com/office/drawing/2014/main" id="{00000000-0008-0000-19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85800" y="38674675"/>
          <a:ext cx="9744075" cy="4628436"/>
        </a:xfrm>
        <a:prstGeom prst="rect">
          <a:avLst/>
        </a:prstGeom>
      </xdr:spPr>
    </xdr:pic>
    <xdr:clientData/>
  </xdr:twoCellAnchor>
  <xdr:twoCellAnchor editAs="oneCell">
    <xdr:from>
      <xdr:col>3</xdr:col>
      <xdr:colOff>0</xdr:colOff>
      <xdr:row>104</xdr:row>
      <xdr:rowOff>127000</xdr:rowOff>
    </xdr:from>
    <xdr:to>
      <xdr:col>34</xdr:col>
      <xdr:colOff>0</xdr:colOff>
      <xdr:row>114</xdr:row>
      <xdr:rowOff>278686</xdr:rowOff>
    </xdr:to>
    <xdr:pic>
      <xdr:nvPicPr>
        <xdr:cNvPr id="17" name="図 16">
          <a:extLst>
            <a:ext uri="{FF2B5EF4-FFF2-40B4-BE49-F238E27FC236}">
              <a16:creationId xmlns:a16="http://schemas.microsoft.com/office/drawing/2014/main" id="{00000000-0008-0000-1900-000011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85800" y="44865925"/>
          <a:ext cx="9744075" cy="4628436"/>
        </a:xfrm>
        <a:prstGeom prst="rect">
          <a:avLst/>
        </a:prstGeom>
      </xdr:spPr>
    </xdr:pic>
    <xdr:clientData/>
  </xdr:twoCellAnchor>
  <xdr:twoCellAnchor editAs="oneCell">
    <xdr:from>
      <xdr:col>3</xdr:col>
      <xdr:colOff>0</xdr:colOff>
      <xdr:row>118</xdr:row>
      <xdr:rowOff>127000</xdr:rowOff>
    </xdr:from>
    <xdr:to>
      <xdr:col>34</xdr:col>
      <xdr:colOff>0</xdr:colOff>
      <xdr:row>128</xdr:row>
      <xdr:rowOff>278686</xdr:rowOff>
    </xdr:to>
    <xdr:pic>
      <xdr:nvPicPr>
        <xdr:cNvPr id="19" name="図 18">
          <a:extLst>
            <a:ext uri="{FF2B5EF4-FFF2-40B4-BE49-F238E27FC236}">
              <a16:creationId xmlns:a16="http://schemas.microsoft.com/office/drawing/2014/main" id="{00000000-0008-0000-1900-000013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85800" y="51057175"/>
          <a:ext cx="9744075" cy="4628436"/>
        </a:xfrm>
        <a:prstGeom prst="rect">
          <a:avLst/>
        </a:prstGeom>
      </xdr:spPr>
    </xdr:pic>
    <xdr:clientData/>
  </xdr:twoCellAnchor>
  <xdr:twoCellAnchor editAs="oneCell">
    <xdr:from>
      <xdr:col>3</xdr:col>
      <xdr:colOff>0</xdr:colOff>
      <xdr:row>132</xdr:row>
      <xdr:rowOff>127000</xdr:rowOff>
    </xdr:from>
    <xdr:to>
      <xdr:col>34</xdr:col>
      <xdr:colOff>0</xdr:colOff>
      <xdr:row>142</xdr:row>
      <xdr:rowOff>278686</xdr:rowOff>
    </xdr:to>
    <xdr:pic>
      <xdr:nvPicPr>
        <xdr:cNvPr id="21" name="図 20">
          <a:extLst>
            <a:ext uri="{FF2B5EF4-FFF2-40B4-BE49-F238E27FC236}">
              <a16:creationId xmlns:a16="http://schemas.microsoft.com/office/drawing/2014/main" id="{00000000-0008-0000-1900-00001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85800" y="57248425"/>
          <a:ext cx="9744075" cy="462843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12</xdr:col>
      <xdr:colOff>257175</xdr:colOff>
      <xdr:row>10</xdr:row>
      <xdr:rowOff>38100</xdr:rowOff>
    </xdr:from>
    <xdr:ext cx="3390672" cy="925894"/>
    <xdr:sp macro="" textlink="">
      <xdr:nvSpPr>
        <xdr:cNvPr id="2" name="テキスト ボックス 1">
          <a:extLst>
            <a:ext uri="{FF2B5EF4-FFF2-40B4-BE49-F238E27FC236}">
              <a16:creationId xmlns:a16="http://schemas.microsoft.com/office/drawing/2014/main" id="{00000000-0008-0000-1A00-000002000000}"/>
            </a:ext>
          </a:extLst>
        </xdr:cNvPr>
        <xdr:cNvSpPr txBox="1"/>
      </xdr:nvSpPr>
      <xdr:spPr>
        <a:xfrm>
          <a:off x="3771900" y="3228975"/>
          <a:ext cx="3390672" cy="925894"/>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機器未使用</a:t>
          </a:r>
          <a:endParaRPr kumimoji="1" lang="en-US" altLang="ja-JP" sz="5000"/>
        </a:p>
      </xdr:txBody>
    </xdr:sp>
    <xdr:clientData/>
  </xdr:oneCellAnchor>
</xdr:wsDr>
</file>

<file path=xl/drawings/drawing24.xml><?xml version="1.0" encoding="utf-8"?>
<xdr:wsDr xmlns:xdr="http://schemas.openxmlformats.org/drawingml/2006/spreadsheetDrawing" xmlns:a="http://schemas.openxmlformats.org/drawingml/2006/main">
  <xdr:twoCellAnchor editAs="oneCell">
    <xdr:from>
      <xdr:col>2</xdr:col>
      <xdr:colOff>125730</xdr:colOff>
      <xdr:row>11</xdr:row>
      <xdr:rowOff>80211</xdr:rowOff>
    </xdr:from>
    <xdr:to>
      <xdr:col>9</xdr:col>
      <xdr:colOff>188595</xdr:colOff>
      <xdr:row>38</xdr:row>
      <xdr:rowOff>100764</xdr:rowOff>
    </xdr:to>
    <xdr:pic>
      <xdr:nvPicPr>
        <xdr:cNvPr id="3" name="図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023311"/>
          <a:ext cx="2263140" cy="416392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125730</xdr:colOff>
      <xdr:row>8</xdr:row>
      <xdr:rowOff>36177</xdr:rowOff>
    </xdr:from>
    <xdr:to>
      <xdr:col>9</xdr:col>
      <xdr:colOff>188595</xdr:colOff>
      <xdr:row>41</xdr:row>
      <xdr:rowOff>116224</xdr:rowOff>
    </xdr:to>
    <xdr:pic>
      <xdr:nvPicPr>
        <xdr:cNvPr id="3" name="図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22077"/>
          <a:ext cx="2263140" cy="516639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125730</xdr:colOff>
      <xdr:row>8</xdr:row>
      <xdr:rowOff>88153</xdr:rowOff>
    </xdr:from>
    <xdr:to>
      <xdr:col>9</xdr:col>
      <xdr:colOff>188595</xdr:colOff>
      <xdr:row>41</xdr:row>
      <xdr:rowOff>64247</xdr:rowOff>
    </xdr:to>
    <xdr:pic>
      <xdr:nvPicPr>
        <xdr:cNvPr id="3" name="図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053"/>
          <a:ext cx="2263140" cy="5062444"/>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125730</xdr:colOff>
      <xdr:row>11</xdr:row>
      <xdr:rowOff>80270</xdr:rowOff>
    </xdr:from>
    <xdr:to>
      <xdr:col>9</xdr:col>
      <xdr:colOff>188595</xdr:colOff>
      <xdr:row>38</xdr:row>
      <xdr:rowOff>100705</xdr:rowOff>
    </xdr:to>
    <xdr:pic>
      <xdr:nvPicPr>
        <xdr:cNvPr id="3" name="図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023370"/>
          <a:ext cx="2263140" cy="416381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59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59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59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59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59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59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59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59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59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59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59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59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59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59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59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59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59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59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59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59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224" headerRowBorderDxfId="225" tableBorderDxfId="223">
  <autoFilter ref="B15:B21" xr:uid="{00000000-0009-0000-0100-000001000000}"/>
  <tableColumns count="1">
    <tableColumn id="1" xr3:uid="{00000000-0010-0000-0000-000001000000}" name="対象箇所" dataDxfId="2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221" headerRowBorderDxfId="220" tableBorderDxfId="219">
  <autoFilter ref="C15:J46" xr:uid="{00000000-0009-0000-0100-000002000000}"/>
  <tableColumns count="8">
    <tableColumn id="9" xr3:uid="{00000000-0010-0000-0100-000009000000}" name="部位区分" totalsRowLabel="集計" dataDxfId="218" totalsRowDxfId="217"/>
    <tableColumn id="2" xr3:uid="{00000000-0010-0000-0100-000002000000}" name="変状区分" dataDxfId="216" totalsRowDxfId="215"/>
    <tableColumn id="7" xr3:uid="{00000000-0010-0000-0100-000007000000}" name="変状種類" dataDxfId="214" totalsRowDxfId="213"/>
    <tableColumn id="4" xr3:uid="{00000000-0010-0000-0100-000004000000}" name="対策区分" dataDxfId="212" totalsRowDxfId="211"/>
    <tableColumn id="5" xr3:uid="{00000000-0010-0000-0100-000005000000}" name="健全性" dataDxfId="210" totalsRowDxfId="209"/>
    <tableColumn id="12" xr3:uid="{00000000-0010-0000-0100-00000C000000}" name="調査の要否" dataDxfId="208" totalsRowDxfId="207"/>
    <tableColumn id="10" xr3:uid="{00000000-0010-0000-0100-00000A000000}" name="措置の要否" dataDxfId="206" totalsRowDxfId="205"/>
    <tableColumn id="11" xr3:uid="{00000000-0010-0000-0100-00000B000000}" name="実施有無" totalsRowFunction="count" dataDxfId="204" totalsRowDxfId="20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202" tableBorderDxfId="201">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200" tableBorderDxfId="199">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98" headerRowBorderDxfId="197" tableBorderDxfId="196">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195" headerRowBorderDxfId="194" tableBorderDxfId="193">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191" headerRowBorderDxfId="192" tableBorderDxfId="190">
  <autoFilter ref="B5:B12" xr:uid="{00000000-0009-0000-0100-000003000000}"/>
  <tableColumns count="1">
    <tableColumn id="1" xr3:uid="{00000000-0010-0000-0800-000001000000}" name="トンネルの分類" dataDxfId="189"/>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187" headerRowBorderDxfId="188" tableBorderDxfId="186">
  <autoFilter ref="C5:E11" xr:uid="{00000000-0009-0000-0100-000004000000}"/>
  <tableColumns count="3">
    <tableColumn id="1" xr3:uid="{00000000-0010-0000-0900-000001000000}" name="トンネル工法" dataDxfId="185"/>
    <tableColumn id="2" xr3:uid="{00000000-0010-0000-0900-000002000000}" name="緊急輸送路" dataDxfId="184"/>
    <tableColumn id="3" xr3:uid="{00000000-0010-0000-0900-000003000000}" name="代替路" dataDxfId="18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84.xml"/><Relationship Id="rId1" Type="http://schemas.openxmlformats.org/officeDocument/2006/relationships/printerSettings" Target="../printerSettings/printerSettings90.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view="pageBreakPreview" zoomScaleNormal="85" zoomScaleSheetLayoutView="100" workbookViewId="0">
      <selection sqref="A1:N2"/>
    </sheetView>
  </sheetViews>
  <sheetFormatPr defaultRowHeight="13.2" x14ac:dyDescent="0.2"/>
  <cols>
    <col min="1" max="2" width="8.88671875" customWidth="1"/>
    <col min="3" max="3" width="9" customWidth="1"/>
    <col min="4" max="4" width="8.88671875" customWidth="1"/>
  </cols>
  <sheetData>
    <row r="1" spans="1:14" x14ac:dyDescent="0.2">
      <c r="A1" s="243" t="s">
        <v>411</v>
      </c>
      <c r="B1" s="243"/>
      <c r="C1" s="243"/>
      <c r="D1" s="243"/>
      <c r="E1" s="243"/>
      <c r="F1" s="243"/>
      <c r="G1" s="243"/>
      <c r="H1" s="243"/>
      <c r="I1" s="243"/>
      <c r="J1" s="243"/>
      <c r="K1" s="243"/>
      <c r="L1" s="243"/>
      <c r="M1" s="243"/>
      <c r="N1" s="243"/>
    </row>
    <row r="2" spans="1:14" x14ac:dyDescent="0.2">
      <c r="A2" s="243"/>
      <c r="B2" s="243"/>
      <c r="C2" s="243"/>
      <c r="D2" s="243"/>
      <c r="E2" s="243"/>
      <c r="F2" s="243"/>
      <c r="G2" s="243"/>
      <c r="H2" s="243"/>
      <c r="I2" s="243"/>
      <c r="J2" s="243"/>
      <c r="K2" s="243"/>
      <c r="L2" s="243"/>
      <c r="M2" s="243"/>
      <c r="N2" s="243"/>
    </row>
    <row r="3" spans="1:14" x14ac:dyDescent="0.2">
      <c r="A3" s="244" t="s">
        <v>421</v>
      </c>
      <c r="B3" s="244"/>
      <c r="C3" s="244"/>
      <c r="D3" s="244"/>
      <c r="E3" s="244"/>
      <c r="F3" s="244"/>
      <c r="G3" s="244"/>
      <c r="H3" s="245" t="s">
        <v>422</v>
      </c>
      <c r="I3" s="245"/>
      <c r="J3" s="245"/>
      <c r="K3" s="245"/>
      <c r="L3" s="245"/>
      <c r="M3" s="245"/>
      <c r="N3" s="245"/>
    </row>
    <row r="4" spans="1:14" x14ac:dyDescent="0.2">
      <c r="H4" t="s">
        <v>424</v>
      </c>
    </row>
    <row r="5" spans="1:14" x14ac:dyDescent="0.2">
      <c r="H5" s="242" t="s">
        <v>423</v>
      </c>
      <c r="I5" s="242"/>
      <c r="J5" s="242"/>
      <c r="K5" s="242"/>
      <c r="L5" s="242"/>
      <c r="M5" s="242"/>
      <c r="N5" s="242"/>
    </row>
    <row r="6" spans="1:14" x14ac:dyDescent="0.2">
      <c r="H6" s="242"/>
      <c r="I6" s="242"/>
      <c r="J6" s="242"/>
      <c r="K6" s="242"/>
      <c r="L6" s="242"/>
      <c r="M6" s="242"/>
      <c r="N6" s="242"/>
    </row>
    <row r="7" spans="1:14" x14ac:dyDescent="0.2">
      <c r="H7" s="242"/>
      <c r="I7" s="242"/>
      <c r="J7" s="242"/>
      <c r="K7" s="242"/>
      <c r="L7" s="242"/>
      <c r="M7" s="242"/>
      <c r="N7" s="242"/>
    </row>
    <row r="8" spans="1:14" x14ac:dyDescent="0.2">
      <c r="H8" s="242"/>
      <c r="I8" s="242"/>
      <c r="J8" s="242"/>
      <c r="K8" s="242"/>
      <c r="L8" s="242"/>
      <c r="M8" s="242"/>
      <c r="N8" s="242"/>
    </row>
    <row r="9" spans="1:14" x14ac:dyDescent="0.2">
      <c r="H9" t="s">
        <v>546</v>
      </c>
    </row>
    <row r="10" spans="1:14" x14ac:dyDescent="0.2">
      <c r="H10" s="241" t="s">
        <v>425</v>
      </c>
      <c r="I10" s="241"/>
      <c r="J10" s="241"/>
      <c r="K10" s="241"/>
      <c r="L10" s="241"/>
      <c r="M10" s="241"/>
      <c r="N10" s="241"/>
    </row>
    <row r="11" spans="1:14" x14ac:dyDescent="0.2">
      <c r="H11" s="241"/>
      <c r="I11" s="241"/>
      <c r="J11" s="241"/>
      <c r="K11" s="241"/>
      <c r="L11" s="241"/>
      <c r="M11" s="241"/>
      <c r="N11" s="241"/>
    </row>
    <row r="12" spans="1:14" x14ac:dyDescent="0.2">
      <c r="H12" t="s">
        <v>426</v>
      </c>
    </row>
    <row r="13" spans="1:14" ht="13.5" customHeight="1" x14ac:dyDescent="0.2">
      <c r="H13" s="241" t="s">
        <v>427</v>
      </c>
      <c r="I13" s="241"/>
      <c r="J13" s="241"/>
      <c r="K13" s="241"/>
      <c r="L13" s="241"/>
      <c r="M13" s="241"/>
      <c r="N13" s="241"/>
    </row>
    <row r="14" spans="1:14" x14ac:dyDescent="0.2">
      <c r="H14" s="241"/>
      <c r="I14" s="241"/>
      <c r="J14" s="241"/>
      <c r="K14" s="241"/>
      <c r="L14" s="241"/>
      <c r="M14" s="241"/>
      <c r="N14" s="241"/>
    </row>
    <row r="15" spans="1:14" x14ac:dyDescent="0.2">
      <c r="H15" s="241"/>
      <c r="I15" s="241"/>
      <c r="J15" s="241"/>
      <c r="K15" s="241"/>
      <c r="L15" s="241"/>
      <c r="M15" s="241"/>
      <c r="N15" s="241"/>
    </row>
    <row r="16" spans="1:14" x14ac:dyDescent="0.2">
      <c r="H16" t="s">
        <v>428</v>
      </c>
    </row>
    <row r="17" spans="8:14" x14ac:dyDescent="0.2">
      <c r="H17" s="241" t="s">
        <v>429</v>
      </c>
      <c r="I17" s="241"/>
      <c r="J17" s="241"/>
      <c r="K17" s="241"/>
      <c r="L17" s="241"/>
      <c r="M17" s="241"/>
      <c r="N17" s="241"/>
    </row>
    <row r="18" spans="8:14" x14ac:dyDescent="0.2">
      <c r="H18" s="241"/>
      <c r="I18" s="241"/>
      <c r="J18" s="241"/>
      <c r="K18" s="241"/>
      <c r="L18" s="241"/>
      <c r="M18" s="241"/>
      <c r="N18" s="241"/>
    </row>
    <row r="19" spans="8:14" x14ac:dyDescent="0.2">
      <c r="H19" t="s">
        <v>430</v>
      </c>
    </row>
    <row r="20" spans="8:14" x14ac:dyDescent="0.2">
      <c r="H20" s="241" t="s">
        <v>431</v>
      </c>
      <c r="I20" s="241"/>
      <c r="J20" s="241"/>
      <c r="K20" s="241"/>
      <c r="L20" s="241"/>
      <c r="M20" s="241"/>
      <c r="N20" s="241"/>
    </row>
    <row r="21" spans="8:14" x14ac:dyDescent="0.2">
      <c r="H21" s="241"/>
      <c r="I21" s="241"/>
      <c r="J21" s="241"/>
      <c r="K21" s="241"/>
      <c r="L21" s="241"/>
      <c r="M21" s="241"/>
      <c r="N21" s="241"/>
    </row>
    <row r="22" spans="8:14" x14ac:dyDescent="0.2">
      <c r="H22" t="s">
        <v>432</v>
      </c>
    </row>
    <row r="23" spans="8:14" x14ac:dyDescent="0.2">
      <c r="H23" t="s">
        <v>433</v>
      </c>
    </row>
    <row r="24" spans="8:14" x14ac:dyDescent="0.2">
      <c r="H24" t="s">
        <v>434</v>
      </c>
    </row>
    <row r="25" spans="8:14" ht="13.5" customHeight="1" x14ac:dyDescent="0.2">
      <c r="H25" s="241" t="s">
        <v>435</v>
      </c>
      <c r="I25" s="241"/>
      <c r="J25" s="241"/>
      <c r="K25" s="241"/>
      <c r="L25" s="241"/>
      <c r="M25" s="241"/>
      <c r="N25" s="241"/>
    </row>
    <row r="26" spans="8:14" x14ac:dyDescent="0.2">
      <c r="H26" s="241"/>
      <c r="I26" s="241"/>
      <c r="J26" s="241"/>
      <c r="K26" s="241"/>
      <c r="L26" s="241"/>
      <c r="M26" s="241"/>
      <c r="N26" s="241"/>
    </row>
    <row r="27" spans="8:14" ht="12" customHeight="1" x14ac:dyDescent="0.2">
      <c r="H27" s="246" t="s">
        <v>436</v>
      </c>
      <c r="I27" s="246"/>
      <c r="J27" s="246"/>
      <c r="K27" s="246"/>
      <c r="L27" s="246"/>
      <c r="M27" s="246"/>
      <c r="N27" s="246"/>
    </row>
    <row r="28" spans="8:14" x14ac:dyDescent="0.2">
      <c r="H28" t="s">
        <v>437</v>
      </c>
    </row>
    <row r="29" spans="8:14" x14ac:dyDescent="0.2">
      <c r="H29" s="245" t="s">
        <v>532</v>
      </c>
      <c r="I29" s="245"/>
      <c r="J29" s="245"/>
      <c r="K29" s="245"/>
      <c r="L29" s="245"/>
      <c r="M29" s="245"/>
      <c r="N29" s="245"/>
    </row>
    <row r="30" spans="8:14" x14ac:dyDescent="0.2">
      <c r="H30" t="s">
        <v>547</v>
      </c>
    </row>
    <row r="31" spans="8:14" ht="13.2" customHeight="1" x14ac:dyDescent="0.2">
      <c r="H31" s="241" t="s">
        <v>549</v>
      </c>
      <c r="I31" s="241"/>
      <c r="J31" s="241"/>
      <c r="K31" s="241"/>
      <c r="L31" s="241"/>
      <c r="M31" s="241"/>
      <c r="N31" s="241"/>
    </row>
    <row r="32" spans="8:14" x14ac:dyDescent="0.2">
      <c r="H32" s="241"/>
      <c r="I32" s="241"/>
      <c r="J32" s="241"/>
      <c r="K32" s="241"/>
      <c r="L32" s="241"/>
      <c r="M32" s="241"/>
      <c r="N32" s="241"/>
    </row>
    <row r="33" spans="2:14" x14ac:dyDescent="0.2">
      <c r="H33" s="241"/>
      <c r="I33" s="241"/>
      <c r="J33" s="241"/>
      <c r="K33" s="241"/>
      <c r="L33" s="241"/>
      <c r="M33" s="241"/>
      <c r="N33" s="241"/>
    </row>
    <row r="34" spans="2:14" x14ac:dyDescent="0.2">
      <c r="H34" s="241"/>
      <c r="I34" s="241"/>
      <c r="J34" s="241"/>
      <c r="K34" s="241"/>
      <c r="L34" s="241"/>
      <c r="M34" s="241"/>
      <c r="N34" s="241"/>
    </row>
    <row r="35" spans="2:14" x14ac:dyDescent="0.2">
      <c r="B35" s="242"/>
      <c r="C35" s="242"/>
      <c r="D35" s="138"/>
      <c r="H35" s="241"/>
      <c r="I35" s="241"/>
      <c r="J35" s="241"/>
      <c r="K35" s="241"/>
      <c r="L35" s="241"/>
      <c r="M35" s="241"/>
      <c r="N35" s="241"/>
    </row>
    <row r="36" spans="2:14" x14ac:dyDescent="0.2">
      <c r="H36" s="247"/>
      <c r="I36" s="247"/>
      <c r="J36" s="247"/>
      <c r="K36" s="247"/>
      <c r="L36" s="247"/>
      <c r="M36" s="247"/>
      <c r="N36" s="247"/>
    </row>
    <row r="37" spans="2:14" x14ac:dyDescent="0.2">
      <c r="H37" s="241"/>
      <c r="I37" s="241"/>
      <c r="J37" s="241"/>
      <c r="K37" s="241"/>
      <c r="L37" s="241"/>
      <c r="M37" s="241"/>
      <c r="N37" s="241"/>
    </row>
    <row r="38" spans="2:14" ht="13.2" customHeight="1" x14ac:dyDescent="0.2">
      <c r="H38" s="241"/>
      <c r="I38" s="241"/>
      <c r="J38" s="241"/>
      <c r="K38" s="241"/>
      <c r="L38" s="241"/>
      <c r="M38" s="241"/>
      <c r="N38" s="241"/>
    </row>
    <row r="39" spans="2:14" x14ac:dyDescent="0.2">
      <c r="H39" s="241"/>
      <c r="I39" s="241"/>
      <c r="J39" s="241"/>
      <c r="K39" s="241"/>
      <c r="L39" s="241"/>
      <c r="M39" s="241"/>
      <c r="N39" s="241"/>
    </row>
    <row r="40" spans="2:14" x14ac:dyDescent="0.2">
      <c r="H40" s="241"/>
      <c r="I40" s="241"/>
      <c r="J40" s="241"/>
      <c r="K40" s="241"/>
      <c r="L40" s="241"/>
      <c r="M40" s="241"/>
      <c r="N40" s="241"/>
    </row>
    <row r="41" spans="2:14" x14ac:dyDescent="0.2">
      <c r="H41" s="241"/>
      <c r="I41" s="241"/>
      <c r="J41" s="241"/>
      <c r="K41" s="241"/>
      <c r="L41" s="241"/>
      <c r="M41" s="241"/>
      <c r="N41" s="241"/>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106680</xdr:colOff>
                <xdr:row>3</xdr:row>
                <xdr:rowOff>99060</xdr:rowOff>
              </from>
              <to>
                <xdr:col>6</xdr:col>
                <xdr:colOff>594360</xdr:colOff>
                <xdr:row>38</xdr:row>
                <xdr:rowOff>30480</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2" x14ac:dyDescent="0.2"/>
  <cols>
    <col min="1" max="1" width="8.88671875" customWidth="1"/>
    <col min="2" max="3" width="9" customWidth="1"/>
    <col min="4" max="4" width="8.88671875" customWidth="1"/>
  </cols>
  <sheetData>
    <row r="1" spans="1:14" x14ac:dyDescent="0.2">
      <c r="A1" s="248" t="s">
        <v>412</v>
      </c>
      <c r="B1" s="248"/>
      <c r="C1" s="248"/>
      <c r="D1" s="248"/>
      <c r="E1" s="248"/>
      <c r="F1" s="248"/>
      <c r="G1" s="248"/>
      <c r="H1" s="248"/>
      <c r="I1" s="248"/>
      <c r="J1" s="248"/>
      <c r="K1" s="248"/>
      <c r="L1" s="248"/>
      <c r="M1" s="248"/>
      <c r="N1" s="248"/>
    </row>
    <row r="2" spans="1:14" x14ac:dyDescent="0.2">
      <c r="A2" s="248"/>
      <c r="B2" s="248"/>
      <c r="C2" s="248"/>
      <c r="D2" s="248"/>
      <c r="E2" s="248"/>
      <c r="F2" s="248"/>
      <c r="G2" s="248"/>
      <c r="H2" s="248"/>
      <c r="I2" s="248"/>
      <c r="J2" s="248"/>
      <c r="K2" s="248"/>
      <c r="L2" s="248"/>
      <c r="M2" s="248"/>
      <c r="N2" s="248"/>
    </row>
    <row r="22" spans="1:14" ht="13.5" customHeight="1" x14ac:dyDescent="0.2"/>
    <row r="23" spans="1:14" ht="27.75" customHeight="1" x14ac:dyDescent="0.2">
      <c r="B23" s="140"/>
      <c r="C23" s="140"/>
      <c r="D23" s="140"/>
      <c r="E23" s="140"/>
      <c r="F23" s="140"/>
      <c r="G23" s="140"/>
      <c r="H23" s="140"/>
      <c r="I23" s="140"/>
      <c r="J23" s="140"/>
      <c r="K23" s="140"/>
      <c r="L23" s="140"/>
      <c r="M23" s="140"/>
      <c r="N23" s="140"/>
    </row>
    <row r="25" spans="1:14" ht="40.5" customHeight="1" x14ac:dyDescent="0.2">
      <c r="B25" s="140"/>
      <c r="C25" s="140"/>
      <c r="D25" s="140"/>
      <c r="E25" s="140"/>
      <c r="F25" s="140"/>
      <c r="G25" s="140"/>
      <c r="H25" s="140"/>
      <c r="I25" s="140"/>
      <c r="J25" s="140"/>
      <c r="K25" s="140"/>
      <c r="L25" s="140"/>
      <c r="M25" s="140"/>
      <c r="N25" s="140"/>
    </row>
    <row r="26" spans="1:14" ht="13.5" customHeight="1" x14ac:dyDescent="0.2">
      <c r="A26" t="s">
        <v>438</v>
      </c>
      <c r="B26" s="140"/>
      <c r="C26" s="140"/>
      <c r="D26" s="140"/>
      <c r="E26" s="140"/>
      <c r="F26" s="140"/>
      <c r="G26" s="140"/>
      <c r="H26" s="140"/>
      <c r="I26" s="140"/>
      <c r="J26" s="140"/>
      <c r="K26" s="140"/>
      <c r="L26" s="140"/>
      <c r="M26" s="140"/>
      <c r="N26" s="140"/>
    </row>
    <row r="27" spans="1:14" ht="27" customHeight="1" x14ac:dyDescent="0.2">
      <c r="A27" s="241" t="s">
        <v>441</v>
      </c>
      <c r="B27" s="241"/>
      <c r="C27" s="241"/>
      <c r="D27" s="241"/>
      <c r="E27" s="241"/>
      <c r="F27" s="241"/>
      <c r="G27" s="241"/>
      <c r="H27" s="241"/>
      <c r="I27" s="241"/>
      <c r="J27" s="241"/>
      <c r="K27" s="241"/>
      <c r="L27" s="241"/>
      <c r="M27" s="241"/>
      <c r="N27" s="241"/>
    </row>
    <row r="28" spans="1:14" x14ac:dyDescent="0.2">
      <c r="A28" t="s">
        <v>439</v>
      </c>
    </row>
    <row r="29" spans="1:14" ht="40.5" customHeight="1" x14ac:dyDescent="0.2">
      <c r="A29" s="241" t="s">
        <v>440</v>
      </c>
      <c r="B29" s="241"/>
      <c r="C29" s="241"/>
      <c r="D29" s="241"/>
      <c r="E29" s="241"/>
      <c r="F29" s="241"/>
      <c r="G29" s="241"/>
      <c r="H29" s="241"/>
      <c r="I29" s="241"/>
      <c r="J29" s="241"/>
      <c r="K29" s="241"/>
      <c r="L29" s="241"/>
      <c r="M29" s="241"/>
      <c r="N29" s="241"/>
    </row>
    <row r="30" spans="1:14" ht="27" customHeight="1" x14ac:dyDescent="0.2">
      <c r="A30" s="241" t="s">
        <v>540</v>
      </c>
      <c r="B30" s="241"/>
      <c r="C30" s="241"/>
      <c r="D30" s="241"/>
      <c r="E30" s="241"/>
      <c r="F30" s="241"/>
      <c r="G30" s="241"/>
      <c r="H30" s="241"/>
      <c r="I30" s="241"/>
      <c r="J30" s="241"/>
      <c r="K30" s="241"/>
      <c r="L30" s="241"/>
      <c r="M30" s="241"/>
      <c r="N30" s="241"/>
    </row>
    <row r="32" spans="1:14" x14ac:dyDescent="0.2">
      <c r="A32" s="139"/>
      <c r="B32" s="139"/>
      <c r="C32" s="139"/>
      <c r="D32" s="139"/>
      <c r="E32" s="139"/>
      <c r="F32" s="139"/>
      <c r="G32" s="139"/>
      <c r="H32" s="139"/>
      <c r="I32" s="139"/>
      <c r="J32" s="139"/>
      <c r="K32" s="139"/>
      <c r="L32" s="139"/>
      <c r="M32" s="139"/>
      <c r="N32" s="139"/>
    </row>
    <row r="33" spans="1:14" x14ac:dyDescent="0.2">
      <c r="A33" s="139"/>
      <c r="B33" s="139"/>
      <c r="C33" s="139"/>
      <c r="D33" s="139"/>
      <c r="E33" s="139"/>
      <c r="F33" s="139"/>
      <c r="G33" s="139"/>
      <c r="H33" s="139"/>
      <c r="I33" s="139"/>
      <c r="J33" s="139"/>
      <c r="K33" s="139"/>
      <c r="L33" s="139"/>
      <c r="M33" s="139"/>
      <c r="N33" s="139"/>
    </row>
    <row r="39" spans="1:14" x14ac:dyDescent="0.2">
      <c r="G39" s="138"/>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Normal="100" zoomScaleSheetLayoutView="100" workbookViewId="0">
      <selection sqref="A1:N2"/>
    </sheetView>
  </sheetViews>
  <sheetFormatPr defaultColWidth="9" defaultRowHeight="18" customHeight="1" x14ac:dyDescent="0.15"/>
  <cols>
    <col min="1" max="1" width="1.77734375" style="2" customWidth="1"/>
    <col min="2" max="12" width="5.88671875" style="1" customWidth="1"/>
    <col min="13" max="14" width="3.21875" style="1" customWidth="1"/>
    <col min="15" max="18" width="5.88671875" style="1" customWidth="1"/>
    <col min="19" max="22" width="3.21875" style="1" customWidth="1"/>
    <col min="23" max="23" width="5.88671875" style="25" customWidth="1"/>
    <col min="24" max="24" width="9.6640625" style="25" customWidth="1"/>
    <col min="25" max="25" width="5.88671875" style="25" customWidth="1"/>
    <col min="26" max="26" width="5.88671875" style="1" customWidth="1"/>
    <col min="27" max="28" width="3.21875" style="1" customWidth="1"/>
    <col min="29" max="29" width="1.44140625" style="2" customWidth="1"/>
    <col min="30" max="16384" width="9" style="2"/>
  </cols>
  <sheetData>
    <row r="1" spans="2:37" ht="10.5" customHeight="1" x14ac:dyDescent="0.15"/>
    <row r="2" spans="2:37" ht="24.9" customHeight="1" x14ac:dyDescent="0.15">
      <c r="B2" s="18" t="s">
        <v>323</v>
      </c>
      <c r="C2" s="18"/>
      <c r="D2" s="18"/>
      <c r="E2" s="18"/>
      <c r="F2" s="18"/>
      <c r="G2" s="18"/>
      <c r="H2" s="18"/>
      <c r="I2" s="18"/>
      <c r="J2" s="18"/>
      <c r="K2" s="18"/>
      <c r="L2" s="18"/>
      <c r="M2" s="18"/>
      <c r="N2" s="18"/>
      <c r="O2" s="18"/>
      <c r="P2" s="18"/>
      <c r="Q2" s="18"/>
      <c r="R2" s="18"/>
      <c r="S2" s="272" t="s">
        <v>166</v>
      </c>
      <c r="T2" s="273"/>
      <c r="U2" s="273"/>
      <c r="V2" s="274"/>
      <c r="W2" s="275" t="s">
        <v>838</v>
      </c>
      <c r="X2" s="275"/>
      <c r="Y2" s="275"/>
      <c r="Z2" s="275"/>
      <c r="AA2" s="275"/>
      <c r="AB2" s="275"/>
    </row>
    <row r="3" spans="2:37" ht="20.100000000000001" customHeight="1" x14ac:dyDescent="0.15">
      <c r="B3" s="282" t="s">
        <v>27</v>
      </c>
      <c r="C3" s="282"/>
      <c r="D3" s="283" t="s">
        <v>576</v>
      </c>
      <c r="E3" s="284"/>
      <c r="F3" s="284"/>
      <c r="G3" s="285"/>
      <c r="H3" s="286" t="s">
        <v>165</v>
      </c>
      <c r="I3" s="286"/>
      <c r="J3" s="283" t="s">
        <v>578</v>
      </c>
      <c r="K3" s="284"/>
      <c r="L3" s="284"/>
      <c r="M3" s="284"/>
      <c r="N3" s="284"/>
      <c r="O3" s="45"/>
      <c r="P3" s="257" t="s">
        <v>10</v>
      </c>
      <c r="Q3" s="259"/>
      <c r="R3" s="289" t="s">
        <v>579</v>
      </c>
      <c r="S3" s="290"/>
      <c r="T3" s="290"/>
      <c r="U3" s="290"/>
      <c r="V3" s="291"/>
      <c r="W3" s="272" t="s">
        <v>164</v>
      </c>
      <c r="X3" s="273"/>
      <c r="Y3" s="273"/>
      <c r="Z3" s="295" t="s">
        <v>515</v>
      </c>
      <c r="AA3" s="296"/>
      <c r="AB3" s="297"/>
    </row>
    <row r="4" spans="2:37" ht="20.100000000000001" customHeight="1" x14ac:dyDescent="0.15">
      <c r="B4" s="281" t="s">
        <v>11</v>
      </c>
      <c r="C4" s="281"/>
      <c r="D4" s="287" t="s">
        <v>577</v>
      </c>
      <c r="E4" s="288"/>
      <c r="F4" s="288"/>
      <c r="G4" s="298"/>
      <c r="H4" s="286"/>
      <c r="I4" s="286"/>
      <c r="J4" s="287"/>
      <c r="K4" s="288"/>
      <c r="L4" s="288"/>
      <c r="M4" s="288"/>
      <c r="N4" s="288"/>
      <c r="O4" s="51"/>
      <c r="P4" s="260"/>
      <c r="Q4" s="262"/>
      <c r="R4" s="292"/>
      <c r="S4" s="293"/>
      <c r="T4" s="293"/>
      <c r="U4" s="293"/>
      <c r="V4" s="294"/>
      <c r="W4" s="272" t="s">
        <v>163</v>
      </c>
      <c r="X4" s="273"/>
      <c r="Y4" s="273"/>
      <c r="Z4" s="295" t="s">
        <v>515</v>
      </c>
      <c r="AA4" s="296"/>
      <c r="AB4" s="297"/>
    </row>
    <row r="5" spans="2:37" ht="20.100000000000001" customHeight="1" x14ac:dyDescent="0.15">
      <c r="B5" s="318" t="s">
        <v>12</v>
      </c>
      <c r="C5" s="318"/>
      <c r="D5" s="48" t="s">
        <v>13</v>
      </c>
      <c r="E5" s="319" t="s">
        <v>580</v>
      </c>
      <c r="F5" s="319"/>
      <c r="G5" s="319"/>
      <c r="H5" s="257" t="s">
        <v>162</v>
      </c>
      <c r="I5" s="258"/>
      <c r="J5" s="259"/>
      <c r="K5" s="320" t="s">
        <v>662</v>
      </c>
      <c r="L5" s="321"/>
      <c r="M5" s="321"/>
      <c r="N5" s="321"/>
      <c r="O5" s="322"/>
      <c r="P5" s="326" t="s">
        <v>161</v>
      </c>
      <c r="Q5" s="327"/>
      <c r="R5" s="330" t="s">
        <v>697</v>
      </c>
      <c r="S5" s="331"/>
      <c r="T5" s="332"/>
      <c r="U5" s="260" t="s">
        <v>160</v>
      </c>
      <c r="V5" s="261"/>
      <c r="W5" s="262"/>
      <c r="X5" s="253" t="s">
        <v>159</v>
      </c>
      <c r="Y5" s="254"/>
      <c r="Z5" s="254">
        <v>587</v>
      </c>
      <c r="AA5" s="254"/>
      <c r="AB5" s="54" t="s">
        <v>158</v>
      </c>
    </row>
    <row r="6" spans="2:37" ht="20.100000000000001" customHeight="1" x14ac:dyDescent="0.15">
      <c r="B6" s="318"/>
      <c r="C6" s="318"/>
      <c r="D6" s="48" t="s">
        <v>14</v>
      </c>
      <c r="E6" s="299" t="s">
        <v>581</v>
      </c>
      <c r="F6" s="299"/>
      <c r="G6" s="299"/>
      <c r="H6" s="260"/>
      <c r="I6" s="261"/>
      <c r="J6" s="262"/>
      <c r="K6" s="323"/>
      <c r="L6" s="324"/>
      <c r="M6" s="324"/>
      <c r="N6" s="324"/>
      <c r="O6" s="325"/>
      <c r="P6" s="328"/>
      <c r="Q6" s="329"/>
      <c r="R6" s="333"/>
      <c r="S6" s="334"/>
      <c r="T6" s="335"/>
      <c r="U6" s="272" t="s">
        <v>15</v>
      </c>
      <c r="V6" s="273"/>
      <c r="W6" s="274"/>
      <c r="X6" s="253" t="s">
        <v>501</v>
      </c>
      <c r="Y6" s="254"/>
      <c r="Z6" s="254"/>
      <c r="AA6" s="254"/>
      <c r="AB6" s="255"/>
    </row>
    <row r="7" spans="2:37" ht="18.899999999999999" customHeight="1" x14ac:dyDescent="0.15">
      <c r="B7" s="300" t="s">
        <v>134</v>
      </c>
      <c r="C7" s="278" t="s">
        <v>148</v>
      </c>
      <c r="D7" s="280"/>
      <c r="E7" s="301">
        <v>340041.3</v>
      </c>
      <c r="F7" s="302"/>
      <c r="G7" s="303"/>
      <c r="H7" s="278" t="s">
        <v>157</v>
      </c>
      <c r="I7" s="279"/>
      <c r="J7" s="280"/>
      <c r="K7" s="304" t="s">
        <v>586</v>
      </c>
      <c r="L7" s="305"/>
      <c r="M7" s="314" t="s">
        <v>156</v>
      </c>
      <c r="N7" s="315"/>
      <c r="O7" s="278" t="s">
        <v>139</v>
      </c>
      <c r="P7" s="280"/>
      <c r="Q7" s="306" t="s">
        <v>591</v>
      </c>
      <c r="R7" s="307"/>
      <c r="S7" s="263" t="s">
        <v>155</v>
      </c>
      <c r="T7" s="278" t="s">
        <v>154</v>
      </c>
      <c r="U7" s="279"/>
      <c r="V7" s="279"/>
      <c r="W7" s="280"/>
      <c r="X7" s="47" t="s">
        <v>130</v>
      </c>
      <c r="Y7" s="99" t="s">
        <v>153</v>
      </c>
      <c r="Z7" s="98" t="s">
        <v>129</v>
      </c>
      <c r="AA7" s="281" t="s">
        <v>152</v>
      </c>
      <c r="AB7" s="281"/>
      <c r="AD7" s="5"/>
      <c r="AE7" s="2">
        <f>INT(E7/10000)</f>
        <v>34</v>
      </c>
      <c r="AF7" s="2">
        <f>INT(E7/100)-AE7*100</f>
        <v>0</v>
      </c>
      <c r="AG7" s="173">
        <f>E7-AE7*10000-AF7*100</f>
        <v>41.299999999988358</v>
      </c>
      <c r="AH7" s="174">
        <f>ROUND(AE7+AF7/60+AG7/60/60,5)</f>
        <v>34.011470000000003</v>
      </c>
      <c r="AI7" s="174" t="str">
        <f>TEXT(AH7,"0.00000")</f>
        <v>34.01147</v>
      </c>
    </row>
    <row r="8" spans="2:37" ht="18.899999999999999" customHeight="1" x14ac:dyDescent="0.15">
      <c r="B8" s="260"/>
      <c r="C8" s="308" t="s">
        <v>145</v>
      </c>
      <c r="D8" s="309"/>
      <c r="E8" s="301">
        <v>1313212.5</v>
      </c>
      <c r="F8" s="310"/>
      <c r="G8" s="311"/>
      <c r="H8" s="308" t="s">
        <v>151</v>
      </c>
      <c r="I8" s="312"/>
      <c r="J8" s="309"/>
      <c r="K8" s="313"/>
      <c r="L8" s="277"/>
      <c r="M8" s="314"/>
      <c r="N8" s="315"/>
      <c r="O8" s="308" t="s">
        <v>150</v>
      </c>
      <c r="P8" s="309"/>
      <c r="Q8" s="249" t="s">
        <v>585</v>
      </c>
      <c r="R8" s="250"/>
      <c r="S8" s="264"/>
      <c r="T8" s="251" t="s">
        <v>149</v>
      </c>
      <c r="U8" s="272" t="s">
        <v>239</v>
      </c>
      <c r="V8" s="273"/>
      <c r="W8" s="274"/>
      <c r="X8" s="61"/>
      <c r="Y8" s="61" t="s">
        <v>595</v>
      </c>
      <c r="Z8" s="61">
        <v>3</v>
      </c>
      <c r="AA8" s="271" t="s">
        <v>595</v>
      </c>
      <c r="AB8" s="271"/>
      <c r="AD8" s="74"/>
      <c r="AE8" s="2">
        <f>INT(E8/10000)</f>
        <v>131</v>
      </c>
      <c r="AF8" s="2">
        <f>INT(E8/100)-AE8*100</f>
        <v>32</v>
      </c>
      <c r="AG8" s="173">
        <f>E8-AE8*10000-AF8*100</f>
        <v>12.5</v>
      </c>
      <c r="AH8" s="174">
        <f>ROUND(AE8+AF8/60+AG8/60/60,5)</f>
        <v>131.53681</v>
      </c>
      <c r="AI8" s="174" t="str">
        <f>TEXT(AH8,"0.00000")</f>
        <v>131.53681</v>
      </c>
    </row>
    <row r="9" spans="2:37" ht="18.899999999999999" customHeight="1" x14ac:dyDescent="0.15">
      <c r="B9" s="336" t="s">
        <v>126</v>
      </c>
      <c r="C9" s="308" t="s">
        <v>148</v>
      </c>
      <c r="D9" s="309"/>
      <c r="E9" s="301">
        <v>340041.3</v>
      </c>
      <c r="F9" s="310"/>
      <c r="G9" s="311"/>
      <c r="H9" s="337" t="s">
        <v>512</v>
      </c>
      <c r="I9" s="338"/>
      <c r="J9" s="338"/>
      <c r="K9" s="249"/>
      <c r="L9" s="250"/>
      <c r="M9" s="314"/>
      <c r="N9" s="315"/>
      <c r="O9" s="308" t="s">
        <v>147</v>
      </c>
      <c r="P9" s="309"/>
      <c r="Q9" s="340" t="s">
        <v>592</v>
      </c>
      <c r="R9" s="340"/>
      <c r="S9" s="264"/>
      <c r="T9" s="256"/>
      <c r="U9" s="272" t="s">
        <v>146</v>
      </c>
      <c r="V9" s="273"/>
      <c r="W9" s="274"/>
      <c r="X9" s="61"/>
      <c r="Y9" s="61" t="s">
        <v>595</v>
      </c>
      <c r="Z9" s="61">
        <v>11</v>
      </c>
      <c r="AA9" s="271" t="s">
        <v>595</v>
      </c>
      <c r="AB9" s="271"/>
      <c r="AD9" s="74"/>
    </row>
    <row r="10" spans="2:37" ht="18.899999999999999" customHeight="1" x14ac:dyDescent="0.15">
      <c r="B10" s="278"/>
      <c r="C10" s="308" t="s">
        <v>145</v>
      </c>
      <c r="D10" s="309"/>
      <c r="E10" s="301">
        <v>1313149.6000000001</v>
      </c>
      <c r="F10" s="310"/>
      <c r="G10" s="311"/>
      <c r="H10" s="308" t="s">
        <v>144</v>
      </c>
      <c r="I10" s="312"/>
      <c r="J10" s="309"/>
      <c r="K10" s="276" t="s">
        <v>587</v>
      </c>
      <c r="L10" s="277"/>
      <c r="M10" s="316"/>
      <c r="N10" s="317"/>
      <c r="O10" s="308" t="s">
        <v>84</v>
      </c>
      <c r="P10" s="309"/>
      <c r="Q10" s="339" t="s">
        <v>585</v>
      </c>
      <c r="R10" s="339"/>
      <c r="S10" s="264"/>
      <c r="T10" s="252"/>
      <c r="U10" s="272" t="s">
        <v>143</v>
      </c>
      <c r="V10" s="273"/>
      <c r="W10" s="274"/>
      <c r="X10" s="61"/>
      <c r="Y10" s="61" t="s">
        <v>595</v>
      </c>
      <c r="Z10" s="61" t="s">
        <v>595</v>
      </c>
      <c r="AA10" s="276" t="s">
        <v>595</v>
      </c>
      <c r="AB10" s="277"/>
      <c r="AD10" s="74"/>
    </row>
    <row r="11" spans="2:37" ht="18.899999999999999" customHeight="1" x14ac:dyDescent="0.15">
      <c r="B11" s="308" t="s">
        <v>142</v>
      </c>
      <c r="C11" s="312"/>
      <c r="D11" s="309"/>
      <c r="E11" s="249" t="s">
        <v>582</v>
      </c>
      <c r="F11" s="341"/>
      <c r="G11" s="250"/>
      <c r="H11" s="308" t="s">
        <v>141</v>
      </c>
      <c r="I11" s="312"/>
      <c r="J11" s="309"/>
      <c r="K11" s="276" t="s">
        <v>588</v>
      </c>
      <c r="L11" s="277"/>
      <c r="M11" s="342" t="s">
        <v>140</v>
      </c>
      <c r="N11" s="343"/>
      <c r="O11" s="308" t="s">
        <v>139</v>
      </c>
      <c r="P11" s="309"/>
      <c r="Q11" s="344" t="s">
        <v>593</v>
      </c>
      <c r="R11" s="344"/>
      <c r="S11" s="264"/>
      <c r="T11" s="75" t="s">
        <v>138</v>
      </c>
      <c r="U11" s="272" t="s">
        <v>137</v>
      </c>
      <c r="V11" s="273"/>
      <c r="W11" s="274"/>
      <c r="X11" s="61"/>
      <c r="Y11" s="61" t="s">
        <v>595</v>
      </c>
      <c r="Z11" s="61">
        <v>2</v>
      </c>
      <c r="AA11" s="271" t="s">
        <v>595</v>
      </c>
      <c r="AB11" s="271"/>
      <c r="AD11" s="74"/>
    </row>
    <row r="12" spans="2:37" ht="18.899999999999999" customHeight="1" x14ac:dyDescent="0.15">
      <c r="B12" s="308" t="s">
        <v>136</v>
      </c>
      <c r="C12" s="312"/>
      <c r="D12" s="309"/>
      <c r="E12" s="249"/>
      <c r="F12" s="341"/>
      <c r="G12" s="54" t="s">
        <v>97</v>
      </c>
      <c r="H12" s="343" t="s">
        <v>135</v>
      </c>
      <c r="I12" s="263" t="s">
        <v>134</v>
      </c>
      <c r="J12" s="58" t="s">
        <v>125</v>
      </c>
      <c r="K12" s="346" t="s">
        <v>589</v>
      </c>
      <c r="L12" s="347"/>
      <c r="M12" s="316"/>
      <c r="N12" s="317"/>
      <c r="O12" s="308" t="s">
        <v>84</v>
      </c>
      <c r="P12" s="309"/>
      <c r="Q12" s="348" t="s">
        <v>585</v>
      </c>
      <c r="R12" s="348"/>
      <c r="S12" s="264"/>
      <c r="T12" s="251" t="s">
        <v>122</v>
      </c>
      <c r="U12" s="272" t="s">
        <v>121</v>
      </c>
      <c r="V12" s="273"/>
      <c r="W12" s="274"/>
      <c r="X12" s="61"/>
      <c r="Y12" s="61" t="s">
        <v>595</v>
      </c>
      <c r="Z12" s="61">
        <v>13</v>
      </c>
      <c r="AA12" s="271" t="s">
        <v>595</v>
      </c>
      <c r="AB12" s="271"/>
      <c r="AD12" s="74"/>
    </row>
    <row r="13" spans="2:37" ht="18.899999999999999" customHeight="1" x14ac:dyDescent="0.15">
      <c r="B13" s="336" t="s">
        <v>133</v>
      </c>
      <c r="C13" s="349"/>
      <c r="D13" s="350"/>
      <c r="E13" s="249">
        <v>50.7</v>
      </c>
      <c r="F13" s="341"/>
      <c r="G13" s="54" t="s">
        <v>482</v>
      </c>
      <c r="H13" s="315"/>
      <c r="I13" s="345"/>
      <c r="J13" s="58" t="s">
        <v>119</v>
      </c>
      <c r="K13" s="53"/>
      <c r="L13" s="56" t="s">
        <v>132</v>
      </c>
      <c r="M13" s="351" t="s">
        <v>131</v>
      </c>
      <c r="N13" s="352"/>
      <c r="O13" s="353"/>
      <c r="P13" s="47" t="s">
        <v>130</v>
      </c>
      <c r="Q13" s="50" t="s">
        <v>129</v>
      </c>
      <c r="R13" s="47" t="s">
        <v>84</v>
      </c>
      <c r="S13" s="264"/>
      <c r="T13" s="252"/>
      <c r="U13" s="272" t="s">
        <v>240</v>
      </c>
      <c r="V13" s="273"/>
      <c r="W13" s="274"/>
      <c r="X13" s="61"/>
      <c r="Y13" s="61" t="s">
        <v>595</v>
      </c>
      <c r="Z13" s="61" t="s">
        <v>595</v>
      </c>
      <c r="AA13" s="271" t="s">
        <v>595</v>
      </c>
      <c r="AB13" s="271"/>
      <c r="AD13" s="74"/>
      <c r="AF13" s="29"/>
      <c r="AG13" s="28"/>
      <c r="AH13" s="28"/>
      <c r="AI13" s="28"/>
      <c r="AJ13" s="30"/>
      <c r="AK13" s="26"/>
    </row>
    <row r="14" spans="2:37" ht="18.899999999999999" customHeight="1" x14ac:dyDescent="0.15">
      <c r="B14" s="336" t="s">
        <v>128</v>
      </c>
      <c r="C14" s="349"/>
      <c r="D14" s="350"/>
      <c r="E14" s="354">
        <v>7249</v>
      </c>
      <c r="F14" s="355"/>
      <c r="G14" s="46" t="s">
        <v>127</v>
      </c>
      <c r="H14" s="315"/>
      <c r="I14" s="263" t="s">
        <v>126</v>
      </c>
      <c r="J14" s="58" t="s">
        <v>125</v>
      </c>
      <c r="K14" s="249" t="s">
        <v>590</v>
      </c>
      <c r="L14" s="250"/>
      <c r="M14" s="263" t="s">
        <v>124</v>
      </c>
      <c r="N14" s="272" t="s">
        <v>123</v>
      </c>
      <c r="O14" s="274"/>
      <c r="P14" s="84" t="s">
        <v>839</v>
      </c>
      <c r="Q14" s="61">
        <v>117</v>
      </c>
      <c r="R14" s="84" t="s">
        <v>585</v>
      </c>
      <c r="S14" s="264"/>
      <c r="T14" s="251" t="s">
        <v>112</v>
      </c>
      <c r="U14" s="272" t="s">
        <v>241</v>
      </c>
      <c r="V14" s="273"/>
      <c r="W14" s="274"/>
      <c r="X14" s="61"/>
      <c r="Y14" s="61" t="s">
        <v>595</v>
      </c>
      <c r="Z14" s="61">
        <v>23</v>
      </c>
      <c r="AA14" s="271" t="s">
        <v>595</v>
      </c>
      <c r="AB14" s="271"/>
      <c r="AD14" s="74"/>
      <c r="AF14" s="29"/>
      <c r="AG14" s="28"/>
      <c r="AH14" s="28"/>
      <c r="AI14" s="28"/>
      <c r="AJ14" s="30"/>
      <c r="AK14" s="26"/>
    </row>
    <row r="15" spans="2:37" ht="18.899999999999999" customHeight="1" x14ac:dyDescent="0.15">
      <c r="B15" s="63"/>
      <c r="C15" s="308" t="s">
        <v>120</v>
      </c>
      <c r="D15" s="309"/>
      <c r="E15" s="249">
        <v>9.75</v>
      </c>
      <c r="F15" s="341"/>
      <c r="G15" s="54" t="s">
        <v>97</v>
      </c>
      <c r="H15" s="317"/>
      <c r="I15" s="345"/>
      <c r="J15" s="60" t="s">
        <v>119</v>
      </c>
      <c r="K15" s="64"/>
      <c r="L15" s="65" t="s">
        <v>118</v>
      </c>
      <c r="M15" s="264"/>
      <c r="N15" s="272" t="s">
        <v>117</v>
      </c>
      <c r="O15" s="274"/>
      <c r="P15" s="84" t="s">
        <v>594</v>
      </c>
      <c r="Q15" s="61" t="s">
        <v>595</v>
      </c>
      <c r="R15" s="84" t="s">
        <v>595</v>
      </c>
      <c r="S15" s="264"/>
      <c r="T15" s="256"/>
      <c r="U15" s="257" t="s">
        <v>110</v>
      </c>
      <c r="V15" s="258"/>
      <c r="W15" s="259"/>
      <c r="X15" s="73"/>
      <c r="Y15" s="61" t="s">
        <v>595</v>
      </c>
      <c r="Z15" s="61" t="s">
        <v>595</v>
      </c>
      <c r="AA15" s="271" t="s">
        <v>595</v>
      </c>
      <c r="AB15" s="271"/>
      <c r="AD15" s="74"/>
      <c r="AF15" s="29"/>
      <c r="AG15" s="28"/>
      <c r="AH15" s="28"/>
      <c r="AI15" s="28"/>
      <c r="AJ15" s="30"/>
      <c r="AK15" s="26"/>
    </row>
    <row r="16" spans="2:37" ht="18.899999999999999" customHeight="1" x14ac:dyDescent="0.15">
      <c r="B16" s="264" t="s">
        <v>116</v>
      </c>
      <c r="C16" s="336" t="s">
        <v>115</v>
      </c>
      <c r="D16" s="350"/>
      <c r="E16" s="249">
        <v>6</v>
      </c>
      <c r="F16" s="341"/>
      <c r="G16" s="49" t="s">
        <v>97</v>
      </c>
      <c r="H16" s="263" t="s">
        <v>114</v>
      </c>
      <c r="I16" s="308" t="s">
        <v>100</v>
      </c>
      <c r="J16" s="309"/>
      <c r="K16" s="64"/>
      <c r="L16" s="56" t="s">
        <v>92</v>
      </c>
      <c r="M16" s="264"/>
      <c r="N16" s="272" t="s">
        <v>113</v>
      </c>
      <c r="O16" s="274"/>
      <c r="P16" s="84" t="s">
        <v>595</v>
      </c>
      <c r="Q16" s="61" t="s">
        <v>595</v>
      </c>
      <c r="R16" s="84" t="s">
        <v>595</v>
      </c>
      <c r="S16" s="264"/>
      <c r="T16" s="256"/>
      <c r="U16" s="260"/>
      <c r="V16" s="261"/>
      <c r="W16" s="262"/>
      <c r="X16" s="61"/>
      <c r="Y16" s="61" t="s">
        <v>595</v>
      </c>
      <c r="Z16" s="61" t="s">
        <v>595</v>
      </c>
      <c r="AA16" s="271" t="s">
        <v>595</v>
      </c>
      <c r="AB16" s="271"/>
      <c r="AD16" s="74"/>
      <c r="AF16" s="29"/>
      <c r="AG16" s="28"/>
      <c r="AH16" s="28"/>
      <c r="AI16" s="28"/>
      <c r="AJ16" s="30"/>
      <c r="AK16" s="26"/>
    </row>
    <row r="17" spans="2:37" ht="18.899999999999999" customHeight="1" x14ac:dyDescent="0.15">
      <c r="B17" s="264"/>
      <c r="C17" s="278"/>
      <c r="D17" s="280"/>
      <c r="E17" s="249"/>
      <c r="F17" s="341"/>
      <c r="G17" s="49" t="s">
        <v>97</v>
      </c>
      <c r="H17" s="264"/>
      <c r="I17" s="336" t="s">
        <v>96</v>
      </c>
      <c r="J17" s="350"/>
      <c r="K17" s="64"/>
      <c r="L17" s="56" t="s">
        <v>92</v>
      </c>
      <c r="M17" s="264"/>
      <c r="N17" s="272" t="s">
        <v>111</v>
      </c>
      <c r="O17" s="274"/>
      <c r="P17" s="84" t="s">
        <v>595</v>
      </c>
      <c r="Q17" s="61" t="s">
        <v>840</v>
      </c>
      <c r="R17" s="84" t="s">
        <v>595</v>
      </c>
      <c r="S17" s="264"/>
      <c r="T17" s="256"/>
      <c r="U17" s="272" t="s">
        <v>106</v>
      </c>
      <c r="V17" s="273"/>
      <c r="W17" s="274"/>
      <c r="X17" s="61"/>
      <c r="Y17" s="61" t="s">
        <v>595</v>
      </c>
      <c r="Z17" s="61" t="s">
        <v>595</v>
      </c>
      <c r="AA17" s="271" t="s">
        <v>595</v>
      </c>
      <c r="AB17" s="271"/>
      <c r="AD17" s="74"/>
      <c r="AF17" s="29"/>
      <c r="AG17" s="28"/>
      <c r="AH17" s="28"/>
      <c r="AI17" s="28"/>
      <c r="AJ17" s="27"/>
      <c r="AK17" s="26"/>
    </row>
    <row r="18" spans="2:37" ht="18.899999999999999" customHeight="1" x14ac:dyDescent="0.15">
      <c r="B18" s="59"/>
      <c r="C18" s="308" t="s">
        <v>109</v>
      </c>
      <c r="D18" s="309"/>
      <c r="E18" s="361" t="s">
        <v>583</v>
      </c>
      <c r="F18" s="362"/>
      <c r="G18" s="49" t="s">
        <v>97</v>
      </c>
      <c r="H18" s="264"/>
      <c r="I18" s="278"/>
      <c r="J18" s="280"/>
      <c r="K18" s="64"/>
      <c r="L18" s="56" t="s">
        <v>108</v>
      </c>
      <c r="M18" s="264"/>
      <c r="N18" s="272" t="s">
        <v>107</v>
      </c>
      <c r="O18" s="274"/>
      <c r="P18" s="84" t="s">
        <v>595</v>
      </c>
      <c r="Q18" s="61" t="s">
        <v>595</v>
      </c>
      <c r="R18" s="84" t="s">
        <v>595</v>
      </c>
      <c r="S18" s="264"/>
      <c r="T18" s="256"/>
      <c r="U18" s="260" t="s">
        <v>103</v>
      </c>
      <c r="V18" s="261"/>
      <c r="W18" s="262"/>
      <c r="X18" s="66"/>
      <c r="Y18" s="61" t="s">
        <v>595</v>
      </c>
      <c r="Z18" s="61" t="s">
        <v>595</v>
      </c>
      <c r="AA18" s="271" t="s">
        <v>595</v>
      </c>
      <c r="AB18" s="271"/>
      <c r="AD18" s="74"/>
      <c r="AF18" s="29"/>
      <c r="AG18" s="28"/>
      <c r="AH18" s="28"/>
      <c r="AI18" s="28"/>
      <c r="AJ18" s="27"/>
      <c r="AK18" s="26"/>
    </row>
    <row r="19" spans="2:37" ht="18.899999999999999" customHeight="1" x14ac:dyDescent="0.15">
      <c r="B19" s="264" t="s">
        <v>105</v>
      </c>
      <c r="C19" s="278" t="s">
        <v>104</v>
      </c>
      <c r="D19" s="280"/>
      <c r="E19" s="249">
        <v>4.5</v>
      </c>
      <c r="F19" s="341"/>
      <c r="G19" s="52" t="s">
        <v>97</v>
      </c>
      <c r="H19" s="345"/>
      <c r="I19" s="308" t="s">
        <v>93</v>
      </c>
      <c r="J19" s="309"/>
      <c r="K19" s="64"/>
      <c r="L19" s="56" t="s">
        <v>92</v>
      </c>
      <c r="M19" s="264"/>
      <c r="N19" s="272"/>
      <c r="O19" s="274"/>
      <c r="P19" s="80"/>
      <c r="Q19" s="61"/>
      <c r="R19" s="62"/>
      <c r="S19" s="264"/>
      <c r="T19" s="251" t="s">
        <v>99</v>
      </c>
      <c r="U19" s="272" t="s">
        <v>242</v>
      </c>
      <c r="V19" s="273"/>
      <c r="W19" s="274"/>
      <c r="X19" s="66"/>
      <c r="Y19" s="61" t="s">
        <v>595</v>
      </c>
      <c r="Z19" s="61" t="s">
        <v>595</v>
      </c>
      <c r="AA19" s="271" t="s">
        <v>595</v>
      </c>
      <c r="AB19" s="271"/>
      <c r="AD19" s="74"/>
    </row>
    <row r="20" spans="2:37" ht="18.899999999999999" customHeight="1" x14ac:dyDescent="0.15">
      <c r="B20" s="264"/>
      <c r="C20" s="308" t="s">
        <v>102</v>
      </c>
      <c r="D20" s="309"/>
      <c r="E20" s="249">
        <v>6</v>
      </c>
      <c r="F20" s="341"/>
      <c r="G20" s="54" t="s">
        <v>97</v>
      </c>
      <c r="H20" s="263" t="s">
        <v>101</v>
      </c>
      <c r="I20" s="308" t="s">
        <v>100</v>
      </c>
      <c r="J20" s="309"/>
      <c r="K20" s="64"/>
      <c r="L20" s="67" t="s">
        <v>92</v>
      </c>
      <c r="M20" s="264"/>
      <c r="N20" s="272"/>
      <c r="O20" s="274"/>
      <c r="P20" s="80"/>
      <c r="Q20" s="40"/>
      <c r="R20" s="62"/>
      <c r="S20" s="264"/>
      <c r="T20" s="256"/>
      <c r="U20" s="272" t="s">
        <v>95</v>
      </c>
      <c r="V20" s="273"/>
      <c r="W20" s="274"/>
      <c r="X20" s="66"/>
      <c r="Y20" s="61" t="s">
        <v>595</v>
      </c>
      <c r="Z20" s="61" t="s">
        <v>595</v>
      </c>
      <c r="AA20" s="271" t="s">
        <v>595</v>
      </c>
      <c r="AB20" s="271"/>
      <c r="AD20" s="74"/>
    </row>
    <row r="21" spans="2:37" ht="18.899999999999999" customHeight="1" x14ac:dyDescent="0.15">
      <c r="B21" s="345"/>
      <c r="C21" s="308" t="s">
        <v>98</v>
      </c>
      <c r="D21" s="309"/>
      <c r="E21" s="249">
        <v>4.5</v>
      </c>
      <c r="F21" s="341"/>
      <c r="G21" s="54" t="s">
        <v>97</v>
      </c>
      <c r="H21" s="264"/>
      <c r="I21" s="308" t="s">
        <v>96</v>
      </c>
      <c r="J21" s="309"/>
      <c r="K21" s="64"/>
      <c r="L21" s="55" t="s">
        <v>92</v>
      </c>
      <c r="M21" s="264"/>
      <c r="N21" s="272"/>
      <c r="O21" s="274"/>
      <c r="P21" s="80"/>
      <c r="Q21" s="40"/>
      <c r="R21" s="62"/>
      <c r="S21" s="264"/>
      <c r="T21" s="256"/>
      <c r="U21" s="272" t="s">
        <v>91</v>
      </c>
      <c r="V21" s="273"/>
      <c r="W21" s="274"/>
      <c r="X21" s="66"/>
      <c r="Y21" s="61" t="s">
        <v>595</v>
      </c>
      <c r="Z21" s="61" t="s">
        <v>595</v>
      </c>
      <c r="AA21" s="271" t="s">
        <v>595</v>
      </c>
      <c r="AB21" s="271"/>
      <c r="AD21" s="74"/>
    </row>
    <row r="22" spans="2:37" ht="18.899999999999999" customHeight="1" x14ac:dyDescent="0.15">
      <c r="B22" s="60"/>
      <c r="C22" s="68" t="s">
        <v>94</v>
      </c>
      <c r="D22" s="69"/>
      <c r="E22" s="356"/>
      <c r="F22" s="356"/>
      <c r="G22" s="356"/>
      <c r="H22" s="345"/>
      <c r="I22" s="308" t="s">
        <v>93</v>
      </c>
      <c r="J22" s="309"/>
      <c r="K22" s="64"/>
      <c r="L22" s="65" t="s">
        <v>92</v>
      </c>
      <c r="M22" s="253"/>
      <c r="N22" s="254"/>
      <c r="O22" s="254"/>
      <c r="P22" s="255"/>
      <c r="Q22" s="253"/>
      <c r="R22" s="255"/>
      <c r="S22" s="264"/>
      <c r="T22" s="256"/>
      <c r="U22" s="272" t="s">
        <v>243</v>
      </c>
      <c r="V22" s="273"/>
      <c r="W22" s="274"/>
      <c r="X22" s="66"/>
      <c r="Y22" s="61" t="s">
        <v>595</v>
      </c>
      <c r="Z22" s="61" t="s">
        <v>595</v>
      </c>
      <c r="AA22" s="271" t="s">
        <v>595</v>
      </c>
      <c r="AB22" s="271"/>
      <c r="AD22" s="74"/>
    </row>
    <row r="23" spans="2:37" ht="18.899999999999999" customHeight="1" x14ac:dyDescent="0.15">
      <c r="B23" s="264" t="s">
        <v>90</v>
      </c>
      <c r="C23" s="68" t="s">
        <v>89</v>
      </c>
      <c r="D23" s="69"/>
      <c r="E23" s="363" t="s">
        <v>584</v>
      </c>
      <c r="F23" s="363"/>
      <c r="G23" s="363"/>
      <c r="H23" s="263" t="s">
        <v>88</v>
      </c>
      <c r="I23" s="308" t="s">
        <v>87</v>
      </c>
      <c r="J23" s="309"/>
      <c r="K23" s="308" t="s">
        <v>86</v>
      </c>
      <c r="L23" s="309"/>
      <c r="M23" s="272" t="s">
        <v>85</v>
      </c>
      <c r="N23" s="273"/>
      <c r="O23" s="273"/>
      <c r="P23" s="274"/>
      <c r="Q23" s="272" t="s">
        <v>84</v>
      </c>
      <c r="R23" s="274"/>
      <c r="S23" s="265" t="s">
        <v>247</v>
      </c>
      <c r="T23" s="266"/>
      <c r="U23" s="272" t="s">
        <v>246</v>
      </c>
      <c r="V23" s="273"/>
      <c r="W23" s="274"/>
      <c r="X23" s="66"/>
      <c r="Y23" s="61" t="s">
        <v>595</v>
      </c>
      <c r="Z23" s="61" t="s">
        <v>595</v>
      </c>
      <c r="AA23" s="271" t="s">
        <v>595</v>
      </c>
      <c r="AB23" s="271"/>
      <c r="AD23" s="74"/>
    </row>
    <row r="24" spans="2:37" ht="18.899999999999999" customHeight="1" x14ac:dyDescent="0.15">
      <c r="B24" s="264"/>
      <c r="C24" s="263" t="s">
        <v>83</v>
      </c>
      <c r="D24" s="272" t="s">
        <v>82</v>
      </c>
      <c r="E24" s="273"/>
      <c r="F24" s="357"/>
      <c r="G24" s="358"/>
      <c r="H24" s="264"/>
      <c r="I24" s="249"/>
      <c r="J24" s="250"/>
      <c r="K24" s="249"/>
      <c r="L24" s="250"/>
      <c r="M24" s="249"/>
      <c r="N24" s="341"/>
      <c r="O24" s="341"/>
      <c r="P24" s="250"/>
      <c r="Q24" s="249"/>
      <c r="R24" s="250"/>
      <c r="S24" s="267"/>
      <c r="T24" s="268"/>
      <c r="U24" s="272"/>
      <c r="V24" s="273"/>
      <c r="W24" s="274"/>
      <c r="X24" s="61"/>
      <c r="Y24" s="61"/>
      <c r="Z24" s="61"/>
      <c r="AA24" s="271"/>
      <c r="AB24" s="271"/>
      <c r="AD24" s="74"/>
    </row>
    <row r="25" spans="2:37" ht="18.899999999999999" customHeight="1" x14ac:dyDescent="0.15">
      <c r="B25" s="264"/>
      <c r="C25" s="264"/>
      <c r="D25" s="359" t="s">
        <v>81</v>
      </c>
      <c r="E25" s="360"/>
      <c r="F25" s="357"/>
      <c r="G25" s="358"/>
      <c r="H25" s="264"/>
      <c r="I25" s="249"/>
      <c r="J25" s="250"/>
      <c r="K25" s="249"/>
      <c r="L25" s="250"/>
      <c r="M25" s="249"/>
      <c r="N25" s="341"/>
      <c r="O25" s="341"/>
      <c r="P25" s="250"/>
      <c r="Q25" s="249"/>
      <c r="R25" s="250"/>
      <c r="S25" s="267"/>
      <c r="T25" s="268"/>
      <c r="U25" s="272"/>
      <c r="V25" s="273"/>
      <c r="W25" s="274"/>
      <c r="X25" s="61"/>
      <c r="Y25" s="61"/>
      <c r="Z25" s="61"/>
      <c r="AA25" s="271"/>
      <c r="AB25" s="271"/>
      <c r="AD25" s="74"/>
    </row>
    <row r="26" spans="2:37" ht="18.899999999999999" customHeight="1" x14ac:dyDescent="0.15">
      <c r="B26" s="264"/>
      <c r="C26" s="264"/>
      <c r="D26" s="272" t="s">
        <v>80</v>
      </c>
      <c r="E26" s="273"/>
      <c r="F26" s="357"/>
      <c r="G26" s="358"/>
      <c r="H26" s="264"/>
      <c r="I26" s="249"/>
      <c r="J26" s="250"/>
      <c r="K26" s="249"/>
      <c r="L26" s="250"/>
      <c r="M26" s="249"/>
      <c r="N26" s="341"/>
      <c r="O26" s="341"/>
      <c r="P26" s="250"/>
      <c r="Q26" s="249"/>
      <c r="R26" s="250"/>
      <c r="S26" s="269"/>
      <c r="T26" s="270"/>
      <c r="U26" s="272"/>
      <c r="V26" s="273"/>
      <c r="W26" s="274"/>
      <c r="X26" s="61"/>
      <c r="Y26" s="61"/>
      <c r="Z26" s="61"/>
      <c r="AA26" s="271"/>
      <c r="AB26" s="271"/>
      <c r="AD26" s="74"/>
    </row>
    <row r="27" spans="2:37" ht="18.899999999999999" customHeight="1" x14ac:dyDescent="0.15">
      <c r="B27" s="70"/>
      <c r="C27" s="345"/>
      <c r="D27" s="359" t="s">
        <v>79</v>
      </c>
      <c r="E27" s="360"/>
      <c r="F27" s="357"/>
      <c r="G27" s="358"/>
      <c r="H27" s="345"/>
      <c r="I27" s="249"/>
      <c r="J27" s="250"/>
      <c r="K27" s="249"/>
      <c r="L27" s="250"/>
      <c r="M27" s="249"/>
      <c r="N27" s="341"/>
      <c r="O27" s="341"/>
      <c r="P27" s="250"/>
      <c r="Q27" s="249"/>
      <c r="R27" s="250"/>
      <c r="S27" s="267" t="s">
        <v>78</v>
      </c>
      <c r="T27" s="268"/>
      <c r="U27" s="272" t="s">
        <v>77</v>
      </c>
      <c r="V27" s="273"/>
      <c r="W27" s="274"/>
      <c r="X27" s="61"/>
      <c r="Y27" s="61" t="s">
        <v>595</v>
      </c>
      <c r="Z27" s="61" t="s">
        <v>595</v>
      </c>
      <c r="AA27" s="276" t="s">
        <v>595</v>
      </c>
      <c r="AB27" s="277"/>
      <c r="AD27" s="74"/>
    </row>
    <row r="28" spans="2:37" ht="18.899999999999999" customHeight="1" x14ac:dyDescent="0.15">
      <c r="B28" s="68" t="s">
        <v>76</v>
      </c>
      <c r="C28" s="71"/>
      <c r="D28" s="69"/>
      <c r="E28" s="249" t="s">
        <v>508</v>
      </c>
      <c r="F28" s="341"/>
      <c r="G28" s="341"/>
      <c r="H28" s="341"/>
      <c r="I28" s="341"/>
      <c r="J28" s="341"/>
      <c r="K28" s="364"/>
      <c r="L28" s="365"/>
      <c r="M28" s="365"/>
      <c r="N28" s="365"/>
      <c r="O28" s="365"/>
      <c r="P28" s="365"/>
      <c r="Q28" s="365"/>
      <c r="R28" s="366"/>
      <c r="S28" s="269"/>
      <c r="T28" s="270"/>
      <c r="U28" s="272" t="s">
        <v>75</v>
      </c>
      <c r="V28" s="273"/>
      <c r="W28" s="274"/>
      <c r="X28" s="61"/>
      <c r="Y28" s="61" t="s">
        <v>595</v>
      </c>
      <c r="Z28" s="61" t="s">
        <v>595</v>
      </c>
      <c r="AA28" s="276" t="s">
        <v>595</v>
      </c>
      <c r="AB28" s="277"/>
      <c r="AD28" s="74"/>
    </row>
    <row r="29" spans="2:37" ht="15" customHeight="1" x14ac:dyDescent="0.15">
      <c r="B29" s="3"/>
      <c r="C29" s="3" t="s">
        <v>551</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2">
      <c r="J31" s="3"/>
      <c r="W31" s="25"/>
      <c r="X31" s="25"/>
      <c r="Y31" s="25"/>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J3:N4"/>
    <mergeCell ref="P3:Q4"/>
    <mergeCell ref="R3:V4"/>
    <mergeCell ref="Z3:AB3"/>
    <mergeCell ref="B4:C4"/>
    <mergeCell ref="D4:G4"/>
    <mergeCell ref="Z4:AB4"/>
    <mergeCell ref="W4:Y4"/>
    <mergeCell ref="W3:Y3"/>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80"/>
  <sheetViews>
    <sheetView showGridLines="0" view="pageBreakPreview" zoomScale="90" zoomScaleNormal="100" zoomScaleSheetLayoutView="90" workbookViewId="0">
      <selection sqref="A1:N2"/>
    </sheetView>
  </sheetViews>
  <sheetFormatPr defaultColWidth="9" defaultRowHeight="12" x14ac:dyDescent="0.2"/>
  <cols>
    <col min="1" max="1" width="1.6640625" style="4" customWidth="1"/>
    <col min="2" max="2" width="5.6640625" style="4" bestFit="1" customWidth="1"/>
    <col min="3" max="3" width="7" style="4" bestFit="1" customWidth="1"/>
    <col min="4" max="5" width="5.88671875" style="4" customWidth="1"/>
    <col min="6" max="14" width="4.109375" style="4" customWidth="1"/>
    <col min="15" max="26" width="4.44140625" style="4" customWidth="1"/>
    <col min="27" max="36" width="4.109375" style="4" customWidth="1"/>
    <col min="37" max="40" width="3.21875" style="4" customWidth="1"/>
    <col min="41" max="41" width="1.33203125" style="4" customWidth="1"/>
    <col min="42" max="16384" width="9" style="4"/>
  </cols>
  <sheetData>
    <row r="2" spans="2:40" ht="8.25" customHeight="1" x14ac:dyDescent="0.2"/>
    <row r="3" spans="2:40" ht="24.9" customHeight="1" x14ac:dyDescent="0.2">
      <c r="B3" s="429" t="s">
        <v>324</v>
      </c>
      <c r="C3" s="429"/>
      <c r="D3" s="429"/>
      <c r="E3" s="429"/>
      <c r="F3" s="429"/>
      <c r="G3" s="429"/>
      <c r="H3" s="429"/>
      <c r="I3" s="429"/>
      <c r="J3" s="429"/>
      <c r="K3" s="429"/>
      <c r="L3" s="429"/>
      <c r="M3" s="429"/>
      <c r="N3" s="429"/>
      <c r="O3" s="429"/>
      <c r="P3" s="429"/>
      <c r="Q3" s="429"/>
      <c r="R3" s="429"/>
      <c r="S3" s="429"/>
      <c r="T3" s="429"/>
      <c r="U3" s="429"/>
      <c r="V3" s="429"/>
      <c r="W3" s="429"/>
      <c r="X3" s="429"/>
      <c r="Y3" s="429"/>
      <c r="Z3" s="429"/>
      <c r="AA3" s="429"/>
      <c r="AB3" s="429"/>
      <c r="AC3" s="429"/>
      <c r="AD3" s="429"/>
      <c r="AE3" s="429"/>
      <c r="AF3" s="429"/>
      <c r="AG3" s="429"/>
      <c r="AH3" s="429"/>
      <c r="AI3" s="429"/>
      <c r="AJ3" s="429"/>
      <c r="AK3" s="429"/>
      <c r="AL3" s="429"/>
      <c r="AM3" s="429"/>
      <c r="AN3" s="429"/>
    </row>
    <row r="4" spans="2:40" ht="20.100000000000001" customHeight="1" x14ac:dyDescent="0.2">
      <c r="B4" s="430" t="s">
        <v>191</v>
      </c>
      <c r="C4" s="430"/>
      <c r="D4" s="430"/>
      <c r="E4" s="431" t="str">
        <f>'様式A-1'!D3</f>
        <v>ナカノセキトンネル</v>
      </c>
      <c r="F4" s="432"/>
      <c r="G4" s="432"/>
      <c r="H4" s="432"/>
      <c r="I4" s="433"/>
      <c r="J4" s="434" t="s">
        <v>190</v>
      </c>
      <c r="K4" s="434"/>
      <c r="L4" s="434"/>
      <c r="M4" s="435" t="str">
        <f>'様式A-1'!J3</f>
        <v>主要県道防府環状線</v>
      </c>
      <c r="N4" s="436"/>
      <c r="O4" s="436"/>
      <c r="P4" s="436"/>
      <c r="Q4" s="436"/>
      <c r="R4" s="437"/>
      <c r="S4" s="442" t="s">
        <v>162</v>
      </c>
      <c r="T4" s="442"/>
      <c r="U4" s="442"/>
      <c r="V4" s="442"/>
      <c r="W4" s="442"/>
      <c r="X4" s="442"/>
      <c r="Y4" s="389" t="str">
        <f>'様式A-1'!K5</f>
        <v>基礎地盤コンサルタンツ株式会社</v>
      </c>
      <c r="Z4" s="390"/>
      <c r="AA4" s="390"/>
      <c r="AB4" s="390"/>
      <c r="AC4" s="390"/>
      <c r="AD4" s="391"/>
      <c r="AE4" s="426" t="s">
        <v>161</v>
      </c>
      <c r="AF4" s="426"/>
      <c r="AG4" s="426"/>
      <c r="AH4" s="426"/>
      <c r="AI4" s="388" t="str">
        <f>'様式A-1'!R5</f>
        <v>令和3年10月11日、12日</v>
      </c>
      <c r="AJ4" s="388"/>
      <c r="AK4" s="388"/>
      <c r="AL4" s="388"/>
      <c r="AM4" s="388"/>
      <c r="AN4" s="388"/>
    </row>
    <row r="5" spans="2:40" ht="20.100000000000001" customHeight="1" x14ac:dyDescent="0.2">
      <c r="B5" s="438" t="s">
        <v>0</v>
      </c>
      <c r="C5" s="438"/>
      <c r="D5" s="438"/>
      <c r="E5" s="439" t="str">
        <f>'様式A-1'!D4</f>
        <v>中関トンネル</v>
      </c>
      <c r="F5" s="440"/>
      <c r="G5" s="440"/>
      <c r="H5" s="440"/>
      <c r="I5" s="441"/>
      <c r="J5" s="403" t="s">
        <v>1</v>
      </c>
      <c r="K5" s="403"/>
      <c r="L5" s="403"/>
      <c r="M5" s="435" t="str">
        <f>'様式A-1'!R3</f>
        <v>山口県防府土木建築事務所</v>
      </c>
      <c r="N5" s="436"/>
      <c r="O5" s="436"/>
      <c r="P5" s="436"/>
      <c r="Q5" s="436"/>
      <c r="R5" s="437"/>
      <c r="S5" s="442"/>
      <c r="T5" s="442"/>
      <c r="U5" s="442"/>
      <c r="V5" s="442"/>
      <c r="W5" s="442"/>
      <c r="X5" s="442"/>
      <c r="Y5" s="392"/>
      <c r="Z5" s="393"/>
      <c r="AA5" s="393"/>
      <c r="AB5" s="393"/>
      <c r="AC5" s="393"/>
      <c r="AD5" s="394"/>
      <c r="AE5" s="426"/>
      <c r="AF5" s="426"/>
      <c r="AG5" s="426"/>
      <c r="AH5" s="426"/>
      <c r="AI5" s="388"/>
      <c r="AJ5" s="388"/>
      <c r="AK5" s="388"/>
      <c r="AL5" s="388"/>
      <c r="AM5" s="388"/>
      <c r="AN5" s="388"/>
    </row>
    <row r="6" spans="2:40" ht="13.5" customHeight="1" x14ac:dyDescent="0.2">
      <c r="B6" s="443" t="s">
        <v>189</v>
      </c>
      <c r="C6" s="443" t="s">
        <v>188</v>
      </c>
      <c r="D6" s="404" t="s">
        <v>187</v>
      </c>
      <c r="E6" s="405"/>
      <c r="F6" s="408" t="s">
        <v>186</v>
      </c>
      <c r="G6" s="409"/>
      <c r="H6" s="409"/>
      <c r="I6" s="409"/>
      <c r="J6" s="410"/>
      <c r="K6" s="414" t="s">
        <v>185</v>
      </c>
      <c r="L6" s="415"/>
      <c r="M6" s="415"/>
      <c r="N6" s="416"/>
      <c r="O6" s="377" t="s">
        <v>184</v>
      </c>
      <c r="P6" s="378"/>
      <c r="Q6" s="378"/>
      <c r="R6" s="378"/>
      <c r="S6" s="373"/>
      <c r="T6" s="373"/>
      <c r="U6" s="373"/>
      <c r="V6" s="373"/>
      <c r="W6" s="373"/>
      <c r="X6" s="373"/>
      <c r="Y6" s="373"/>
      <c r="Z6" s="373"/>
      <c r="AA6" s="373"/>
      <c r="AB6" s="373"/>
      <c r="AC6" s="373"/>
      <c r="AD6" s="374"/>
      <c r="AE6" s="420" t="s">
        <v>183</v>
      </c>
      <c r="AF6" s="421"/>
      <c r="AG6" s="421"/>
      <c r="AH6" s="421"/>
      <c r="AI6" s="421"/>
      <c r="AJ6" s="422"/>
      <c r="AK6" s="373" t="s">
        <v>182</v>
      </c>
      <c r="AL6" s="373"/>
      <c r="AM6" s="373"/>
      <c r="AN6" s="374"/>
    </row>
    <row r="7" spans="2:40" ht="13.5" customHeight="1" x14ac:dyDescent="0.2">
      <c r="B7" s="443"/>
      <c r="C7" s="444"/>
      <c r="D7" s="406"/>
      <c r="E7" s="407"/>
      <c r="F7" s="411"/>
      <c r="G7" s="412"/>
      <c r="H7" s="412"/>
      <c r="I7" s="412"/>
      <c r="J7" s="413"/>
      <c r="K7" s="417"/>
      <c r="L7" s="418"/>
      <c r="M7" s="418"/>
      <c r="N7" s="419"/>
      <c r="O7" s="426" t="str">
        <f>'様式A-1'!T8</f>
        <v>通報設備</v>
      </c>
      <c r="P7" s="426"/>
      <c r="Q7" s="426"/>
      <c r="R7" s="161" t="str">
        <f>'様式A-1'!T11</f>
        <v>警報設備</v>
      </c>
      <c r="S7" s="426" t="str">
        <f>'様式A-1'!T12</f>
        <v>消火設備</v>
      </c>
      <c r="T7" s="426"/>
      <c r="U7" s="426" t="str">
        <f>'様式A-1'!T14</f>
        <v>避難誘導設備</v>
      </c>
      <c r="V7" s="426"/>
      <c r="W7" s="426"/>
      <c r="X7" s="426"/>
      <c r="Y7" s="385" t="str">
        <f>'様式A-1'!T19</f>
        <v>その他の設備</v>
      </c>
      <c r="Z7" s="386"/>
      <c r="AA7" s="386"/>
      <c r="AB7" s="387"/>
      <c r="AC7" s="379" t="s">
        <v>170</v>
      </c>
      <c r="AD7" s="380"/>
      <c r="AE7" s="423"/>
      <c r="AF7" s="424"/>
      <c r="AG7" s="424"/>
      <c r="AH7" s="424"/>
      <c r="AI7" s="424"/>
      <c r="AJ7" s="425"/>
      <c r="AK7" s="373"/>
      <c r="AL7" s="373"/>
      <c r="AM7" s="373"/>
      <c r="AN7" s="374"/>
    </row>
    <row r="8" spans="2:40" ht="13.5" customHeight="1" x14ac:dyDescent="0.2">
      <c r="B8" s="403"/>
      <c r="C8" s="445"/>
      <c r="D8" s="37" t="s">
        <v>181</v>
      </c>
      <c r="E8" s="36" t="s">
        <v>180</v>
      </c>
      <c r="F8" s="403" t="s">
        <v>179</v>
      </c>
      <c r="G8" s="403"/>
      <c r="H8" s="403"/>
      <c r="I8" s="399" t="s">
        <v>178</v>
      </c>
      <c r="J8" s="399" t="s">
        <v>177</v>
      </c>
      <c r="K8" s="399" t="s">
        <v>176</v>
      </c>
      <c r="L8" s="401" t="s">
        <v>175</v>
      </c>
      <c r="M8" s="379" t="s">
        <v>170</v>
      </c>
      <c r="N8" s="446"/>
      <c r="O8" s="395" t="str">
        <f>'様式A-1'!U8</f>
        <v>通話型通報設備</v>
      </c>
      <c r="P8" s="395" t="str">
        <f>'様式A-1'!U9</f>
        <v>操作型通報設備</v>
      </c>
      <c r="Q8" s="395" t="str">
        <f>'様式A-1'!U10</f>
        <v>自動通報設備</v>
      </c>
      <c r="R8" s="395" t="str">
        <f>'様式A-1'!U11</f>
        <v>非常警報設備</v>
      </c>
      <c r="S8" s="397" t="str">
        <f>'様式A-1'!U12</f>
        <v>消 火 器</v>
      </c>
      <c r="T8" s="397" t="str">
        <f>'様式A-1'!U13</f>
        <v>消火栓設備</v>
      </c>
      <c r="U8" s="397" t="str">
        <f>'様式A-1'!U14</f>
        <v>誘導表示設備</v>
      </c>
      <c r="V8" s="395" t="str">
        <f>'様式A-1'!U15</f>
        <v>避難情報提供設備</v>
      </c>
      <c r="W8" s="397" t="str">
        <f>'様式A-1'!U17</f>
        <v>避難通路</v>
      </c>
      <c r="X8" s="397" t="str">
        <f>'様式A-1'!U18</f>
        <v>排煙設備</v>
      </c>
      <c r="Y8" s="395" t="str">
        <f>'様式A-1'!U19</f>
        <v>給水栓設備</v>
      </c>
      <c r="Z8" s="395" t="str">
        <f>'様式A-1'!U20</f>
        <v>無線通信補助設備</v>
      </c>
      <c r="AA8" s="395" t="str">
        <f>'様式A-1'!U21</f>
        <v>水噴霧設備</v>
      </c>
      <c r="AB8" s="397" t="str">
        <f>'様式A-1'!U22</f>
        <v>監視設備</v>
      </c>
      <c r="AC8" s="381"/>
      <c r="AD8" s="382"/>
      <c r="AE8" s="448" t="s">
        <v>174</v>
      </c>
      <c r="AF8" s="450" t="s">
        <v>173</v>
      </c>
      <c r="AG8" s="450" t="s">
        <v>172</v>
      </c>
      <c r="AH8" s="452" t="s">
        <v>171</v>
      </c>
      <c r="AI8" s="379" t="s">
        <v>170</v>
      </c>
      <c r="AJ8" s="380"/>
      <c r="AK8" s="373"/>
      <c r="AL8" s="373"/>
      <c r="AM8" s="373"/>
      <c r="AN8" s="374"/>
    </row>
    <row r="9" spans="2:40" x14ac:dyDescent="0.2">
      <c r="B9" s="403"/>
      <c r="C9" s="57" t="s">
        <v>169</v>
      </c>
      <c r="D9" s="35" t="s">
        <v>168</v>
      </c>
      <c r="E9" s="35" t="s">
        <v>167</v>
      </c>
      <c r="F9" s="403"/>
      <c r="G9" s="403"/>
      <c r="H9" s="403"/>
      <c r="I9" s="400"/>
      <c r="J9" s="400"/>
      <c r="K9" s="400"/>
      <c r="L9" s="402"/>
      <c r="M9" s="447"/>
      <c r="N9" s="376"/>
      <c r="O9" s="396"/>
      <c r="P9" s="396"/>
      <c r="Q9" s="396"/>
      <c r="R9" s="396"/>
      <c r="S9" s="398"/>
      <c r="T9" s="398"/>
      <c r="U9" s="398"/>
      <c r="V9" s="396"/>
      <c r="W9" s="398"/>
      <c r="X9" s="398"/>
      <c r="Y9" s="396"/>
      <c r="Z9" s="396"/>
      <c r="AA9" s="396"/>
      <c r="AB9" s="398"/>
      <c r="AC9" s="383"/>
      <c r="AD9" s="384"/>
      <c r="AE9" s="449"/>
      <c r="AF9" s="451"/>
      <c r="AG9" s="451"/>
      <c r="AH9" s="453"/>
      <c r="AI9" s="383"/>
      <c r="AJ9" s="384"/>
      <c r="AK9" s="375"/>
      <c r="AL9" s="375"/>
      <c r="AM9" s="375"/>
      <c r="AN9" s="376"/>
    </row>
    <row r="10" spans="2:40" ht="13.5" customHeight="1" x14ac:dyDescent="0.2">
      <c r="B10" s="200" t="s">
        <v>596</v>
      </c>
      <c r="C10" s="239" t="s">
        <v>844</v>
      </c>
      <c r="D10" s="239" t="s">
        <v>844</v>
      </c>
      <c r="E10" s="239" t="s">
        <v>844</v>
      </c>
      <c r="F10" s="372"/>
      <c r="G10" s="368"/>
      <c r="H10" s="368"/>
      <c r="I10" s="32"/>
      <c r="J10" s="32"/>
      <c r="K10" s="32"/>
      <c r="L10" s="32"/>
      <c r="M10" s="369"/>
      <c r="N10" s="370"/>
      <c r="O10" s="32"/>
      <c r="P10" s="31"/>
      <c r="Q10" s="31"/>
      <c r="R10" s="31"/>
      <c r="S10" s="31" t="s">
        <v>657</v>
      </c>
      <c r="T10" s="34"/>
      <c r="U10" s="34"/>
      <c r="V10" s="34"/>
      <c r="W10" s="34"/>
      <c r="X10" s="34"/>
      <c r="Y10" s="34"/>
      <c r="Z10" s="34"/>
      <c r="AA10" s="164"/>
      <c r="AB10" s="165"/>
      <c r="AC10" s="371"/>
      <c r="AD10" s="371"/>
      <c r="AE10" s="34"/>
      <c r="AF10" s="34"/>
      <c r="AG10" s="164"/>
      <c r="AH10" s="165"/>
      <c r="AI10" s="160"/>
      <c r="AJ10" s="162"/>
      <c r="AK10" s="427" t="s">
        <v>849</v>
      </c>
      <c r="AL10" s="428"/>
      <c r="AM10" s="428"/>
      <c r="AN10" s="370"/>
    </row>
    <row r="11" spans="2:40" ht="13.5" customHeight="1" x14ac:dyDescent="0.2">
      <c r="B11" s="132" t="s">
        <v>597</v>
      </c>
      <c r="C11" s="239">
        <v>3.4</v>
      </c>
      <c r="D11" s="239" t="s">
        <v>844</v>
      </c>
      <c r="E11" s="239">
        <v>3.4</v>
      </c>
      <c r="F11" s="367"/>
      <c r="G11" s="368"/>
      <c r="H11" s="368"/>
      <c r="I11" s="32" t="s">
        <v>656</v>
      </c>
      <c r="J11" s="32"/>
      <c r="K11" s="32"/>
      <c r="L11" s="32"/>
      <c r="M11" s="369"/>
      <c r="N11" s="370"/>
      <c r="O11" s="32"/>
      <c r="P11" s="31"/>
      <c r="Q11" s="31"/>
      <c r="R11" s="31"/>
      <c r="S11" s="31"/>
      <c r="T11" s="34"/>
      <c r="U11" s="34"/>
      <c r="V11" s="34"/>
      <c r="W11" s="34"/>
      <c r="X11" s="34"/>
      <c r="Y11" s="34"/>
      <c r="Z11" s="34"/>
      <c r="AA11" s="164"/>
      <c r="AB11" s="165"/>
      <c r="AC11" s="371"/>
      <c r="AD11" s="371"/>
      <c r="AE11" s="34"/>
      <c r="AF11" s="34"/>
      <c r="AG11" s="164"/>
      <c r="AH11" s="165"/>
      <c r="AI11" s="160"/>
      <c r="AJ11" s="162"/>
      <c r="AK11" s="163"/>
      <c r="AL11" s="163"/>
      <c r="AM11" s="163"/>
      <c r="AN11" s="162"/>
    </row>
    <row r="12" spans="2:40" ht="13.5" customHeight="1" x14ac:dyDescent="0.2">
      <c r="B12" s="132" t="s">
        <v>598</v>
      </c>
      <c r="C12" s="239">
        <v>10.5</v>
      </c>
      <c r="D12" s="239">
        <v>3.4</v>
      </c>
      <c r="E12" s="239">
        <v>13.9</v>
      </c>
      <c r="F12" s="367"/>
      <c r="G12" s="368"/>
      <c r="H12" s="368"/>
      <c r="I12" s="32" t="s">
        <v>656</v>
      </c>
      <c r="J12" s="32"/>
      <c r="K12" s="32" t="s">
        <v>656</v>
      </c>
      <c r="L12" s="32"/>
      <c r="M12" s="369"/>
      <c r="N12" s="370"/>
      <c r="O12" s="32"/>
      <c r="P12" s="31"/>
      <c r="Q12" s="31"/>
      <c r="R12" s="31"/>
      <c r="S12" s="31"/>
      <c r="T12" s="34"/>
      <c r="U12" s="34"/>
      <c r="V12" s="34"/>
      <c r="W12" s="34"/>
      <c r="X12" s="34"/>
      <c r="Y12" s="34"/>
      <c r="Z12" s="34"/>
      <c r="AA12" s="164"/>
      <c r="AB12" s="165"/>
      <c r="AC12" s="371"/>
      <c r="AD12" s="371"/>
      <c r="AE12" s="34"/>
      <c r="AF12" s="34"/>
      <c r="AG12" s="164"/>
      <c r="AH12" s="165"/>
      <c r="AI12" s="160"/>
      <c r="AJ12" s="162"/>
      <c r="AK12" s="163"/>
      <c r="AL12" s="163"/>
      <c r="AM12" s="163"/>
      <c r="AN12" s="162"/>
    </row>
    <row r="13" spans="2:40" ht="13.5" customHeight="1" x14ac:dyDescent="0.2">
      <c r="B13" s="132" t="s">
        <v>599</v>
      </c>
      <c r="C13" s="239">
        <v>10.4</v>
      </c>
      <c r="D13" s="239">
        <v>13.9</v>
      </c>
      <c r="E13" s="239">
        <v>24.3</v>
      </c>
      <c r="F13" s="367"/>
      <c r="G13" s="368"/>
      <c r="H13" s="368"/>
      <c r="I13" s="32" t="s">
        <v>656</v>
      </c>
      <c r="J13" s="32"/>
      <c r="K13" s="32" t="s">
        <v>656</v>
      </c>
      <c r="L13" s="32"/>
      <c r="M13" s="369"/>
      <c r="N13" s="370"/>
      <c r="O13" s="32"/>
      <c r="P13" s="31"/>
      <c r="Q13" s="31"/>
      <c r="R13" s="31"/>
      <c r="S13" s="31"/>
      <c r="T13" s="34"/>
      <c r="U13" s="34" t="s">
        <v>657</v>
      </c>
      <c r="V13" s="34"/>
      <c r="W13" s="34"/>
      <c r="X13" s="34"/>
      <c r="Y13" s="34"/>
      <c r="Z13" s="34"/>
      <c r="AA13" s="164"/>
      <c r="AB13" s="165"/>
      <c r="AC13" s="371"/>
      <c r="AD13" s="371"/>
      <c r="AE13" s="34"/>
      <c r="AF13" s="34"/>
      <c r="AG13" s="164"/>
      <c r="AH13" s="165"/>
      <c r="AI13" s="160"/>
      <c r="AJ13" s="162"/>
      <c r="AK13" s="163"/>
      <c r="AL13" s="163"/>
      <c r="AM13" s="163"/>
      <c r="AN13" s="162"/>
    </row>
    <row r="14" spans="2:40" ht="13.5" customHeight="1" x14ac:dyDescent="0.2">
      <c r="B14" s="132" t="s">
        <v>600</v>
      </c>
      <c r="C14" s="239">
        <v>10.5</v>
      </c>
      <c r="D14" s="239">
        <v>24.3</v>
      </c>
      <c r="E14" s="239">
        <v>34.79</v>
      </c>
      <c r="F14" s="367"/>
      <c r="G14" s="368"/>
      <c r="H14" s="368"/>
      <c r="I14" s="32" t="s">
        <v>656</v>
      </c>
      <c r="J14" s="32"/>
      <c r="K14" s="32" t="s">
        <v>656</v>
      </c>
      <c r="L14" s="32"/>
      <c r="M14" s="369"/>
      <c r="N14" s="370"/>
      <c r="O14" s="32"/>
      <c r="P14" s="31"/>
      <c r="Q14" s="31"/>
      <c r="R14" s="31"/>
      <c r="S14" s="31"/>
      <c r="T14" s="34"/>
      <c r="U14" s="34"/>
      <c r="V14" s="34"/>
      <c r="W14" s="34"/>
      <c r="X14" s="34"/>
      <c r="Y14" s="34"/>
      <c r="Z14" s="34"/>
      <c r="AA14" s="164"/>
      <c r="AB14" s="165"/>
      <c r="AC14" s="371"/>
      <c r="AD14" s="371"/>
      <c r="AE14" s="34"/>
      <c r="AF14" s="34"/>
      <c r="AG14" s="164"/>
      <c r="AH14" s="165"/>
      <c r="AI14" s="160"/>
      <c r="AJ14" s="162"/>
      <c r="AK14" s="163"/>
      <c r="AL14" s="163"/>
      <c r="AM14" s="163"/>
      <c r="AN14" s="162"/>
    </row>
    <row r="15" spans="2:40" ht="13.5" customHeight="1" x14ac:dyDescent="0.2">
      <c r="B15" s="132" t="s">
        <v>601</v>
      </c>
      <c r="C15" s="239">
        <v>10.4</v>
      </c>
      <c r="D15" s="239">
        <v>34.79</v>
      </c>
      <c r="E15" s="239">
        <v>45.14</v>
      </c>
      <c r="F15" s="367"/>
      <c r="G15" s="368"/>
      <c r="H15" s="368"/>
      <c r="I15" s="32" t="s">
        <v>656</v>
      </c>
      <c r="J15" s="32"/>
      <c r="K15" s="32" t="s">
        <v>656</v>
      </c>
      <c r="L15" s="32"/>
      <c r="M15" s="369"/>
      <c r="N15" s="370"/>
      <c r="O15" s="32"/>
      <c r="P15" s="31" t="s">
        <v>657</v>
      </c>
      <c r="Q15" s="31"/>
      <c r="R15" s="31"/>
      <c r="S15" s="31" t="s">
        <v>658</v>
      </c>
      <c r="T15" s="34"/>
      <c r="U15" s="34" t="s">
        <v>658</v>
      </c>
      <c r="V15" s="34"/>
      <c r="W15" s="34"/>
      <c r="X15" s="34"/>
      <c r="Y15" s="34"/>
      <c r="Z15" s="34"/>
      <c r="AA15" s="164"/>
      <c r="AB15" s="165"/>
      <c r="AC15" s="371"/>
      <c r="AD15" s="371"/>
      <c r="AE15" s="34"/>
      <c r="AF15" s="34"/>
      <c r="AG15" s="164"/>
      <c r="AH15" s="165"/>
      <c r="AI15" s="160"/>
      <c r="AJ15" s="162"/>
      <c r="AK15" s="163"/>
      <c r="AL15" s="163"/>
      <c r="AM15" s="163"/>
      <c r="AN15" s="162"/>
    </row>
    <row r="16" spans="2:40" ht="13.5" customHeight="1" x14ac:dyDescent="0.2">
      <c r="B16" s="132" t="s">
        <v>602</v>
      </c>
      <c r="C16" s="239">
        <v>10.5</v>
      </c>
      <c r="D16" s="239">
        <v>45.14</v>
      </c>
      <c r="E16" s="239">
        <v>55.59</v>
      </c>
      <c r="F16" s="367"/>
      <c r="G16" s="368"/>
      <c r="H16" s="368"/>
      <c r="I16" s="32" t="s">
        <v>656</v>
      </c>
      <c r="J16" s="32"/>
      <c r="K16" s="32" t="s">
        <v>656</v>
      </c>
      <c r="L16" s="32"/>
      <c r="M16" s="369"/>
      <c r="N16" s="370"/>
      <c r="O16" s="32"/>
      <c r="P16" s="31"/>
      <c r="Q16" s="31"/>
      <c r="R16" s="31"/>
      <c r="S16" s="31"/>
      <c r="T16" s="34"/>
      <c r="U16" s="34"/>
      <c r="V16" s="34"/>
      <c r="W16" s="34"/>
      <c r="X16" s="34"/>
      <c r="Y16" s="34"/>
      <c r="Z16" s="34"/>
      <c r="AA16" s="164"/>
      <c r="AB16" s="165"/>
      <c r="AC16" s="371"/>
      <c r="AD16" s="371"/>
      <c r="AE16" s="34"/>
      <c r="AF16" s="34"/>
      <c r="AG16" s="164"/>
      <c r="AH16" s="165"/>
      <c r="AI16" s="160"/>
      <c r="AJ16" s="162"/>
      <c r="AK16" s="163"/>
      <c r="AL16" s="163"/>
      <c r="AM16" s="163"/>
      <c r="AN16" s="162"/>
    </row>
    <row r="17" spans="2:40" ht="13.5" customHeight="1" x14ac:dyDescent="0.2">
      <c r="B17" s="132" t="s">
        <v>603</v>
      </c>
      <c r="C17" s="239">
        <v>10.5</v>
      </c>
      <c r="D17" s="239">
        <v>55.59</v>
      </c>
      <c r="E17" s="239">
        <v>66.040000000000006</v>
      </c>
      <c r="F17" s="367"/>
      <c r="G17" s="368"/>
      <c r="H17" s="368"/>
      <c r="I17" s="32" t="s">
        <v>656</v>
      </c>
      <c r="J17" s="32"/>
      <c r="K17" s="32" t="s">
        <v>656</v>
      </c>
      <c r="L17" s="32"/>
      <c r="M17" s="369"/>
      <c r="N17" s="370"/>
      <c r="O17" s="32"/>
      <c r="P17" s="31"/>
      <c r="Q17" s="31"/>
      <c r="R17" s="31"/>
      <c r="S17" s="31"/>
      <c r="T17" s="34"/>
      <c r="U17" s="34"/>
      <c r="V17" s="34"/>
      <c r="W17" s="34"/>
      <c r="X17" s="34"/>
      <c r="Y17" s="34"/>
      <c r="Z17" s="34"/>
      <c r="AA17" s="164"/>
      <c r="AB17" s="165"/>
      <c r="AC17" s="371"/>
      <c r="AD17" s="371"/>
      <c r="AE17" s="34"/>
      <c r="AF17" s="34"/>
      <c r="AG17" s="164"/>
      <c r="AH17" s="165"/>
      <c r="AI17" s="160"/>
      <c r="AJ17" s="162"/>
      <c r="AK17" s="163"/>
      <c r="AL17" s="163"/>
      <c r="AM17" s="163"/>
      <c r="AN17" s="162"/>
    </row>
    <row r="18" spans="2:40" ht="13.5" customHeight="1" x14ac:dyDescent="0.2">
      <c r="B18" s="132" t="s">
        <v>604</v>
      </c>
      <c r="C18" s="239">
        <v>10.5</v>
      </c>
      <c r="D18" s="239">
        <v>66.040000000000006</v>
      </c>
      <c r="E18" s="239">
        <v>76.540000000000006</v>
      </c>
      <c r="F18" s="367"/>
      <c r="G18" s="368"/>
      <c r="H18" s="368"/>
      <c r="I18" s="32" t="s">
        <v>656</v>
      </c>
      <c r="J18" s="32"/>
      <c r="K18" s="32" t="s">
        <v>656</v>
      </c>
      <c r="L18" s="32"/>
      <c r="M18" s="369"/>
      <c r="N18" s="370"/>
      <c r="O18" s="32"/>
      <c r="P18" s="31"/>
      <c r="Q18" s="31"/>
      <c r="R18" s="31"/>
      <c r="S18" s="31"/>
      <c r="T18" s="34"/>
      <c r="U18" s="34" t="s">
        <v>676</v>
      </c>
      <c r="V18" s="34"/>
      <c r="W18" s="34"/>
      <c r="X18" s="34"/>
      <c r="Y18" s="34"/>
      <c r="Z18" s="34"/>
      <c r="AA18" s="164"/>
      <c r="AB18" s="165"/>
      <c r="AC18" s="371"/>
      <c r="AD18" s="371"/>
      <c r="AE18" s="34"/>
      <c r="AF18" s="34"/>
      <c r="AG18" s="164"/>
      <c r="AH18" s="165"/>
      <c r="AI18" s="160"/>
      <c r="AJ18" s="162"/>
      <c r="AK18" s="163"/>
      <c r="AL18" s="163"/>
      <c r="AM18" s="163"/>
      <c r="AN18" s="162"/>
    </row>
    <row r="19" spans="2:40" ht="13.5" customHeight="1" x14ac:dyDescent="0.2">
      <c r="B19" s="132" t="s">
        <v>605</v>
      </c>
      <c r="C19" s="239">
        <v>10.5</v>
      </c>
      <c r="D19" s="239">
        <v>76.540000000000006</v>
      </c>
      <c r="E19" s="239">
        <v>86.99</v>
      </c>
      <c r="F19" s="367"/>
      <c r="G19" s="368"/>
      <c r="H19" s="368"/>
      <c r="I19" s="32" t="s">
        <v>656</v>
      </c>
      <c r="J19" s="32"/>
      <c r="K19" s="32" t="s">
        <v>656</v>
      </c>
      <c r="L19" s="32"/>
      <c r="M19" s="369"/>
      <c r="N19" s="370"/>
      <c r="O19" s="32"/>
      <c r="P19" s="31"/>
      <c r="Q19" s="31"/>
      <c r="R19" s="31"/>
      <c r="S19" s="31"/>
      <c r="T19" s="34"/>
      <c r="U19" s="34"/>
      <c r="V19" s="34"/>
      <c r="W19" s="34"/>
      <c r="X19" s="34"/>
      <c r="Y19" s="34"/>
      <c r="Z19" s="34"/>
      <c r="AA19" s="164"/>
      <c r="AB19" s="165"/>
      <c r="AC19" s="371"/>
      <c r="AD19" s="371"/>
      <c r="AE19" s="34"/>
      <c r="AF19" s="34"/>
      <c r="AG19" s="164"/>
      <c r="AH19" s="165"/>
      <c r="AI19" s="160"/>
      <c r="AJ19" s="162"/>
      <c r="AK19" s="163"/>
      <c r="AL19" s="163"/>
      <c r="AM19" s="163"/>
      <c r="AN19" s="162"/>
    </row>
    <row r="20" spans="2:40" ht="13.5" customHeight="1" x14ac:dyDescent="0.2">
      <c r="B20" s="132" t="s">
        <v>606</v>
      </c>
      <c r="C20" s="239">
        <v>10.5</v>
      </c>
      <c r="D20" s="239">
        <v>86.99</v>
      </c>
      <c r="E20" s="239">
        <v>97.49</v>
      </c>
      <c r="F20" s="367"/>
      <c r="G20" s="368"/>
      <c r="H20" s="368"/>
      <c r="I20" s="32" t="s">
        <v>656</v>
      </c>
      <c r="J20" s="32"/>
      <c r="K20" s="32" t="s">
        <v>656</v>
      </c>
      <c r="L20" s="32"/>
      <c r="M20" s="369"/>
      <c r="N20" s="370"/>
      <c r="O20" s="32" t="s">
        <v>657</v>
      </c>
      <c r="P20" s="31" t="s">
        <v>677</v>
      </c>
      <c r="Q20" s="31"/>
      <c r="R20" s="31"/>
      <c r="S20" s="31" t="s">
        <v>659</v>
      </c>
      <c r="T20" s="72"/>
      <c r="U20" s="72"/>
      <c r="V20" s="72"/>
      <c r="W20" s="34"/>
      <c r="X20" s="34"/>
      <c r="Y20" s="34"/>
      <c r="Z20" s="34"/>
      <c r="AA20" s="164"/>
      <c r="AB20" s="165"/>
      <c r="AC20" s="371"/>
      <c r="AD20" s="371"/>
      <c r="AE20" s="34"/>
      <c r="AF20" s="34"/>
      <c r="AG20" s="164"/>
      <c r="AH20" s="165"/>
      <c r="AI20" s="160"/>
      <c r="AJ20" s="162"/>
      <c r="AK20" s="427" t="s">
        <v>843</v>
      </c>
      <c r="AL20" s="428"/>
      <c r="AM20" s="428"/>
      <c r="AN20" s="370"/>
    </row>
    <row r="21" spans="2:40" ht="13.5" customHeight="1" x14ac:dyDescent="0.2">
      <c r="B21" s="132" t="s">
        <v>607</v>
      </c>
      <c r="C21" s="239">
        <v>10.5</v>
      </c>
      <c r="D21" s="239">
        <v>97.49</v>
      </c>
      <c r="E21" s="239">
        <v>107.94</v>
      </c>
      <c r="F21" s="367"/>
      <c r="G21" s="368"/>
      <c r="H21" s="368"/>
      <c r="I21" s="32" t="s">
        <v>656</v>
      </c>
      <c r="J21" s="32"/>
      <c r="K21" s="32" t="s">
        <v>656</v>
      </c>
      <c r="L21" s="32"/>
      <c r="M21" s="369"/>
      <c r="N21" s="370"/>
      <c r="O21" s="32"/>
      <c r="P21" s="31"/>
      <c r="Q21" s="31"/>
      <c r="R21" s="31"/>
      <c r="S21" s="31"/>
      <c r="T21" s="34"/>
      <c r="U21" s="34"/>
      <c r="V21" s="34"/>
      <c r="W21" s="34"/>
      <c r="X21" s="34"/>
      <c r="Y21" s="34"/>
      <c r="Z21" s="34"/>
      <c r="AA21" s="164"/>
      <c r="AB21" s="165"/>
      <c r="AC21" s="371"/>
      <c r="AD21" s="371"/>
      <c r="AE21" s="34"/>
      <c r="AF21" s="34"/>
      <c r="AG21" s="164"/>
      <c r="AH21" s="165"/>
      <c r="AI21" s="160"/>
      <c r="AJ21" s="162"/>
      <c r="AK21" s="163"/>
      <c r="AL21" s="163"/>
      <c r="AM21" s="163"/>
      <c r="AN21" s="162"/>
    </row>
    <row r="22" spans="2:40" ht="13.5" customHeight="1" x14ac:dyDescent="0.2">
      <c r="B22" s="132" t="s">
        <v>608</v>
      </c>
      <c r="C22" s="239">
        <v>10.5</v>
      </c>
      <c r="D22" s="239">
        <v>107.94</v>
      </c>
      <c r="E22" s="239">
        <v>118.44</v>
      </c>
      <c r="F22" s="367"/>
      <c r="G22" s="368"/>
      <c r="H22" s="368"/>
      <c r="I22" s="32" t="s">
        <v>656</v>
      </c>
      <c r="J22" s="32"/>
      <c r="K22" s="32" t="s">
        <v>656</v>
      </c>
      <c r="L22" s="32"/>
      <c r="M22" s="369"/>
      <c r="N22" s="370"/>
      <c r="O22" s="32"/>
      <c r="P22" s="31"/>
      <c r="Q22" s="31"/>
      <c r="R22" s="31"/>
      <c r="S22" s="31"/>
      <c r="T22" s="34"/>
      <c r="U22" s="34"/>
      <c r="V22" s="34"/>
      <c r="W22" s="34"/>
      <c r="X22" s="34"/>
      <c r="Y22" s="34"/>
      <c r="Z22" s="34"/>
      <c r="AA22" s="164"/>
      <c r="AB22" s="165"/>
      <c r="AC22" s="371"/>
      <c r="AD22" s="371"/>
      <c r="AE22" s="34"/>
      <c r="AF22" s="34"/>
      <c r="AG22" s="164"/>
      <c r="AH22" s="165"/>
      <c r="AI22" s="160"/>
      <c r="AJ22" s="162"/>
      <c r="AK22" s="163"/>
      <c r="AL22" s="163"/>
      <c r="AM22" s="163"/>
      <c r="AN22" s="162"/>
    </row>
    <row r="23" spans="2:40" ht="13.5" customHeight="1" x14ac:dyDescent="0.2">
      <c r="B23" s="132" t="s">
        <v>609</v>
      </c>
      <c r="C23" s="239">
        <v>10.5</v>
      </c>
      <c r="D23" s="239">
        <v>118.44</v>
      </c>
      <c r="E23" s="239">
        <v>128.88999999999999</v>
      </c>
      <c r="F23" s="367"/>
      <c r="G23" s="368"/>
      <c r="H23" s="368"/>
      <c r="I23" s="32" t="s">
        <v>656</v>
      </c>
      <c r="J23" s="32"/>
      <c r="K23" s="32" t="s">
        <v>656</v>
      </c>
      <c r="L23" s="32"/>
      <c r="M23" s="369"/>
      <c r="N23" s="370"/>
      <c r="O23" s="32"/>
      <c r="P23" s="31"/>
      <c r="Q23" s="31"/>
      <c r="R23" s="31"/>
      <c r="S23" s="31"/>
      <c r="T23" s="72"/>
      <c r="U23" s="72" t="s">
        <v>678</v>
      </c>
      <c r="V23" s="72"/>
      <c r="W23" s="72"/>
      <c r="X23" s="72"/>
      <c r="Y23" s="72"/>
      <c r="Z23" s="72"/>
      <c r="AA23" s="164"/>
      <c r="AB23" s="165"/>
      <c r="AC23" s="371"/>
      <c r="AD23" s="371"/>
      <c r="AE23" s="34"/>
      <c r="AF23" s="34"/>
      <c r="AG23" s="164"/>
      <c r="AH23" s="165"/>
      <c r="AI23" s="160"/>
      <c r="AJ23" s="162"/>
      <c r="AK23" s="163"/>
      <c r="AL23" s="163"/>
      <c r="AM23" s="163"/>
      <c r="AN23" s="162"/>
    </row>
    <row r="24" spans="2:40" ht="13.5" customHeight="1" x14ac:dyDescent="0.2">
      <c r="B24" s="132" t="s">
        <v>610</v>
      </c>
      <c r="C24" s="239">
        <v>10.5</v>
      </c>
      <c r="D24" s="239">
        <v>128.88999999999999</v>
      </c>
      <c r="E24" s="239">
        <v>139.34</v>
      </c>
      <c r="F24" s="372"/>
      <c r="G24" s="368"/>
      <c r="H24" s="368"/>
      <c r="I24" s="32" t="s">
        <v>656</v>
      </c>
      <c r="J24" s="32"/>
      <c r="K24" s="32" t="s">
        <v>656</v>
      </c>
      <c r="L24" s="32"/>
      <c r="M24" s="369"/>
      <c r="N24" s="370"/>
      <c r="O24" s="32"/>
      <c r="P24" s="31"/>
      <c r="Q24" s="31"/>
      <c r="R24" s="31"/>
      <c r="S24" s="31"/>
      <c r="T24" s="34"/>
      <c r="U24" s="34"/>
      <c r="V24" s="34"/>
      <c r="W24" s="34"/>
      <c r="X24" s="34"/>
      <c r="Y24" s="34"/>
      <c r="Z24" s="34"/>
      <c r="AA24" s="164"/>
      <c r="AB24" s="165"/>
      <c r="AC24" s="371"/>
      <c r="AD24" s="371"/>
      <c r="AE24" s="34"/>
      <c r="AF24" s="34"/>
      <c r="AG24" s="164"/>
      <c r="AH24" s="165"/>
      <c r="AI24" s="160"/>
      <c r="AJ24" s="162"/>
      <c r="AK24" s="163"/>
      <c r="AL24" s="163"/>
      <c r="AM24" s="163"/>
      <c r="AN24" s="162"/>
    </row>
    <row r="25" spans="2:40" ht="13.5" customHeight="1" x14ac:dyDescent="0.2">
      <c r="B25" s="132" t="s">
        <v>611</v>
      </c>
      <c r="C25" s="239">
        <v>10.5</v>
      </c>
      <c r="D25" s="239">
        <v>139.34</v>
      </c>
      <c r="E25" s="239">
        <v>149.84</v>
      </c>
      <c r="F25" s="372"/>
      <c r="G25" s="368"/>
      <c r="H25" s="368"/>
      <c r="I25" s="32" t="s">
        <v>656</v>
      </c>
      <c r="J25" s="32"/>
      <c r="K25" s="32" t="s">
        <v>656</v>
      </c>
      <c r="L25" s="32"/>
      <c r="M25" s="369"/>
      <c r="N25" s="370"/>
      <c r="O25" s="32"/>
      <c r="P25" s="31" t="s">
        <v>676</v>
      </c>
      <c r="Q25" s="31"/>
      <c r="R25" s="31"/>
      <c r="S25" s="31" t="s">
        <v>678</v>
      </c>
      <c r="T25" s="34"/>
      <c r="U25" s="34" t="s">
        <v>845</v>
      </c>
      <c r="V25" s="34"/>
      <c r="W25" s="34"/>
      <c r="X25" s="34"/>
      <c r="Y25" s="34"/>
      <c r="Z25" s="34"/>
      <c r="AA25" s="164"/>
      <c r="AB25" s="165"/>
      <c r="AC25" s="371"/>
      <c r="AD25" s="371"/>
      <c r="AE25" s="34"/>
      <c r="AF25" s="34"/>
      <c r="AG25" s="164"/>
      <c r="AH25" s="165"/>
      <c r="AI25" s="160"/>
      <c r="AJ25" s="162"/>
      <c r="AK25" s="163"/>
      <c r="AL25" s="163"/>
      <c r="AM25" s="163"/>
      <c r="AN25" s="162"/>
    </row>
    <row r="26" spans="2:40" ht="13.5" customHeight="1" x14ac:dyDescent="0.2">
      <c r="B26" s="132" t="s">
        <v>612</v>
      </c>
      <c r="C26" s="239">
        <v>10.5</v>
      </c>
      <c r="D26" s="239">
        <v>149.84</v>
      </c>
      <c r="E26" s="239">
        <v>160.24</v>
      </c>
      <c r="F26" s="372"/>
      <c r="G26" s="368"/>
      <c r="H26" s="368"/>
      <c r="I26" s="32" t="s">
        <v>656</v>
      </c>
      <c r="J26" s="32"/>
      <c r="K26" s="32" t="s">
        <v>656</v>
      </c>
      <c r="L26" s="32"/>
      <c r="M26" s="369"/>
      <c r="N26" s="370"/>
      <c r="O26" s="32"/>
      <c r="P26" s="31"/>
      <c r="Q26" s="31"/>
      <c r="R26" s="31"/>
      <c r="S26" s="31"/>
      <c r="T26" s="34"/>
      <c r="U26" s="34"/>
      <c r="V26" s="34"/>
      <c r="W26" s="34"/>
      <c r="X26" s="34"/>
      <c r="Y26" s="34"/>
      <c r="Z26" s="34"/>
      <c r="AA26" s="164"/>
      <c r="AB26" s="165"/>
      <c r="AC26" s="371"/>
      <c r="AD26" s="371"/>
      <c r="AE26" s="34"/>
      <c r="AF26" s="34"/>
      <c r="AG26" s="164"/>
      <c r="AH26" s="165"/>
      <c r="AI26" s="160"/>
      <c r="AJ26" s="162"/>
      <c r="AK26" s="163"/>
      <c r="AL26" s="163"/>
      <c r="AM26" s="163"/>
      <c r="AN26" s="162"/>
    </row>
    <row r="27" spans="2:40" ht="13.5" customHeight="1" x14ac:dyDescent="0.2">
      <c r="B27" s="132" t="s">
        <v>613</v>
      </c>
      <c r="C27" s="239">
        <v>10.5</v>
      </c>
      <c r="D27" s="239">
        <v>160.24</v>
      </c>
      <c r="E27" s="239">
        <v>170.74</v>
      </c>
      <c r="F27" s="372"/>
      <c r="G27" s="368"/>
      <c r="H27" s="368"/>
      <c r="I27" s="32" t="s">
        <v>656</v>
      </c>
      <c r="J27" s="32"/>
      <c r="K27" s="32" t="s">
        <v>656</v>
      </c>
      <c r="L27" s="32"/>
      <c r="M27" s="369"/>
      <c r="N27" s="370"/>
      <c r="O27" s="32"/>
      <c r="P27" s="31"/>
      <c r="Q27" s="31"/>
      <c r="R27" s="31"/>
      <c r="S27" s="31"/>
      <c r="T27" s="34"/>
      <c r="U27" s="34" t="s">
        <v>681</v>
      </c>
      <c r="V27" s="34"/>
      <c r="W27" s="34"/>
      <c r="X27" s="34"/>
      <c r="Y27" s="34"/>
      <c r="Z27" s="34"/>
      <c r="AA27" s="164"/>
      <c r="AB27" s="165"/>
      <c r="AC27" s="371"/>
      <c r="AD27" s="371"/>
      <c r="AE27" s="34"/>
      <c r="AF27" s="34"/>
      <c r="AG27" s="164"/>
      <c r="AH27" s="165"/>
      <c r="AI27" s="160"/>
      <c r="AJ27" s="162"/>
      <c r="AK27" s="163"/>
      <c r="AL27" s="163"/>
      <c r="AM27" s="163"/>
      <c r="AN27" s="162"/>
    </row>
    <row r="28" spans="2:40" ht="13.5" customHeight="1" x14ac:dyDescent="0.2">
      <c r="B28" s="132" t="s">
        <v>614</v>
      </c>
      <c r="C28" s="239">
        <v>10.5</v>
      </c>
      <c r="D28" s="239">
        <v>170.74</v>
      </c>
      <c r="E28" s="239">
        <v>181.19</v>
      </c>
      <c r="F28" s="372"/>
      <c r="G28" s="368"/>
      <c r="H28" s="368"/>
      <c r="I28" s="32" t="s">
        <v>656</v>
      </c>
      <c r="J28" s="32"/>
      <c r="K28" s="32" t="s">
        <v>656</v>
      </c>
      <c r="L28" s="32"/>
      <c r="M28" s="369"/>
      <c r="N28" s="370"/>
      <c r="O28" s="32"/>
      <c r="P28" s="31"/>
      <c r="Q28" s="31"/>
      <c r="R28" s="31"/>
      <c r="S28" s="31"/>
      <c r="T28" s="34"/>
      <c r="U28" s="34"/>
      <c r="V28" s="34"/>
      <c r="W28" s="34"/>
      <c r="X28" s="34"/>
      <c r="Y28" s="34"/>
      <c r="Z28" s="34"/>
      <c r="AA28" s="164"/>
      <c r="AB28" s="165"/>
      <c r="AC28" s="371"/>
      <c r="AD28" s="371"/>
      <c r="AE28" s="34"/>
      <c r="AF28" s="34"/>
      <c r="AG28" s="164"/>
      <c r="AH28" s="165"/>
      <c r="AI28" s="160"/>
      <c r="AJ28" s="162"/>
      <c r="AK28" s="163"/>
      <c r="AL28" s="163"/>
      <c r="AM28" s="163"/>
      <c r="AN28" s="162"/>
    </row>
    <row r="29" spans="2:40" ht="13.5" customHeight="1" x14ac:dyDescent="0.2">
      <c r="B29" s="132" t="s">
        <v>615</v>
      </c>
      <c r="C29" s="239">
        <v>10.5</v>
      </c>
      <c r="D29" s="239">
        <v>181.19</v>
      </c>
      <c r="E29" s="239">
        <v>191.64</v>
      </c>
      <c r="F29" s="367"/>
      <c r="G29" s="368"/>
      <c r="H29" s="368"/>
      <c r="I29" s="32" t="s">
        <v>656</v>
      </c>
      <c r="J29" s="32"/>
      <c r="K29" s="32" t="s">
        <v>656</v>
      </c>
      <c r="L29" s="32"/>
      <c r="M29" s="369"/>
      <c r="N29" s="370"/>
      <c r="O29" s="32"/>
      <c r="P29" s="31"/>
      <c r="Q29" s="31"/>
      <c r="R29" s="31"/>
      <c r="S29" s="31"/>
      <c r="T29" s="34"/>
      <c r="U29" s="34"/>
      <c r="V29" s="34"/>
      <c r="W29" s="34"/>
      <c r="X29" s="34"/>
      <c r="Y29" s="34"/>
      <c r="Z29" s="34"/>
      <c r="AA29" s="164"/>
      <c r="AB29" s="165"/>
      <c r="AC29" s="371"/>
      <c r="AD29" s="371"/>
      <c r="AE29" s="34"/>
      <c r="AF29" s="34"/>
      <c r="AG29" s="164"/>
      <c r="AH29" s="165"/>
      <c r="AI29" s="160"/>
      <c r="AJ29" s="162"/>
      <c r="AK29" s="163"/>
      <c r="AL29" s="163"/>
      <c r="AM29" s="163"/>
      <c r="AN29" s="162"/>
    </row>
    <row r="30" spans="2:40" ht="13.5" customHeight="1" x14ac:dyDescent="0.2">
      <c r="B30" s="132" t="s">
        <v>616</v>
      </c>
      <c r="C30" s="239">
        <v>10.5</v>
      </c>
      <c r="D30" s="239">
        <v>191.64</v>
      </c>
      <c r="E30" s="239">
        <v>202.09</v>
      </c>
      <c r="F30" s="367"/>
      <c r="G30" s="368"/>
      <c r="H30" s="368"/>
      <c r="I30" s="32" t="s">
        <v>656</v>
      </c>
      <c r="J30" s="32"/>
      <c r="K30" s="32" t="s">
        <v>656</v>
      </c>
      <c r="L30" s="32"/>
      <c r="M30" s="369"/>
      <c r="N30" s="370"/>
      <c r="O30" s="32"/>
      <c r="P30" s="31" t="s">
        <v>678</v>
      </c>
      <c r="Q30" s="31"/>
      <c r="R30" s="31"/>
      <c r="S30" s="31" t="s">
        <v>679</v>
      </c>
      <c r="T30" s="34"/>
      <c r="U30" s="34" t="s">
        <v>682</v>
      </c>
      <c r="V30" s="34"/>
      <c r="W30" s="34"/>
      <c r="X30" s="34"/>
      <c r="Y30" s="34"/>
      <c r="Z30" s="34"/>
      <c r="AA30" s="164"/>
      <c r="AB30" s="165"/>
      <c r="AC30" s="371"/>
      <c r="AD30" s="371"/>
      <c r="AE30" s="34"/>
      <c r="AF30" s="34"/>
      <c r="AG30" s="164"/>
      <c r="AH30" s="165"/>
      <c r="AI30" s="160"/>
      <c r="AJ30" s="162"/>
      <c r="AK30" s="163"/>
      <c r="AL30" s="163"/>
      <c r="AM30" s="163"/>
      <c r="AN30" s="162"/>
    </row>
    <row r="31" spans="2:40" ht="13.5" customHeight="1" x14ac:dyDescent="0.2">
      <c r="B31" s="132" t="s">
        <v>617</v>
      </c>
      <c r="C31" s="239">
        <v>10.5</v>
      </c>
      <c r="D31" s="239">
        <v>202.09</v>
      </c>
      <c r="E31" s="239">
        <v>212.54</v>
      </c>
      <c r="F31" s="367"/>
      <c r="G31" s="368"/>
      <c r="H31" s="368"/>
      <c r="I31" s="32" t="s">
        <v>656</v>
      </c>
      <c r="J31" s="32"/>
      <c r="K31" s="32" t="s">
        <v>656</v>
      </c>
      <c r="L31" s="32"/>
      <c r="M31" s="369"/>
      <c r="N31" s="370"/>
      <c r="O31" s="32"/>
      <c r="P31" s="31"/>
      <c r="Q31" s="31"/>
      <c r="R31" s="31"/>
      <c r="S31" s="31"/>
      <c r="T31" s="34"/>
      <c r="U31" s="34"/>
      <c r="V31" s="34"/>
      <c r="W31" s="34"/>
      <c r="X31" s="34"/>
      <c r="Y31" s="34"/>
      <c r="Z31" s="34"/>
      <c r="AA31" s="164"/>
      <c r="AB31" s="165"/>
      <c r="AC31" s="371"/>
      <c r="AD31" s="371"/>
      <c r="AE31" s="34"/>
      <c r="AF31" s="34"/>
      <c r="AG31" s="164"/>
      <c r="AH31" s="165"/>
      <c r="AI31" s="160"/>
      <c r="AJ31" s="162"/>
      <c r="AK31" s="163"/>
      <c r="AL31" s="163"/>
      <c r="AM31" s="163"/>
      <c r="AN31" s="162"/>
    </row>
    <row r="32" spans="2:40" ht="13.5" customHeight="1" x14ac:dyDescent="0.2">
      <c r="B32" s="132" t="s">
        <v>618</v>
      </c>
      <c r="C32" s="239">
        <v>10.5</v>
      </c>
      <c r="D32" s="239">
        <v>212.54</v>
      </c>
      <c r="E32" s="239">
        <v>223.04</v>
      </c>
      <c r="F32" s="367"/>
      <c r="G32" s="368"/>
      <c r="H32" s="368"/>
      <c r="I32" s="32" t="s">
        <v>656</v>
      </c>
      <c r="J32" s="32"/>
      <c r="K32" s="32"/>
      <c r="L32" s="32"/>
      <c r="M32" s="369"/>
      <c r="N32" s="370"/>
      <c r="O32" s="32"/>
      <c r="P32" s="31"/>
      <c r="Q32" s="31"/>
      <c r="R32" s="31"/>
      <c r="S32" s="31"/>
      <c r="T32" s="34"/>
      <c r="U32" s="34" t="s">
        <v>683</v>
      </c>
      <c r="V32" s="34"/>
      <c r="W32" s="34"/>
      <c r="X32" s="34"/>
      <c r="Y32" s="34"/>
      <c r="Z32" s="34"/>
      <c r="AA32" s="164"/>
      <c r="AB32" s="165"/>
      <c r="AC32" s="371"/>
      <c r="AD32" s="371"/>
      <c r="AE32" s="34"/>
      <c r="AF32" s="34"/>
      <c r="AG32" s="164"/>
      <c r="AH32" s="165"/>
      <c r="AI32" s="160"/>
      <c r="AJ32" s="162"/>
      <c r="AK32" s="163"/>
      <c r="AL32" s="163"/>
      <c r="AM32" s="163"/>
      <c r="AN32" s="162"/>
    </row>
    <row r="33" spans="2:40" ht="13.5" customHeight="1" x14ac:dyDescent="0.2">
      <c r="B33" s="132" t="s">
        <v>619</v>
      </c>
      <c r="C33" s="239">
        <v>10.5</v>
      </c>
      <c r="D33" s="239">
        <v>223.04</v>
      </c>
      <c r="E33" s="239">
        <v>233.49</v>
      </c>
      <c r="F33" s="367"/>
      <c r="G33" s="368"/>
      <c r="H33" s="368"/>
      <c r="I33" s="32" t="s">
        <v>656</v>
      </c>
      <c r="J33" s="32"/>
      <c r="K33" s="32" t="s">
        <v>656</v>
      </c>
      <c r="L33" s="32"/>
      <c r="M33" s="369"/>
      <c r="N33" s="370"/>
      <c r="O33" s="32"/>
      <c r="P33" s="31"/>
      <c r="Q33" s="31"/>
      <c r="R33" s="31"/>
      <c r="S33" s="31"/>
      <c r="T33" s="34"/>
      <c r="U33" s="34"/>
      <c r="V33" s="34"/>
      <c r="W33" s="34"/>
      <c r="X33" s="34"/>
      <c r="Y33" s="34"/>
      <c r="Z33" s="34"/>
      <c r="AA33" s="164"/>
      <c r="AB33" s="165"/>
      <c r="AC33" s="371"/>
      <c r="AD33" s="371"/>
      <c r="AE33" s="34"/>
      <c r="AF33" s="34"/>
      <c r="AG33" s="164"/>
      <c r="AH33" s="165"/>
      <c r="AI33" s="160"/>
      <c r="AJ33" s="162"/>
      <c r="AK33" s="163"/>
      <c r="AL33" s="163"/>
      <c r="AM33" s="163"/>
      <c r="AN33" s="162"/>
    </row>
    <row r="34" spans="2:40" ht="13.5" customHeight="1" x14ac:dyDescent="0.2">
      <c r="B34" s="132" t="s">
        <v>620</v>
      </c>
      <c r="C34" s="239">
        <v>10.5</v>
      </c>
      <c r="D34" s="239">
        <v>233.49</v>
      </c>
      <c r="E34" s="239">
        <v>243.94</v>
      </c>
      <c r="F34" s="367"/>
      <c r="G34" s="368"/>
      <c r="H34" s="368"/>
      <c r="I34" s="32" t="s">
        <v>656</v>
      </c>
      <c r="J34" s="32"/>
      <c r="K34" s="32"/>
      <c r="L34" s="32"/>
      <c r="M34" s="369"/>
      <c r="N34" s="370"/>
      <c r="O34" s="32"/>
      <c r="P34" s="31" t="s">
        <v>679</v>
      </c>
      <c r="Q34" s="31"/>
      <c r="R34" s="31"/>
      <c r="S34" s="31" t="s">
        <v>680</v>
      </c>
      <c r="T34" s="34"/>
      <c r="U34" s="34" t="s">
        <v>684</v>
      </c>
      <c r="V34" s="34"/>
      <c r="W34" s="34"/>
      <c r="X34" s="34"/>
      <c r="Y34" s="34"/>
      <c r="Z34" s="34"/>
      <c r="AA34" s="164"/>
      <c r="AB34" s="165"/>
      <c r="AC34" s="371"/>
      <c r="AD34" s="371"/>
      <c r="AE34" s="34"/>
      <c r="AF34" s="34"/>
      <c r="AG34" s="164"/>
      <c r="AH34" s="165"/>
      <c r="AI34" s="160"/>
      <c r="AJ34" s="162"/>
      <c r="AK34" s="163"/>
      <c r="AL34" s="163"/>
      <c r="AM34" s="163"/>
      <c r="AN34" s="162"/>
    </row>
    <row r="35" spans="2:40" ht="13.5" customHeight="1" x14ac:dyDescent="0.2">
      <c r="B35" s="132" t="s">
        <v>621</v>
      </c>
      <c r="C35" s="239">
        <v>10.5</v>
      </c>
      <c r="D35" s="239">
        <v>243.94</v>
      </c>
      <c r="E35" s="239">
        <v>254.39</v>
      </c>
      <c r="F35" s="372"/>
      <c r="G35" s="368"/>
      <c r="H35" s="368"/>
      <c r="I35" s="32" t="s">
        <v>656</v>
      </c>
      <c r="J35" s="32"/>
      <c r="K35" s="32" t="s">
        <v>656</v>
      </c>
      <c r="L35" s="32"/>
      <c r="M35" s="369"/>
      <c r="N35" s="370"/>
      <c r="O35" s="32"/>
      <c r="P35" s="31"/>
      <c r="Q35" s="31"/>
      <c r="R35" s="31"/>
      <c r="S35" s="31"/>
      <c r="T35" s="34"/>
      <c r="U35" s="34" t="s">
        <v>685</v>
      </c>
      <c r="V35" s="34"/>
      <c r="W35" s="34"/>
      <c r="X35" s="34"/>
      <c r="Y35" s="34"/>
      <c r="Z35" s="34"/>
      <c r="AA35" s="164"/>
      <c r="AB35" s="165"/>
      <c r="AC35" s="371"/>
      <c r="AD35" s="371"/>
      <c r="AE35" s="34"/>
      <c r="AF35" s="34"/>
      <c r="AG35" s="164"/>
      <c r="AH35" s="165"/>
      <c r="AI35" s="160"/>
      <c r="AJ35" s="162"/>
      <c r="AK35" s="163"/>
      <c r="AL35" s="163"/>
      <c r="AM35" s="163"/>
      <c r="AN35" s="162"/>
    </row>
    <row r="36" spans="2:40" ht="13.5" customHeight="1" x14ac:dyDescent="0.2">
      <c r="B36" s="132" t="s">
        <v>622</v>
      </c>
      <c r="C36" s="239">
        <v>10.5</v>
      </c>
      <c r="D36" s="239">
        <v>254.39</v>
      </c>
      <c r="E36" s="239">
        <v>264.83999999999997</v>
      </c>
      <c r="F36" s="372"/>
      <c r="G36" s="368"/>
      <c r="H36" s="368"/>
      <c r="I36" s="32" t="s">
        <v>656</v>
      </c>
      <c r="J36" s="32"/>
      <c r="K36" s="32" t="s">
        <v>656</v>
      </c>
      <c r="L36" s="32"/>
      <c r="M36" s="369"/>
      <c r="N36" s="370"/>
      <c r="O36" s="32"/>
      <c r="P36" s="31"/>
      <c r="Q36" s="31"/>
      <c r="R36" s="31"/>
      <c r="S36" s="31"/>
      <c r="T36" s="34"/>
      <c r="U36" s="34"/>
      <c r="V36" s="34"/>
      <c r="W36" s="34"/>
      <c r="X36" s="34"/>
      <c r="Y36" s="34"/>
      <c r="Z36" s="34"/>
      <c r="AA36" s="164"/>
      <c r="AB36" s="165"/>
      <c r="AC36" s="371"/>
      <c r="AD36" s="371"/>
      <c r="AE36" s="34"/>
      <c r="AF36" s="34"/>
      <c r="AG36" s="164"/>
      <c r="AH36" s="165"/>
      <c r="AI36" s="160"/>
      <c r="AJ36" s="162"/>
      <c r="AK36" s="163"/>
      <c r="AL36" s="163"/>
      <c r="AM36" s="163"/>
      <c r="AN36" s="162"/>
    </row>
    <row r="37" spans="2:40" ht="13.5" customHeight="1" x14ac:dyDescent="0.2">
      <c r="B37" s="132" t="s">
        <v>623</v>
      </c>
      <c r="C37" s="239">
        <v>10.5</v>
      </c>
      <c r="D37" s="239">
        <v>264.83999999999997</v>
      </c>
      <c r="E37" s="239">
        <v>275.29000000000002</v>
      </c>
      <c r="F37" s="372"/>
      <c r="G37" s="368"/>
      <c r="H37" s="368"/>
      <c r="I37" s="32" t="s">
        <v>656</v>
      </c>
      <c r="J37" s="32"/>
      <c r="K37" s="32"/>
      <c r="L37" s="32"/>
      <c r="M37" s="369"/>
      <c r="N37" s="370"/>
      <c r="O37" s="32"/>
      <c r="P37" s="31"/>
      <c r="Q37" s="31"/>
      <c r="R37" s="31"/>
      <c r="S37" s="31"/>
      <c r="T37" s="72"/>
      <c r="U37" s="72" t="s">
        <v>686</v>
      </c>
      <c r="V37" s="72"/>
      <c r="W37" s="34"/>
      <c r="X37" s="34"/>
      <c r="Y37" s="34"/>
      <c r="Z37" s="34"/>
      <c r="AA37" s="164"/>
      <c r="AB37" s="165"/>
      <c r="AC37" s="371"/>
      <c r="AD37" s="371"/>
      <c r="AE37" s="34"/>
      <c r="AF37" s="34"/>
      <c r="AG37" s="164"/>
      <c r="AH37" s="165"/>
      <c r="AI37" s="160"/>
      <c r="AJ37" s="162"/>
      <c r="AK37" s="163"/>
      <c r="AL37" s="163"/>
      <c r="AM37" s="163"/>
      <c r="AN37" s="162"/>
    </row>
    <row r="38" spans="2:40" ht="13.5" customHeight="1" x14ac:dyDescent="0.2">
      <c r="B38" s="132" t="s">
        <v>624</v>
      </c>
      <c r="C38" s="239">
        <v>10.5</v>
      </c>
      <c r="D38" s="239">
        <v>275.29000000000002</v>
      </c>
      <c r="E38" s="239">
        <v>285.79000000000002</v>
      </c>
      <c r="F38" s="367"/>
      <c r="G38" s="368"/>
      <c r="H38" s="368"/>
      <c r="I38" s="32" t="s">
        <v>656</v>
      </c>
      <c r="J38" s="32"/>
      <c r="K38" s="32" t="s">
        <v>656</v>
      </c>
      <c r="L38" s="32"/>
      <c r="M38" s="369"/>
      <c r="N38" s="370"/>
      <c r="O38" s="32"/>
      <c r="P38" s="31"/>
      <c r="Q38" s="31"/>
      <c r="R38" s="31"/>
      <c r="S38" s="31"/>
      <c r="T38" s="34"/>
      <c r="U38" s="34"/>
      <c r="V38" s="34"/>
      <c r="W38" s="34"/>
      <c r="X38" s="34"/>
      <c r="Y38" s="34"/>
      <c r="Z38" s="34"/>
      <c r="AA38" s="164"/>
      <c r="AB38" s="165"/>
      <c r="AC38" s="371"/>
      <c r="AD38" s="371"/>
      <c r="AE38" s="34"/>
      <c r="AF38" s="34"/>
      <c r="AG38" s="164"/>
      <c r="AH38" s="165"/>
      <c r="AI38" s="160"/>
      <c r="AJ38" s="162"/>
      <c r="AK38" s="163"/>
      <c r="AL38" s="163"/>
      <c r="AM38" s="163"/>
      <c r="AN38" s="162"/>
    </row>
    <row r="39" spans="2:40" ht="13.5" customHeight="1" x14ac:dyDescent="0.2">
      <c r="B39" s="132" t="s">
        <v>625</v>
      </c>
      <c r="C39" s="239">
        <v>10.5</v>
      </c>
      <c r="D39" s="239">
        <v>285.79000000000002</v>
      </c>
      <c r="E39" s="239">
        <v>296.24</v>
      </c>
      <c r="F39" s="367"/>
      <c r="G39" s="368"/>
      <c r="H39" s="368"/>
      <c r="I39" s="32" t="s">
        <v>656</v>
      </c>
      <c r="J39" s="32"/>
      <c r="K39" s="32"/>
      <c r="L39" s="32"/>
      <c r="M39" s="369"/>
      <c r="N39" s="370"/>
      <c r="O39" s="32" t="s">
        <v>658</v>
      </c>
      <c r="P39" s="31" t="s">
        <v>680</v>
      </c>
      <c r="Q39" s="31"/>
      <c r="R39" s="31"/>
      <c r="S39" s="31" t="s">
        <v>681</v>
      </c>
      <c r="T39" s="34"/>
      <c r="U39" s="34"/>
      <c r="V39" s="34"/>
      <c r="W39" s="34"/>
      <c r="X39" s="34"/>
      <c r="Y39" s="34"/>
      <c r="Z39" s="34"/>
      <c r="AA39" s="164"/>
      <c r="AB39" s="165"/>
      <c r="AC39" s="371"/>
      <c r="AD39" s="371"/>
      <c r="AE39" s="34"/>
      <c r="AF39" s="34"/>
      <c r="AG39" s="164"/>
      <c r="AH39" s="165"/>
      <c r="AI39" s="160"/>
      <c r="AJ39" s="162"/>
      <c r="AK39" s="163"/>
      <c r="AL39" s="163"/>
      <c r="AM39" s="163"/>
      <c r="AN39" s="162"/>
    </row>
    <row r="40" spans="2:40" ht="13.5" customHeight="1" x14ac:dyDescent="0.2">
      <c r="B40" s="132" t="s">
        <v>626</v>
      </c>
      <c r="C40" s="239">
        <v>10.5</v>
      </c>
      <c r="D40" s="239">
        <v>296.24</v>
      </c>
      <c r="E40" s="239">
        <v>306.74</v>
      </c>
      <c r="F40" s="367"/>
      <c r="G40" s="368"/>
      <c r="H40" s="368"/>
      <c r="I40" s="32" t="s">
        <v>656</v>
      </c>
      <c r="J40" s="32"/>
      <c r="K40" s="32" t="s">
        <v>656</v>
      </c>
      <c r="L40" s="32"/>
      <c r="M40" s="369"/>
      <c r="N40" s="370"/>
      <c r="O40" s="32"/>
      <c r="P40" s="31"/>
      <c r="Q40" s="31"/>
      <c r="R40" s="31"/>
      <c r="S40" s="31"/>
      <c r="T40" s="34"/>
      <c r="U40" s="34"/>
      <c r="V40" s="34"/>
      <c r="W40" s="34"/>
      <c r="X40" s="34"/>
      <c r="Y40" s="34"/>
      <c r="Z40" s="34"/>
      <c r="AA40" s="164"/>
      <c r="AB40" s="165"/>
      <c r="AC40" s="371"/>
      <c r="AD40" s="371"/>
      <c r="AE40" s="34"/>
      <c r="AF40" s="34"/>
      <c r="AG40" s="164"/>
      <c r="AH40" s="165"/>
      <c r="AI40" s="160"/>
      <c r="AJ40" s="162"/>
      <c r="AK40" s="163"/>
      <c r="AL40" s="163"/>
      <c r="AM40" s="163"/>
      <c r="AN40" s="162"/>
    </row>
    <row r="41" spans="2:40" ht="13.5" customHeight="1" x14ac:dyDescent="0.2">
      <c r="B41" s="132" t="s">
        <v>627</v>
      </c>
      <c r="C41" s="239">
        <v>10.5</v>
      </c>
      <c r="D41" s="239">
        <v>306.74</v>
      </c>
      <c r="E41" s="239">
        <v>317.19</v>
      </c>
      <c r="F41" s="367"/>
      <c r="G41" s="368"/>
      <c r="H41" s="368"/>
      <c r="I41" s="32" t="s">
        <v>656</v>
      </c>
      <c r="J41" s="32"/>
      <c r="K41" s="32"/>
      <c r="L41" s="32"/>
      <c r="M41" s="369"/>
      <c r="N41" s="370"/>
      <c r="O41" s="32"/>
      <c r="P41" s="31"/>
      <c r="Q41" s="31"/>
      <c r="R41" s="31"/>
      <c r="S41" s="31"/>
      <c r="T41" s="34"/>
      <c r="U41" s="34"/>
      <c r="V41" s="34"/>
      <c r="W41" s="34"/>
      <c r="X41" s="34"/>
      <c r="Y41" s="34"/>
      <c r="Z41" s="34"/>
      <c r="AA41" s="164"/>
      <c r="AB41" s="165"/>
      <c r="AC41" s="371"/>
      <c r="AD41" s="371"/>
      <c r="AE41" s="34"/>
      <c r="AF41" s="34"/>
      <c r="AG41" s="164"/>
      <c r="AH41" s="165"/>
      <c r="AI41" s="160"/>
      <c r="AJ41" s="162"/>
      <c r="AK41" s="163"/>
      <c r="AL41" s="163"/>
      <c r="AM41" s="163"/>
      <c r="AN41" s="162"/>
    </row>
    <row r="42" spans="2:40" ht="13.5" customHeight="1" x14ac:dyDescent="0.2">
      <c r="B42" s="132" t="s">
        <v>628</v>
      </c>
      <c r="C42" s="239">
        <v>10.5</v>
      </c>
      <c r="D42" s="239">
        <v>317.19</v>
      </c>
      <c r="E42" s="239">
        <v>327.64</v>
      </c>
      <c r="F42" s="367"/>
      <c r="G42" s="368"/>
      <c r="H42" s="368"/>
      <c r="I42" s="32" t="s">
        <v>656</v>
      </c>
      <c r="J42" s="32"/>
      <c r="K42" s="32" t="s">
        <v>656</v>
      </c>
      <c r="L42" s="32"/>
      <c r="M42" s="369"/>
      <c r="N42" s="370"/>
      <c r="O42" s="32"/>
      <c r="P42" s="31"/>
      <c r="Q42" s="31"/>
      <c r="R42" s="31"/>
      <c r="S42" s="31"/>
      <c r="T42" s="34"/>
      <c r="U42" s="34" t="s">
        <v>846</v>
      </c>
      <c r="V42" s="34"/>
      <c r="W42" s="34"/>
      <c r="X42" s="34"/>
      <c r="Y42" s="34"/>
      <c r="Z42" s="34"/>
      <c r="AA42" s="164"/>
      <c r="AB42" s="165"/>
      <c r="AC42" s="371"/>
      <c r="AD42" s="371"/>
      <c r="AE42" s="34"/>
      <c r="AF42" s="34"/>
      <c r="AG42" s="164"/>
      <c r="AH42" s="165"/>
      <c r="AI42" s="160"/>
      <c r="AJ42" s="162"/>
      <c r="AK42" s="163"/>
      <c r="AL42" s="163"/>
      <c r="AM42" s="163"/>
      <c r="AN42" s="162"/>
    </row>
    <row r="43" spans="2:40" ht="13.5" customHeight="1" x14ac:dyDescent="0.2">
      <c r="B43" s="132" t="s">
        <v>629</v>
      </c>
      <c r="C43" s="239">
        <v>10.5</v>
      </c>
      <c r="D43" s="239">
        <v>327.64</v>
      </c>
      <c r="E43" s="239">
        <v>338.09</v>
      </c>
      <c r="F43" s="367"/>
      <c r="G43" s="368"/>
      <c r="H43" s="368"/>
      <c r="I43" s="32" t="s">
        <v>656</v>
      </c>
      <c r="J43" s="32"/>
      <c r="K43" s="32"/>
      <c r="L43" s="32"/>
      <c r="M43" s="369"/>
      <c r="N43" s="370"/>
      <c r="O43" s="32"/>
      <c r="P43" s="31"/>
      <c r="Q43" s="31"/>
      <c r="R43" s="31"/>
      <c r="S43" s="31"/>
      <c r="T43" s="34"/>
      <c r="U43" s="34"/>
      <c r="V43" s="34"/>
      <c r="W43" s="34"/>
      <c r="X43" s="34"/>
      <c r="Y43" s="34"/>
      <c r="Z43" s="34"/>
      <c r="AA43" s="164"/>
      <c r="AB43" s="165"/>
      <c r="AC43" s="371"/>
      <c r="AD43" s="371"/>
      <c r="AE43" s="34"/>
      <c r="AF43" s="34"/>
      <c r="AG43" s="164"/>
      <c r="AH43" s="165"/>
      <c r="AI43" s="160"/>
      <c r="AJ43" s="162"/>
      <c r="AK43" s="163"/>
      <c r="AL43" s="163"/>
      <c r="AM43" s="163"/>
      <c r="AN43" s="162"/>
    </row>
    <row r="44" spans="2:40" ht="13.5" customHeight="1" x14ac:dyDescent="0.2">
      <c r="B44" s="132" t="s">
        <v>630</v>
      </c>
      <c r="C44" s="239">
        <v>10.5</v>
      </c>
      <c r="D44" s="239">
        <v>338.09</v>
      </c>
      <c r="E44" s="239">
        <v>348.59</v>
      </c>
      <c r="F44" s="367"/>
      <c r="G44" s="368"/>
      <c r="H44" s="368"/>
      <c r="I44" s="32" t="s">
        <v>656</v>
      </c>
      <c r="J44" s="32"/>
      <c r="K44" s="32" t="s">
        <v>656</v>
      </c>
      <c r="L44" s="32"/>
      <c r="M44" s="369"/>
      <c r="N44" s="370"/>
      <c r="O44" s="32"/>
      <c r="P44" s="31" t="s">
        <v>681</v>
      </c>
      <c r="Q44" s="31"/>
      <c r="R44" s="31"/>
      <c r="S44" s="31" t="s">
        <v>682</v>
      </c>
      <c r="T44" s="34"/>
      <c r="U44" s="201" t="s">
        <v>847</v>
      </c>
      <c r="V44" s="34"/>
      <c r="W44" s="34"/>
      <c r="X44" s="34"/>
      <c r="Y44" s="34"/>
      <c r="Z44" s="34"/>
      <c r="AA44" s="164"/>
      <c r="AB44" s="165"/>
      <c r="AC44" s="371"/>
      <c r="AD44" s="371"/>
      <c r="AE44" s="34"/>
      <c r="AF44" s="34"/>
      <c r="AG44" s="164"/>
      <c r="AH44" s="165"/>
      <c r="AI44" s="160"/>
      <c r="AJ44" s="162"/>
      <c r="AK44" s="163"/>
      <c r="AL44" s="163"/>
      <c r="AM44" s="163"/>
      <c r="AN44" s="162"/>
    </row>
    <row r="45" spans="2:40" ht="13.5" customHeight="1" x14ac:dyDescent="0.2">
      <c r="B45" s="34" t="s">
        <v>631</v>
      </c>
      <c r="C45" s="239">
        <v>10.5</v>
      </c>
      <c r="D45" s="239">
        <v>348.59</v>
      </c>
      <c r="E45" s="239">
        <v>359.09</v>
      </c>
      <c r="F45" s="372"/>
      <c r="G45" s="368"/>
      <c r="H45" s="368"/>
      <c r="I45" s="32" t="s">
        <v>656</v>
      </c>
      <c r="J45" s="32"/>
      <c r="K45" s="32"/>
      <c r="L45" s="32"/>
      <c r="M45" s="369"/>
      <c r="N45" s="370"/>
      <c r="O45" s="32"/>
      <c r="P45" s="31"/>
      <c r="Q45" s="31"/>
      <c r="R45" s="31"/>
      <c r="S45" s="31"/>
      <c r="T45" s="34"/>
      <c r="U45" s="34"/>
      <c r="V45" s="34"/>
      <c r="W45" s="34"/>
      <c r="X45" s="34"/>
      <c r="Y45" s="34"/>
      <c r="Z45" s="34"/>
      <c r="AA45" s="164"/>
      <c r="AB45" s="165"/>
      <c r="AC45" s="371"/>
      <c r="AD45" s="371"/>
      <c r="AE45" s="34"/>
      <c r="AF45" s="34"/>
      <c r="AG45" s="164"/>
      <c r="AH45" s="165"/>
      <c r="AI45" s="160"/>
      <c r="AJ45" s="162"/>
      <c r="AK45" s="163"/>
      <c r="AL45" s="163"/>
      <c r="AM45" s="163"/>
      <c r="AN45" s="162"/>
    </row>
    <row r="46" spans="2:40" ht="13.5" customHeight="1" x14ac:dyDescent="0.2">
      <c r="B46" s="34" t="s">
        <v>632</v>
      </c>
      <c r="C46" s="239">
        <v>10.4</v>
      </c>
      <c r="D46" s="239">
        <v>359.09</v>
      </c>
      <c r="E46" s="239">
        <v>369.48999999999995</v>
      </c>
      <c r="F46" s="367"/>
      <c r="G46" s="368"/>
      <c r="H46" s="368"/>
      <c r="I46" s="32" t="s">
        <v>656</v>
      </c>
      <c r="J46" s="32"/>
      <c r="K46" s="32" t="s">
        <v>656</v>
      </c>
      <c r="L46" s="32"/>
      <c r="M46" s="369"/>
      <c r="N46" s="370"/>
      <c r="O46" s="32"/>
      <c r="P46" s="31"/>
      <c r="Q46" s="31"/>
      <c r="R46" s="31"/>
      <c r="S46" s="31"/>
      <c r="T46" s="34"/>
      <c r="U46" s="34" t="s">
        <v>687</v>
      </c>
      <c r="V46" s="34"/>
      <c r="W46" s="34"/>
      <c r="X46" s="34"/>
      <c r="Y46" s="34"/>
      <c r="Z46" s="34"/>
      <c r="AA46" s="164"/>
      <c r="AB46" s="165"/>
      <c r="AC46" s="371"/>
      <c r="AD46" s="371"/>
      <c r="AE46" s="34"/>
      <c r="AF46" s="34"/>
      <c r="AG46" s="164"/>
      <c r="AH46" s="165"/>
      <c r="AI46" s="160"/>
      <c r="AJ46" s="162"/>
      <c r="AK46" s="163"/>
      <c r="AL46" s="163"/>
      <c r="AM46" s="163"/>
      <c r="AN46" s="162"/>
    </row>
    <row r="47" spans="2:40" ht="13.5" customHeight="1" x14ac:dyDescent="0.2">
      <c r="B47" s="34" t="s">
        <v>633</v>
      </c>
      <c r="C47" s="239">
        <v>10.5</v>
      </c>
      <c r="D47" s="239">
        <v>369.48999999999995</v>
      </c>
      <c r="E47" s="239">
        <v>379.94</v>
      </c>
      <c r="F47" s="367"/>
      <c r="G47" s="368"/>
      <c r="H47" s="368"/>
      <c r="I47" s="32" t="s">
        <v>656</v>
      </c>
      <c r="J47" s="32"/>
      <c r="K47" s="32" t="s">
        <v>656</v>
      </c>
      <c r="L47" s="32"/>
      <c r="M47" s="369"/>
      <c r="N47" s="370"/>
      <c r="O47" s="32"/>
      <c r="P47" s="31"/>
      <c r="Q47" s="31"/>
      <c r="R47" s="31"/>
      <c r="S47" s="31"/>
      <c r="T47" s="34"/>
      <c r="U47" s="34"/>
      <c r="V47" s="34"/>
      <c r="W47" s="34"/>
      <c r="X47" s="34"/>
      <c r="Y47" s="34"/>
      <c r="Z47" s="34"/>
      <c r="AA47" s="164"/>
      <c r="AB47" s="165"/>
      <c r="AC47" s="371"/>
      <c r="AD47" s="371"/>
      <c r="AE47" s="34"/>
      <c r="AF47" s="34"/>
      <c r="AG47" s="164"/>
      <c r="AH47" s="165"/>
      <c r="AI47" s="160"/>
      <c r="AJ47" s="162"/>
      <c r="AK47" s="163"/>
      <c r="AL47" s="163"/>
      <c r="AM47" s="163"/>
      <c r="AN47" s="162"/>
    </row>
    <row r="48" spans="2:40" ht="13.5" customHeight="1" x14ac:dyDescent="0.2">
      <c r="B48" s="34" t="s">
        <v>634</v>
      </c>
      <c r="C48" s="239">
        <v>10.5</v>
      </c>
      <c r="D48" s="239">
        <v>379.94</v>
      </c>
      <c r="E48" s="239">
        <v>390.39</v>
      </c>
      <c r="F48" s="367"/>
      <c r="G48" s="368"/>
      <c r="H48" s="368"/>
      <c r="I48" s="32" t="s">
        <v>656</v>
      </c>
      <c r="J48" s="32"/>
      <c r="K48" s="32" t="s">
        <v>656</v>
      </c>
      <c r="L48" s="32"/>
      <c r="M48" s="369"/>
      <c r="N48" s="370"/>
      <c r="O48" s="32"/>
      <c r="P48" s="31"/>
      <c r="Q48" s="31"/>
      <c r="R48" s="31"/>
      <c r="S48" s="31"/>
      <c r="T48" s="34"/>
      <c r="U48" s="34"/>
      <c r="V48" s="34"/>
      <c r="W48" s="34"/>
      <c r="X48" s="34"/>
      <c r="Y48" s="34"/>
      <c r="Z48" s="34"/>
      <c r="AA48" s="164"/>
      <c r="AB48" s="165"/>
      <c r="AC48" s="371"/>
      <c r="AD48" s="371"/>
      <c r="AE48" s="34"/>
      <c r="AF48" s="34"/>
      <c r="AG48" s="164"/>
      <c r="AH48" s="165"/>
      <c r="AI48" s="160"/>
      <c r="AJ48" s="162"/>
      <c r="AK48" s="163"/>
      <c r="AL48" s="163"/>
      <c r="AM48" s="163"/>
      <c r="AN48" s="162"/>
    </row>
    <row r="49" spans="2:40" ht="13.5" customHeight="1" x14ac:dyDescent="0.2">
      <c r="B49" s="34" t="s">
        <v>635</v>
      </c>
      <c r="C49" s="239">
        <v>10.5</v>
      </c>
      <c r="D49" s="239">
        <v>390.39</v>
      </c>
      <c r="E49" s="239">
        <v>400.84</v>
      </c>
      <c r="F49" s="367"/>
      <c r="G49" s="368"/>
      <c r="H49" s="368"/>
      <c r="I49" s="32" t="s">
        <v>656</v>
      </c>
      <c r="J49" s="32"/>
      <c r="K49" s="32" t="s">
        <v>656</v>
      </c>
      <c r="L49" s="32"/>
      <c r="M49" s="369"/>
      <c r="N49" s="370"/>
      <c r="O49" s="32"/>
      <c r="P49" s="31" t="s">
        <v>682</v>
      </c>
      <c r="Q49" s="31"/>
      <c r="R49" s="31"/>
      <c r="S49" s="31" t="s">
        <v>683</v>
      </c>
      <c r="T49" s="34"/>
      <c r="U49" s="34" t="s">
        <v>688</v>
      </c>
      <c r="V49" s="34"/>
      <c r="W49" s="34"/>
      <c r="X49" s="34"/>
      <c r="Y49" s="34"/>
      <c r="Z49" s="34"/>
      <c r="AA49" s="164"/>
      <c r="AB49" s="165"/>
      <c r="AC49" s="371"/>
      <c r="AD49" s="371"/>
      <c r="AE49" s="34"/>
      <c r="AF49" s="34"/>
      <c r="AG49" s="164"/>
      <c r="AH49" s="165"/>
      <c r="AI49" s="160"/>
      <c r="AJ49" s="162"/>
      <c r="AK49" s="163"/>
      <c r="AL49" s="163"/>
      <c r="AM49" s="163"/>
      <c r="AN49" s="162"/>
    </row>
    <row r="50" spans="2:40" ht="13.5" customHeight="1" x14ac:dyDescent="0.2">
      <c r="B50" s="34" t="s">
        <v>636</v>
      </c>
      <c r="C50" s="239">
        <v>10.5</v>
      </c>
      <c r="D50" s="239">
        <v>400.84</v>
      </c>
      <c r="E50" s="239">
        <v>411.34</v>
      </c>
      <c r="F50" s="367"/>
      <c r="G50" s="368"/>
      <c r="H50" s="368"/>
      <c r="I50" s="32" t="s">
        <v>656</v>
      </c>
      <c r="J50" s="32"/>
      <c r="K50" s="32" t="s">
        <v>656</v>
      </c>
      <c r="L50" s="32"/>
      <c r="M50" s="369"/>
      <c r="N50" s="370"/>
      <c r="O50" s="32"/>
      <c r="P50" s="31"/>
      <c r="Q50" s="31"/>
      <c r="R50" s="31"/>
      <c r="S50" s="31"/>
      <c r="T50" s="34"/>
      <c r="U50" s="34"/>
      <c r="V50" s="34"/>
      <c r="W50" s="34"/>
      <c r="X50" s="34"/>
      <c r="Y50" s="34"/>
      <c r="Z50" s="34"/>
      <c r="AA50" s="164"/>
      <c r="AB50" s="165"/>
      <c r="AC50" s="371"/>
      <c r="AD50" s="371"/>
      <c r="AE50" s="34"/>
      <c r="AF50" s="34"/>
      <c r="AG50" s="164"/>
      <c r="AH50" s="165"/>
      <c r="AI50" s="160"/>
      <c r="AJ50" s="162"/>
      <c r="AK50" s="163"/>
      <c r="AL50" s="163"/>
      <c r="AM50" s="163"/>
      <c r="AN50" s="162"/>
    </row>
    <row r="51" spans="2:40" ht="13.5" customHeight="1" x14ac:dyDescent="0.2">
      <c r="B51" s="34" t="s">
        <v>637</v>
      </c>
      <c r="C51" s="239">
        <v>10.5</v>
      </c>
      <c r="D51" s="239">
        <v>411.34</v>
      </c>
      <c r="E51" s="239">
        <v>421.79</v>
      </c>
      <c r="F51" s="367"/>
      <c r="G51" s="368"/>
      <c r="H51" s="368"/>
      <c r="I51" s="32" t="s">
        <v>656</v>
      </c>
      <c r="J51" s="32"/>
      <c r="K51" s="32" t="s">
        <v>656</v>
      </c>
      <c r="L51" s="32"/>
      <c r="M51" s="369"/>
      <c r="N51" s="370"/>
      <c r="O51" s="32"/>
      <c r="P51" s="31"/>
      <c r="Q51" s="31"/>
      <c r="R51" s="31"/>
      <c r="S51" s="31"/>
      <c r="T51" s="34"/>
      <c r="U51" s="34" t="s">
        <v>689</v>
      </c>
      <c r="V51" s="34"/>
      <c r="W51" s="34"/>
      <c r="X51" s="34"/>
      <c r="Y51" s="34"/>
      <c r="Z51" s="34"/>
      <c r="AA51" s="164"/>
      <c r="AB51" s="165"/>
      <c r="AC51" s="371"/>
      <c r="AD51" s="371"/>
      <c r="AE51" s="34"/>
      <c r="AF51" s="34"/>
      <c r="AG51" s="164"/>
      <c r="AH51" s="165"/>
      <c r="AI51" s="160"/>
      <c r="AJ51" s="162"/>
      <c r="AK51" s="163"/>
      <c r="AL51" s="163"/>
      <c r="AM51" s="163"/>
      <c r="AN51" s="162"/>
    </row>
    <row r="52" spans="2:40" ht="13.5" customHeight="1" x14ac:dyDescent="0.2">
      <c r="B52" s="34" t="s">
        <v>638</v>
      </c>
      <c r="C52" s="239">
        <v>10.5</v>
      </c>
      <c r="D52" s="239">
        <v>421.79</v>
      </c>
      <c r="E52" s="239">
        <v>432.24</v>
      </c>
      <c r="F52" s="367"/>
      <c r="G52" s="368"/>
      <c r="H52" s="368"/>
      <c r="I52" s="32" t="s">
        <v>656</v>
      </c>
      <c r="J52" s="32"/>
      <c r="K52" s="32" t="s">
        <v>656</v>
      </c>
      <c r="L52" s="32"/>
      <c r="M52" s="369"/>
      <c r="N52" s="370"/>
      <c r="O52" s="32"/>
      <c r="P52" s="31"/>
      <c r="Q52" s="31"/>
      <c r="R52" s="31"/>
      <c r="S52" s="31"/>
      <c r="T52" s="34"/>
      <c r="U52" s="34"/>
      <c r="V52" s="34"/>
      <c r="W52" s="34"/>
      <c r="X52" s="34"/>
      <c r="Y52" s="34"/>
      <c r="Z52" s="34"/>
      <c r="AA52" s="164"/>
      <c r="AB52" s="165"/>
      <c r="AC52" s="371"/>
      <c r="AD52" s="371"/>
      <c r="AE52" s="34"/>
      <c r="AF52" s="34"/>
      <c r="AG52" s="164"/>
      <c r="AH52" s="165"/>
      <c r="AI52" s="160"/>
      <c r="AJ52" s="162"/>
      <c r="AK52" s="163"/>
      <c r="AL52" s="163"/>
      <c r="AM52" s="163"/>
      <c r="AN52" s="162"/>
    </row>
    <row r="53" spans="2:40" ht="13.5" customHeight="1" x14ac:dyDescent="0.2">
      <c r="B53" s="34" t="s">
        <v>639</v>
      </c>
      <c r="C53" s="239">
        <v>10.5</v>
      </c>
      <c r="D53" s="239">
        <v>432.24</v>
      </c>
      <c r="E53" s="239">
        <v>442.69</v>
      </c>
      <c r="F53" s="367"/>
      <c r="G53" s="368"/>
      <c r="H53" s="368"/>
      <c r="I53" s="32" t="s">
        <v>656</v>
      </c>
      <c r="J53" s="32"/>
      <c r="K53" s="32" t="s">
        <v>656</v>
      </c>
      <c r="L53" s="32"/>
      <c r="M53" s="369"/>
      <c r="N53" s="370"/>
      <c r="O53" s="32"/>
      <c r="P53" s="31" t="s">
        <v>683</v>
      </c>
      <c r="Q53" s="31"/>
      <c r="R53" s="31"/>
      <c r="S53" s="31" t="s">
        <v>684</v>
      </c>
      <c r="T53" s="34"/>
      <c r="U53" s="34" t="s">
        <v>690</v>
      </c>
      <c r="V53" s="34"/>
      <c r="W53" s="34"/>
      <c r="X53" s="34"/>
      <c r="Y53" s="34"/>
      <c r="Z53" s="34"/>
      <c r="AA53" s="164"/>
      <c r="AB53" s="165"/>
      <c r="AC53" s="371"/>
      <c r="AD53" s="371"/>
      <c r="AE53" s="34"/>
      <c r="AF53" s="34"/>
      <c r="AG53" s="164"/>
      <c r="AH53" s="165"/>
      <c r="AI53" s="160"/>
      <c r="AJ53" s="162"/>
      <c r="AK53" s="163"/>
      <c r="AL53" s="163"/>
      <c r="AM53" s="163"/>
      <c r="AN53" s="162"/>
    </row>
    <row r="54" spans="2:40" ht="13.5" customHeight="1" x14ac:dyDescent="0.2">
      <c r="B54" s="34" t="s">
        <v>640</v>
      </c>
      <c r="C54" s="239">
        <v>10.4</v>
      </c>
      <c r="D54" s="239">
        <v>442.69</v>
      </c>
      <c r="E54" s="239">
        <v>453.13</v>
      </c>
      <c r="F54" s="367"/>
      <c r="G54" s="368"/>
      <c r="H54" s="368"/>
      <c r="I54" s="32" t="s">
        <v>656</v>
      </c>
      <c r="J54" s="32"/>
      <c r="K54" s="32" t="s">
        <v>656</v>
      </c>
      <c r="L54" s="32"/>
      <c r="M54" s="369"/>
      <c r="N54" s="370"/>
      <c r="O54" s="32"/>
      <c r="P54" s="31"/>
      <c r="Q54" s="31"/>
      <c r="R54" s="31"/>
      <c r="S54" s="31"/>
      <c r="T54" s="34"/>
      <c r="U54" s="34" t="s">
        <v>691</v>
      </c>
      <c r="V54" s="34"/>
      <c r="W54" s="34"/>
      <c r="X54" s="34"/>
      <c r="Y54" s="34"/>
      <c r="Z54" s="34"/>
      <c r="AA54" s="164"/>
      <c r="AB54" s="165"/>
      <c r="AC54" s="371"/>
      <c r="AD54" s="371"/>
      <c r="AE54" s="34"/>
      <c r="AF54" s="34"/>
      <c r="AG54" s="164"/>
      <c r="AH54" s="165"/>
      <c r="AI54" s="160"/>
      <c r="AJ54" s="162"/>
      <c r="AK54" s="163"/>
      <c r="AL54" s="163"/>
      <c r="AM54" s="163"/>
      <c r="AN54" s="162"/>
    </row>
    <row r="55" spans="2:40" ht="13.5" customHeight="1" x14ac:dyDescent="0.2">
      <c r="B55" s="34" t="s">
        <v>641</v>
      </c>
      <c r="C55" s="239">
        <v>10.4</v>
      </c>
      <c r="D55" s="239">
        <v>453.13</v>
      </c>
      <c r="E55" s="239">
        <v>463.48</v>
      </c>
      <c r="F55" s="367"/>
      <c r="G55" s="368"/>
      <c r="H55" s="368"/>
      <c r="I55" s="32" t="s">
        <v>656</v>
      </c>
      <c r="J55" s="32"/>
      <c r="K55" s="32" t="s">
        <v>656</v>
      </c>
      <c r="L55" s="32"/>
      <c r="M55" s="369"/>
      <c r="N55" s="370"/>
      <c r="O55" s="32"/>
      <c r="P55" s="31"/>
      <c r="Q55" s="31"/>
      <c r="R55" s="31"/>
      <c r="S55" s="31"/>
      <c r="T55" s="72"/>
      <c r="U55" s="72"/>
      <c r="V55" s="72"/>
      <c r="W55" s="34"/>
      <c r="X55" s="34"/>
      <c r="Y55" s="34"/>
      <c r="Z55" s="34"/>
      <c r="AA55" s="164"/>
      <c r="AB55" s="165"/>
      <c r="AC55" s="371"/>
      <c r="AD55" s="371"/>
      <c r="AE55" s="34"/>
      <c r="AF55" s="34"/>
      <c r="AG55" s="164"/>
      <c r="AH55" s="165"/>
      <c r="AI55" s="160"/>
      <c r="AJ55" s="162"/>
      <c r="AK55" s="163"/>
      <c r="AL55" s="163"/>
      <c r="AM55" s="163"/>
      <c r="AN55" s="162"/>
    </row>
    <row r="56" spans="2:40" ht="13.5" customHeight="1" x14ac:dyDescent="0.2">
      <c r="B56" s="34" t="s">
        <v>642</v>
      </c>
      <c r="C56" s="239">
        <v>10.4</v>
      </c>
      <c r="D56" s="239">
        <v>463.48</v>
      </c>
      <c r="E56" s="239">
        <v>473.83</v>
      </c>
      <c r="F56" s="367"/>
      <c r="G56" s="368"/>
      <c r="H56" s="368"/>
      <c r="I56" s="32" t="s">
        <v>656</v>
      </c>
      <c r="J56" s="32"/>
      <c r="K56" s="32" t="s">
        <v>656</v>
      </c>
      <c r="L56" s="32"/>
      <c r="M56" s="369"/>
      <c r="N56" s="370"/>
      <c r="O56" s="32"/>
      <c r="P56" s="31"/>
      <c r="Q56" s="31"/>
      <c r="R56" s="31"/>
      <c r="S56" s="31"/>
      <c r="T56" s="34"/>
      <c r="U56" s="34" t="s">
        <v>692</v>
      </c>
      <c r="V56" s="34"/>
      <c r="W56" s="34"/>
      <c r="X56" s="34"/>
      <c r="Y56" s="34"/>
      <c r="Z56" s="34"/>
      <c r="AA56" s="164"/>
      <c r="AB56" s="165"/>
      <c r="AC56" s="371"/>
      <c r="AD56" s="371"/>
      <c r="AE56" s="34"/>
      <c r="AF56" s="34"/>
      <c r="AG56" s="164"/>
      <c r="AH56" s="165"/>
      <c r="AI56" s="160"/>
      <c r="AJ56" s="162"/>
      <c r="AK56" s="163"/>
      <c r="AL56" s="163"/>
      <c r="AM56" s="163"/>
      <c r="AN56" s="162"/>
    </row>
    <row r="57" spans="2:40" ht="13.5" customHeight="1" x14ac:dyDescent="0.2">
      <c r="B57" s="34" t="s">
        <v>643</v>
      </c>
      <c r="C57" s="239">
        <v>10.4</v>
      </c>
      <c r="D57" s="239">
        <v>473.83</v>
      </c>
      <c r="E57" s="239">
        <v>484.23</v>
      </c>
      <c r="F57" s="367"/>
      <c r="G57" s="368"/>
      <c r="H57" s="368"/>
      <c r="I57" s="32" t="s">
        <v>656</v>
      </c>
      <c r="J57" s="32"/>
      <c r="K57" s="32" t="s">
        <v>656</v>
      </c>
      <c r="L57" s="32"/>
      <c r="M57" s="369"/>
      <c r="N57" s="370"/>
      <c r="O57" s="32"/>
      <c r="P57" s="31"/>
      <c r="Q57" s="31"/>
      <c r="R57" s="31"/>
      <c r="S57" s="31"/>
      <c r="T57" s="34"/>
      <c r="U57" s="34"/>
      <c r="V57" s="34"/>
      <c r="W57" s="34"/>
      <c r="X57" s="34"/>
      <c r="Y57" s="34"/>
      <c r="Z57" s="34"/>
      <c r="AA57" s="164"/>
      <c r="AB57" s="165"/>
      <c r="AC57" s="371"/>
      <c r="AD57" s="371"/>
      <c r="AE57" s="34"/>
      <c r="AF57" s="34"/>
      <c r="AG57" s="164"/>
      <c r="AH57" s="165"/>
      <c r="AI57" s="160"/>
      <c r="AJ57" s="162"/>
      <c r="AK57" s="163"/>
      <c r="AL57" s="163"/>
      <c r="AM57" s="163"/>
      <c r="AN57" s="162"/>
    </row>
    <row r="58" spans="2:40" ht="13.5" customHeight="1" x14ac:dyDescent="0.2">
      <c r="B58" s="34" t="s">
        <v>644</v>
      </c>
      <c r="C58" s="239">
        <v>10.5</v>
      </c>
      <c r="D58" s="239">
        <v>484.23</v>
      </c>
      <c r="E58" s="239">
        <v>494.68</v>
      </c>
      <c r="F58" s="367"/>
      <c r="G58" s="368"/>
      <c r="H58" s="368"/>
      <c r="I58" s="32" t="s">
        <v>656</v>
      </c>
      <c r="J58" s="32"/>
      <c r="K58" s="32" t="s">
        <v>656</v>
      </c>
      <c r="L58" s="32"/>
      <c r="M58" s="369"/>
      <c r="N58" s="370"/>
      <c r="O58" s="32" t="s">
        <v>659</v>
      </c>
      <c r="P58" s="31" t="s">
        <v>684</v>
      </c>
      <c r="Q58" s="31"/>
      <c r="R58" s="31"/>
      <c r="S58" s="31" t="s">
        <v>685</v>
      </c>
      <c r="T58" s="72"/>
      <c r="U58" s="72"/>
      <c r="V58" s="72"/>
      <c r="W58" s="72"/>
      <c r="X58" s="72"/>
      <c r="Y58" s="72"/>
      <c r="Z58" s="72"/>
      <c r="AA58" s="164"/>
      <c r="AB58" s="165"/>
      <c r="AC58" s="371"/>
      <c r="AD58" s="371"/>
      <c r="AE58" s="34"/>
      <c r="AF58" s="34"/>
      <c r="AG58" s="164"/>
      <c r="AH58" s="165"/>
      <c r="AI58" s="160"/>
      <c r="AJ58" s="162"/>
      <c r="AK58" s="163"/>
      <c r="AL58" s="163"/>
      <c r="AM58" s="163"/>
      <c r="AN58" s="162"/>
    </row>
    <row r="59" spans="2:40" ht="13.5" customHeight="1" x14ac:dyDescent="0.2">
      <c r="B59" s="34" t="s">
        <v>645</v>
      </c>
      <c r="C59" s="239">
        <v>10.4</v>
      </c>
      <c r="D59" s="239">
        <v>494.68</v>
      </c>
      <c r="E59" s="239">
        <v>505.08</v>
      </c>
      <c r="F59" s="372"/>
      <c r="G59" s="368"/>
      <c r="H59" s="368"/>
      <c r="I59" s="32" t="s">
        <v>656</v>
      </c>
      <c r="J59" s="32"/>
      <c r="K59" s="32" t="s">
        <v>656</v>
      </c>
      <c r="L59" s="32"/>
      <c r="M59" s="369"/>
      <c r="N59" s="370"/>
      <c r="O59" s="32"/>
      <c r="P59" s="31"/>
      <c r="Q59" s="31"/>
      <c r="R59" s="31"/>
      <c r="S59" s="31"/>
      <c r="T59" s="34"/>
      <c r="U59" s="34"/>
      <c r="V59" s="34"/>
      <c r="W59" s="34"/>
      <c r="X59" s="34"/>
      <c r="Y59" s="34"/>
      <c r="Z59" s="34"/>
      <c r="AA59" s="164"/>
      <c r="AB59" s="165"/>
      <c r="AC59" s="371"/>
      <c r="AD59" s="371"/>
      <c r="AE59" s="34"/>
      <c r="AF59" s="34"/>
      <c r="AG59" s="164"/>
      <c r="AH59" s="165"/>
      <c r="AI59" s="160"/>
      <c r="AJ59" s="162"/>
      <c r="AK59" s="427" t="s">
        <v>843</v>
      </c>
      <c r="AL59" s="428"/>
      <c r="AM59" s="428"/>
      <c r="AN59" s="370"/>
    </row>
    <row r="60" spans="2:40" ht="13.5" customHeight="1" x14ac:dyDescent="0.2">
      <c r="B60" s="34" t="s">
        <v>646</v>
      </c>
      <c r="C60" s="239">
        <v>10.4</v>
      </c>
      <c r="D60" s="239">
        <v>505.08</v>
      </c>
      <c r="E60" s="239">
        <v>515.48</v>
      </c>
      <c r="F60" s="372"/>
      <c r="G60" s="368"/>
      <c r="H60" s="368"/>
      <c r="I60" s="32" t="s">
        <v>656</v>
      </c>
      <c r="J60" s="32"/>
      <c r="K60" s="32" t="s">
        <v>656</v>
      </c>
      <c r="L60" s="32"/>
      <c r="M60" s="369"/>
      <c r="N60" s="370"/>
      <c r="O60" s="32"/>
      <c r="P60" s="31"/>
      <c r="Q60" s="31"/>
      <c r="R60" s="31"/>
      <c r="S60" s="31"/>
      <c r="T60" s="34"/>
      <c r="U60" s="34"/>
      <c r="V60" s="34"/>
      <c r="W60" s="34"/>
      <c r="X60" s="34"/>
      <c r="Y60" s="34"/>
      <c r="Z60" s="34"/>
      <c r="AA60" s="164"/>
      <c r="AB60" s="165"/>
      <c r="AC60" s="371"/>
      <c r="AD60" s="371"/>
      <c r="AE60" s="34"/>
      <c r="AF60" s="34"/>
      <c r="AG60" s="164"/>
      <c r="AH60" s="165"/>
      <c r="AI60" s="160"/>
      <c r="AJ60" s="162"/>
      <c r="AK60" s="163"/>
      <c r="AL60" s="163"/>
      <c r="AM60" s="163"/>
      <c r="AN60" s="162"/>
    </row>
    <row r="61" spans="2:40" ht="13.5" customHeight="1" x14ac:dyDescent="0.2">
      <c r="B61" s="34" t="s">
        <v>647</v>
      </c>
      <c r="C61" s="239">
        <v>10.4</v>
      </c>
      <c r="D61" s="239">
        <v>515.48</v>
      </c>
      <c r="E61" s="239">
        <v>525.88</v>
      </c>
      <c r="F61" s="372"/>
      <c r="G61" s="368"/>
      <c r="H61" s="368"/>
      <c r="I61" s="32" t="s">
        <v>656</v>
      </c>
      <c r="J61" s="32"/>
      <c r="K61" s="32" t="s">
        <v>656</v>
      </c>
      <c r="L61" s="32"/>
      <c r="M61" s="369"/>
      <c r="N61" s="370"/>
      <c r="O61" s="32"/>
      <c r="P61" s="31"/>
      <c r="Q61" s="31"/>
      <c r="R61" s="31"/>
      <c r="S61" s="31"/>
      <c r="T61" s="34"/>
      <c r="U61" s="34" t="s">
        <v>693</v>
      </c>
      <c r="V61" s="34"/>
      <c r="W61" s="34"/>
      <c r="X61" s="34"/>
      <c r="Y61" s="34"/>
      <c r="Z61" s="34"/>
      <c r="AA61" s="164"/>
      <c r="AB61" s="165"/>
      <c r="AC61" s="371"/>
      <c r="AD61" s="371"/>
      <c r="AE61" s="34"/>
      <c r="AF61" s="34"/>
      <c r="AG61" s="164"/>
      <c r="AH61" s="165"/>
      <c r="AI61" s="160"/>
      <c r="AJ61" s="162"/>
      <c r="AK61" s="163"/>
      <c r="AL61" s="163"/>
      <c r="AM61" s="163"/>
      <c r="AN61" s="162"/>
    </row>
    <row r="62" spans="2:40" ht="13.5" customHeight="1" x14ac:dyDescent="0.2">
      <c r="B62" s="34" t="s">
        <v>648</v>
      </c>
      <c r="C62" s="239">
        <v>9.9</v>
      </c>
      <c r="D62" s="239">
        <v>525.88</v>
      </c>
      <c r="E62" s="239">
        <v>535.73</v>
      </c>
      <c r="F62" s="372"/>
      <c r="G62" s="368"/>
      <c r="H62" s="368"/>
      <c r="I62" s="32" t="s">
        <v>656</v>
      </c>
      <c r="J62" s="32"/>
      <c r="K62" s="32" t="s">
        <v>656</v>
      </c>
      <c r="L62" s="32"/>
      <c r="M62" s="369"/>
      <c r="N62" s="370"/>
      <c r="O62" s="32"/>
      <c r="P62" s="31"/>
      <c r="Q62" s="31"/>
      <c r="R62" s="31"/>
      <c r="S62" s="31"/>
      <c r="T62" s="34"/>
      <c r="U62" s="34"/>
      <c r="V62" s="34"/>
      <c r="W62" s="34"/>
      <c r="X62" s="34"/>
      <c r="Y62" s="34"/>
      <c r="Z62" s="34"/>
      <c r="AA62" s="164"/>
      <c r="AB62" s="165"/>
      <c r="AC62" s="371"/>
      <c r="AD62" s="371"/>
      <c r="AE62" s="34"/>
      <c r="AF62" s="34"/>
      <c r="AG62" s="164"/>
      <c r="AH62" s="165"/>
      <c r="AI62" s="160"/>
      <c r="AJ62" s="162"/>
      <c r="AK62" s="163"/>
      <c r="AL62" s="163"/>
      <c r="AM62" s="163"/>
      <c r="AN62" s="162"/>
    </row>
    <row r="63" spans="2:40" ht="13.5" customHeight="1" x14ac:dyDescent="0.2">
      <c r="B63" s="34" t="s">
        <v>649</v>
      </c>
      <c r="C63" s="239">
        <v>9</v>
      </c>
      <c r="D63" s="239">
        <v>535.73</v>
      </c>
      <c r="E63" s="239">
        <v>544.67999999999995</v>
      </c>
      <c r="F63" s="372"/>
      <c r="G63" s="368"/>
      <c r="H63" s="368"/>
      <c r="I63" s="32" t="s">
        <v>656</v>
      </c>
      <c r="J63" s="32"/>
      <c r="K63" s="32" t="s">
        <v>656</v>
      </c>
      <c r="L63" s="32"/>
      <c r="M63" s="369"/>
      <c r="N63" s="370"/>
      <c r="O63" s="32"/>
      <c r="P63" s="31" t="s">
        <v>685</v>
      </c>
      <c r="Q63" s="31"/>
      <c r="R63" s="31"/>
      <c r="S63" s="31" t="s">
        <v>686</v>
      </c>
      <c r="T63" s="34"/>
      <c r="U63" s="34" t="s">
        <v>694</v>
      </c>
      <c r="V63" s="34"/>
      <c r="W63" s="34"/>
      <c r="X63" s="34"/>
      <c r="Y63" s="34"/>
      <c r="Z63" s="34"/>
      <c r="AA63" s="164"/>
      <c r="AB63" s="165"/>
      <c r="AC63" s="371"/>
      <c r="AD63" s="371"/>
      <c r="AE63" s="34"/>
      <c r="AF63" s="34"/>
      <c r="AG63" s="164"/>
      <c r="AH63" s="165"/>
      <c r="AI63" s="160"/>
      <c r="AJ63" s="162"/>
      <c r="AK63" s="163"/>
      <c r="AL63" s="163"/>
      <c r="AM63" s="163"/>
      <c r="AN63" s="162"/>
    </row>
    <row r="64" spans="2:40" ht="13.5" customHeight="1" x14ac:dyDescent="0.2">
      <c r="B64" s="34" t="s">
        <v>650</v>
      </c>
      <c r="C64" s="239">
        <v>9</v>
      </c>
      <c r="D64" s="239">
        <v>544.67999999999995</v>
      </c>
      <c r="E64" s="239">
        <v>553.63</v>
      </c>
      <c r="F64" s="367"/>
      <c r="G64" s="368"/>
      <c r="H64" s="368"/>
      <c r="I64" s="32" t="s">
        <v>656</v>
      </c>
      <c r="J64" s="32"/>
      <c r="K64" s="32" t="s">
        <v>656</v>
      </c>
      <c r="L64" s="32"/>
      <c r="M64" s="369"/>
      <c r="N64" s="370"/>
      <c r="O64" s="32"/>
      <c r="P64" s="31"/>
      <c r="Q64" s="31"/>
      <c r="R64" s="31"/>
      <c r="S64" s="31"/>
      <c r="T64" s="34"/>
      <c r="U64" s="34"/>
      <c r="V64" s="34"/>
      <c r="W64" s="34"/>
      <c r="X64" s="34"/>
      <c r="Y64" s="34"/>
      <c r="Z64" s="34"/>
      <c r="AA64" s="164"/>
      <c r="AB64" s="165"/>
      <c r="AC64" s="371"/>
      <c r="AD64" s="371"/>
      <c r="AE64" s="34"/>
      <c r="AF64" s="34"/>
      <c r="AG64" s="164"/>
      <c r="AH64" s="165"/>
      <c r="AI64" s="160"/>
      <c r="AJ64" s="162"/>
      <c r="AK64" s="163"/>
      <c r="AL64" s="163"/>
      <c r="AM64" s="163"/>
      <c r="AN64" s="162"/>
    </row>
    <row r="65" spans="2:40" ht="13.5" customHeight="1" x14ac:dyDescent="0.2">
      <c r="B65" s="34" t="s">
        <v>651</v>
      </c>
      <c r="C65" s="239">
        <v>9</v>
      </c>
      <c r="D65" s="239">
        <v>553.63</v>
      </c>
      <c r="E65" s="239">
        <v>562.58000000000004</v>
      </c>
      <c r="F65" s="367"/>
      <c r="G65" s="368"/>
      <c r="H65" s="368"/>
      <c r="I65" s="32" t="s">
        <v>656</v>
      </c>
      <c r="J65" s="32"/>
      <c r="K65" s="32" t="s">
        <v>656</v>
      </c>
      <c r="L65" s="32"/>
      <c r="M65" s="369"/>
      <c r="N65" s="370"/>
      <c r="O65" s="32"/>
      <c r="P65" s="31"/>
      <c r="Q65" s="31"/>
      <c r="R65" s="31"/>
      <c r="S65" s="31"/>
      <c r="T65" s="34"/>
      <c r="U65" s="34"/>
      <c r="V65" s="34"/>
      <c r="W65" s="34"/>
      <c r="X65" s="34"/>
      <c r="Y65" s="34"/>
      <c r="Z65" s="34"/>
      <c r="AA65" s="164"/>
      <c r="AB65" s="165"/>
      <c r="AC65" s="371"/>
      <c r="AD65" s="371"/>
      <c r="AE65" s="34"/>
      <c r="AF65" s="34"/>
      <c r="AG65" s="164"/>
      <c r="AH65" s="165"/>
      <c r="AI65" s="160"/>
      <c r="AJ65" s="162"/>
      <c r="AK65" s="163"/>
      <c r="AL65" s="163"/>
      <c r="AM65" s="163"/>
      <c r="AN65" s="162"/>
    </row>
    <row r="66" spans="2:40" ht="13.5" customHeight="1" x14ac:dyDescent="0.2">
      <c r="B66" s="34" t="s">
        <v>652</v>
      </c>
      <c r="C66" s="239">
        <v>9</v>
      </c>
      <c r="D66" s="239">
        <v>562.58000000000004</v>
      </c>
      <c r="E66" s="239">
        <v>571.58000000000004</v>
      </c>
      <c r="F66" s="367"/>
      <c r="G66" s="368"/>
      <c r="H66" s="368"/>
      <c r="I66" s="32" t="s">
        <v>656</v>
      </c>
      <c r="J66" s="32"/>
      <c r="K66" s="32" t="s">
        <v>656</v>
      </c>
      <c r="L66" s="32"/>
      <c r="M66" s="369"/>
      <c r="N66" s="370"/>
      <c r="O66" s="32"/>
      <c r="P66" s="31"/>
      <c r="Q66" s="31"/>
      <c r="R66" s="31"/>
      <c r="S66" s="31"/>
      <c r="T66" s="34"/>
      <c r="U66" s="34" t="s">
        <v>848</v>
      </c>
      <c r="V66" s="34"/>
      <c r="W66" s="34"/>
      <c r="X66" s="34"/>
      <c r="Y66" s="34"/>
      <c r="Z66" s="34"/>
      <c r="AA66" s="164"/>
      <c r="AB66" s="165"/>
      <c r="AC66" s="371"/>
      <c r="AD66" s="371"/>
      <c r="AE66" s="34"/>
      <c r="AF66" s="34"/>
      <c r="AG66" s="164"/>
      <c r="AH66" s="165"/>
      <c r="AI66" s="160"/>
      <c r="AJ66" s="162"/>
      <c r="AK66" s="163"/>
      <c r="AL66" s="163"/>
      <c r="AM66" s="163"/>
      <c r="AN66" s="162"/>
    </row>
    <row r="67" spans="2:40" ht="13.5" customHeight="1" x14ac:dyDescent="0.2">
      <c r="B67" s="34" t="s">
        <v>653</v>
      </c>
      <c r="C67" s="239">
        <v>9</v>
      </c>
      <c r="D67" s="239">
        <v>571.58000000000004</v>
      </c>
      <c r="E67" s="239">
        <v>580.53</v>
      </c>
      <c r="F67" s="367"/>
      <c r="G67" s="368"/>
      <c r="H67" s="368"/>
      <c r="I67" s="32" t="s">
        <v>656</v>
      </c>
      <c r="J67" s="32"/>
      <c r="K67" s="32" t="s">
        <v>656</v>
      </c>
      <c r="L67" s="32"/>
      <c r="M67" s="369"/>
      <c r="N67" s="370"/>
      <c r="O67" s="32"/>
      <c r="P67" s="31"/>
      <c r="Q67" s="31"/>
      <c r="R67" s="31"/>
      <c r="S67" s="31"/>
      <c r="T67" s="34"/>
      <c r="U67" s="34"/>
      <c r="V67" s="34"/>
      <c r="W67" s="34"/>
      <c r="X67" s="34"/>
      <c r="Y67" s="34"/>
      <c r="Z67" s="34"/>
      <c r="AA67" s="164"/>
      <c r="AB67" s="165"/>
      <c r="AC67" s="371"/>
      <c r="AD67" s="371"/>
      <c r="AE67" s="34"/>
      <c r="AF67" s="34"/>
      <c r="AG67" s="164"/>
      <c r="AH67" s="165"/>
      <c r="AI67" s="160"/>
      <c r="AJ67" s="162"/>
      <c r="AK67" s="163"/>
      <c r="AL67" s="163"/>
      <c r="AM67" s="163"/>
      <c r="AN67" s="162"/>
    </row>
    <row r="68" spans="2:40" ht="13.5" customHeight="1" x14ac:dyDescent="0.2">
      <c r="B68" s="34" t="s">
        <v>654</v>
      </c>
      <c r="C68" s="240">
        <v>6.47</v>
      </c>
      <c r="D68" s="239">
        <v>580.53</v>
      </c>
      <c r="E68" s="239">
        <v>587</v>
      </c>
      <c r="F68" s="367"/>
      <c r="G68" s="368"/>
      <c r="H68" s="368"/>
      <c r="I68" s="32" t="s">
        <v>656</v>
      </c>
      <c r="J68" s="32"/>
      <c r="K68" s="32" t="s">
        <v>656</v>
      </c>
      <c r="L68" s="32"/>
      <c r="M68" s="369"/>
      <c r="N68" s="370"/>
      <c r="O68" s="32"/>
      <c r="P68" s="31"/>
      <c r="Q68" s="31"/>
      <c r="R68" s="31"/>
      <c r="S68" s="31"/>
      <c r="T68" s="34"/>
      <c r="U68" s="34"/>
      <c r="V68" s="34"/>
      <c r="W68" s="34"/>
      <c r="X68" s="34"/>
      <c r="Y68" s="34"/>
      <c r="Z68" s="34"/>
      <c r="AA68" s="164"/>
      <c r="AB68" s="165"/>
      <c r="AC68" s="371"/>
      <c r="AD68" s="371"/>
      <c r="AE68" s="34"/>
      <c r="AF68" s="34"/>
      <c r="AG68" s="164"/>
      <c r="AH68" s="165"/>
      <c r="AI68" s="160"/>
      <c r="AJ68" s="162"/>
      <c r="AK68" s="163"/>
      <c r="AL68" s="163"/>
      <c r="AM68" s="163"/>
      <c r="AN68" s="162"/>
    </row>
    <row r="69" spans="2:40" ht="13.5" customHeight="1" x14ac:dyDescent="0.2">
      <c r="B69" s="132" t="s">
        <v>655</v>
      </c>
      <c r="C69" s="239" t="s">
        <v>844</v>
      </c>
      <c r="D69" s="239">
        <v>587</v>
      </c>
      <c r="E69" s="239">
        <v>587</v>
      </c>
      <c r="F69" s="367"/>
      <c r="G69" s="368"/>
      <c r="H69" s="368"/>
      <c r="I69" s="32"/>
      <c r="J69" s="32"/>
      <c r="K69" s="32"/>
      <c r="L69" s="32"/>
      <c r="M69" s="369"/>
      <c r="N69" s="370"/>
      <c r="O69" s="32"/>
      <c r="P69" s="31"/>
      <c r="Q69" s="31"/>
      <c r="R69" s="31"/>
      <c r="S69" s="31" t="s">
        <v>841</v>
      </c>
      <c r="T69" s="34"/>
      <c r="U69" s="34"/>
      <c r="V69" s="34"/>
      <c r="W69" s="34"/>
      <c r="X69" s="34"/>
      <c r="Y69" s="34"/>
      <c r="Z69" s="34"/>
      <c r="AA69" s="164"/>
      <c r="AB69" s="165"/>
      <c r="AC69" s="371"/>
      <c r="AD69" s="371"/>
      <c r="AE69" s="34"/>
      <c r="AF69" s="34"/>
      <c r="AG69" s="164"/>
      <c r="AH69" s="165"/>
      <c r="AI69" s="160"/>
      <c r="AJ69" s="162"/>
      <c r="AK69" s="427" t="s">
        <v>842</v>
      </c>
      <c r="AL69" s="428"/>
      <c r="AM69" s="428"/>
      <c r="AN69" s="370"/>
    </row>
    <row r="70" spans="2:40" ht="13.5" customHeight="1" x14ac:dyDescent="0.2">
      <c r="B70" s="132"/>
      <c r="C70" s="33"/>
      <c r="D70" s="33"/>
      <c r="E70" s="33"/>
      <c r="F70" s="372"/>
      <c r="G70" s="368"/>
      <c r="H70" s="368"/>
      <c r="I70" s="32"/>
      <c r="J70" s="32"/>
      <c r="K70" s="32"/>
      <c r="L70" s="32"/>
      <c r="M70" s="369"/>
      <c r="N70" s="370"/>
      <c r="O70" s="32"/>
      <c r="P70" s="31"/>
      <c r="Q70" s="31"/>
      <c r="R70" s="31"/>
      <c r="S70" s="31"/>
      <c r="T70" s="34"/>
      <c r="U70" s="34"/>
      <c r="V70" s="34"/>
      <c r="W70" s="34"/>
      <c r="X70" s="34"/>
      <c r="Y70" s="34"/>
      <c r="Z70" s="34"/>
      <c r="AA70" s="164"/>
      <c r="AB70" s="165"/>
      <c r="AC70" s="371"/>
      <c r="AD70" s="371"/>
      <c r="AE70" s="34"/>
      <c r="AF70" s="34"/>
      <c r="AG70" s="164"/>
      <c r="AH70" s="165"/>
      <c r="AI70" s="160"/>
      <c r="AJ70" s="162"/>
      <c r="AK70" s="163"/>
      <c r="AL70" s="163"/>
      <c r="AM70" s="163"/>
      <c r="AN70" s="162"/>
    </row>
    <row r="71" spans="2:40" ht="13.5" customHeight="1" x14ac:dyDescent="0.2">
      <c r="B71" s="132"/>
      <c r="C71" s="33"/>
      <c r="D71" s="33"/>
      <c r="E71" s="33"/>
      <c r="F71" s="372"/>
      <c r="G71" s="368"/>
      <c r="H71" s="368"/>
      <c r="I71" s="32"/>
      <c r="J71" s="32"/>
      <c r="K71" s="32"/>
      <c r="L71" s="32"/>
      <c r="M71" s="369"/>
      <c r="N71" s="370"/>
      <c r="O71" s="32"/>
      <c r="P71" s="31"/>
      <c r="Q71" s="31"/>
      <c r="R71" s="31"/>
      <c r="S71" s="31"/>
      <c r="T71" s="34"/>
      <c r="U71" s="34"/>
      <c r="V71" s="34"/>
      <c r="W71" s="34"/>
      <c r="X71" s="34"/>
      <c r="Y71" s="34"/>
      <c r="Z71" s="34"/>
      <c r="AA71" s="164"/>
      <c r="AB71" s="165"/>
      <c r="AC71" s="371"/>
      <c r="AD71" s="371"/>
      <c r="AE71" s="34"/>
      <c r="AF71" s="34"/>
      <c r="AG71" s="164"/>
      <c r="AH71" s="165"/>
      <c r="AI71" s="160"/>
      <c r="AJ71" s="162"/>
      <c r="AK71" s="163"/>
      <c r="AL71" s="163"/>
      <c r="AM71" s="163"/>
      <c r="AN71" s="162"/>
    </row>
    <row r="72" spans="2:40" ht="13.5" customHeight="1" x14ac:dyDescent="0.2">
      <c r="B72" s="132"/>
      <c r="C72" s="33"/>
      <c r="D72" s="33"/>
      <c r="E72" s="33"/>
      <c r="F72" s="372"/>
      <c r="G72" s="368"/>
      <c r="H72" s="368"/>
      <c r="I72" s="32"/>
      <c r="J72" s="32"/>
      <c r="K72" s="32"/>
      <c r="L72" s="32"/>
      <c r="M72" s="369"/>
      <c r="N72" s="370"/>
      <c r="O72" s="32"/>
      <c r="P72" s="31"/>
      <c r="Q72" s="31"/>
      <c r="R72" s="31"/>
      <c r="S72" s="31"/>
      <c r="T72" s="72"/>
      <c r="U72" s="72"/>
      <c r="V72" s="72"/>
      <c r="W72" s="34"/>
      <c r="X72" s="34"/>
      <c r="Y72" s="34"/>
      <c r="Z72" s="34"/>
      <c r="AA72" s="164"/>
      <c r="AB72" s="165"/>
      <c r="AC72" s="371"/>
      <c r="AD72" s="371"/>
      <c r="AE72" s="34"/>
      <c r="AF72" s="34"/>
      <c r="AG72" s="164"/>
      <c r="AH72" s="165"/>
      <c r="AI72" s="160"/>
      <c r="AJ72" s="162"/>
      <c r="AK72" s="163"/>
      <c r="AL72" s="163"/>
      <c r="AM72" s="163"/>
      <c r="AN72" s="162"/>
    </row>
    <row r="73" spans="2:40" ht="13.5" customHeight="1" x14ac:dyDescent="0.2">
      <c r="B73" s="132"/>
      <c r="C73" s="33"/>
      <c r="D73" s="33"/>
      <c r="E73" s="33"/>
      <c r="F73" s="367"/>
      <c r="G73" s="368"/>
      <c r="H73" s="368"/>
      <c r="I73" s="32"/>
      <c r="J73" s="32"/>
      <c r="K73" s="32"/>
      <c r="L73" s="32"/>
      <c r="M73" s="369"/>
      <c r="N73" s="370"/>
      <c r="O73" s="32"/>
      <c r="P73" s="31"/>
      <c r="Q73" s="31"/>
      <c r="R73" s="31"/>
      <c r="S73" s="31"/>
      <c r="T73" s="34"/>
      <c r="U73" s="34"/>
      <c r="V73" s="34"/>
      <c r="W73" s="34"/>
      <c r="X73" s="34"/>
      <c r="Y73" s="34"/>
      <c r="Z73" s="34"/>
      <c r="AA73" s="164"/>
      <c r="AB73" s="165"/>
      <c r="AC73" s="371"/>
      <c r="AD73" s="371"/>
      <c r="AE73" s="34"/>
      <c r="AF73" s="34"/>
      <c r="AG73" s="164"/>
      <c r="AH73" s="165"/>
      <c r="AI73" s="160"/>
      <c r="AJ73" s="162"/>
      <c r="AK73" s="163"/>
      <c r="AL73" s="163"/>
      <c r="AM73" s="163"/>
      <c r="AN73" s="162"/>
    </row>
    <row r="74" spans="2:40" ht="13.5" customHeight="1" x14ac:dyDescent="0.2">
      <c r="B74" s="132"/>
      <c r="C74" s="33"/>
      <c r="D74" s="33"/>
      <c r="E74" s="33"/>
      <c r="F74" s="367"/>
      <c r="G74" s="368"/>
      <c r="H74" s="368"/>
      <c r="I74" s="32"/>
      <c r="J74" s="32"/>
      <c r="K74" s="32"/>
      <c r="L74" s="32"/>
      <c r="M74" s="369"/>
      <c r="N74" s="370"/>
      <c r="O74" s="32"/>
      <c r="P74" s="31"/>
      <c r="Q74" s="31"/>
      <c r="R74" s="31"/>
      <c r="S74" s="31"/>
      <c r="T74" s="34"/>
      <c r="U74" s="34"/>
      <c r="V74" s="34"/>
      <c r="W74" s="34"/>
      <c r="X74" s="34"/>
      <c r="Y74" s="34"/>
      <c r="Z74" s="34"/>
      <c r="AA74" s="164"/>
      <c r="AB74" s="165"/>
      <c r="AC74" s="371"/>
      <c r="AD74" s="371"/>
      <c r="AE74" s="34"/>
      <c r="AF74" s="34"/>
      <c r="AG74" s="164"/>
      <c r="AH74" s="165"/>
      <c r="AI74" s="160"/>
      <c r="AJ74" s="162"/>
      <c r="AK74" s="163"/>
      <c r="AL74" s="163"/>
      <c r="AM74" s="163"/>
      <c r="AN74" s="162"/>
    </row>
    <row r="75" spans="2:40" ht="13.5" customHeight="1" x14ac:dyDescent="0.2">
      <c r="B75" s="132"/>
      <c r="C75" s="33"/>
      <c r="D75" s="33"/>
      <c r="E75" s="33"/>
      <c r="F75" s="367"/>
      <c r="G75" s="368"/>
      <c r="H75" s="368"/>
      <c r="I75" s="32"/>
      <c r="J75" s="32"/>
      <c r="K75" s="32"/>
      <c r="L75" s="32"/>
      <c r="M75" s="369"/>
      <c r="N75" s="370"/>
      <c r="O75" s="32"/>
      <c r="P75" s="31"/>
      <c r="Q75" s="31"/>
      <c r="R75" s="31"/>
      <c r="S75" s="31"/>
      <c r="T75" s="34"/>
      <c r="U75" s="34"/>
      <c r="V75" s="34"/>
      <c r="W75" s="34"/>
      <c r="X75" s="34"/>
      <c r="Y75" s="34"/>
      <c r="Z75" s="34"/>
      <c r="AA75" s="164"/>
      <c r="AB75" s="165"/>
      <c r="AC75" s="371"/>
      <c r="AD75" s="371"/>
      <c r="AE75" s="34"/>
      <c r="AF75" s="34"/>
      <c r="AG75" s="164"/>
      <c r="AH75" s="165"/>
      <c r="AI75" s="160"/>
      <c r="AJ75" s="162"/>
      <c r="AK75" s="163"/>
      <c r="AL75" s="163"/>
      <c r="AM75" s="163"/>
      <c r="AN75" s="162"/>
    </row>
    <row r="76" spans="2:40" ht="13.5" customHeight="1" x14ac:dyDescent="0.2">
      <c r="B76" s="132"/>
      <c r="C76" s="33"/>
      <c r="D76" s="33"/>
      <c r="E76" s="33"/>
      <c r="F76" s="367"/>
      <c r="G76" s="368"/>
      <c r="H76" s="368"/>
      <c r="I76" s="32"/>
      <c r="J76" s="32"/>
      <c r="K76" s="32"/>
      <c r="L76" s="32"/>
      <c r="M76" s="369"/>
      <c r="N76" s="370"/>
      <c r="O76" s="32"/>
      <c r="P76" s="31"/>
      <c r="Q76" s="31"/>
      <c r="R76" s="31"/>
      <c r="S76" s="31"/>
      <c r="T76" s="34"/>
      <c r="U76" s="34"/>
      <c r="V76" s="34"/>
      <c r="W76" s="34"/>
      <c r="X76" s="34"/>
      <c r="Y76" s="34"/>
      <c r="Z76" s="34"/>
      <c r="AA76" s="164"/>
      <c r="AB76" s="165"/>
      <c r="AC76" s="371"/>
      <c r="AD76" s="371"/>
      <c r="AE76" s="34"/>
      <c r="AF76" s="34"/>
      <c r="AG76" s="164"/>
      <c r="AH76" s="165"/>
      <c r="AI76" s="160"/>
      <c r="AJ76" s="162"/>
      <c r="AK76" s="163"/>
      <c r="AL76" s="163"/>
      <c r="AM76" s="163"/>
      <c r="AN76" s="162"/>
    </row>
    <row r="77" spans="2:40" ht="13.5" customHeight="1" x14ac:dyDescent="0.2">
      <c r="B77" s="132"/>
      <c r="C77" s="33"/>
      <c r="D77" s="33"/>
      <c r="E77" s="33"/>
      <c r="F77" s="367"/>
      <c r="G77" s="368"/>
      <c r="H77" s="368"/>
      <c r="I77" s="32"/>
      <c r="J77" s="32"/>
      <c r="K77" s="32"/>
      <c r="L77" s="32"/>
      <c r="M77" s="369"/>
      <c r="N77" s="370"/>
      <c r="O77" s="32"/>
      <c r="P77" s="31"/>
      <c r="Q77" s="31"/>
      <c r="R77" s="31"/>
      <c r="S77" s="31"/>
      <c r="T77" s="34"/>
      <c r="U77" s="34"/>
      <c r="V77" s="34"/>
      <c r="W77" s="34"/>
      <c r="X77" s="34"/>
      <c r="Y77" s="34"/>
      <c r="Z77" s="34"/>
      <c r="AA77" s="164"/>
      <c r="AB77" s="165"/>
      <c r="AC77" s="371"/>
      <c r="AD77" s="371"/>
      <c r="AE77" s="34"/>
      <c r="AF77" s="34"/>
      <c r="AG77" s="164"/>
      <c r="AH77" s="165"/>
      <c r="AI77" s="160"/>
      <c r="AJ77" s="162"/>
      <c r="AK77" s="163"/>
      <c r="AL77" s="163"/>
      <c r="AM77" s="163"/>
      <c r="AN77" s="162"/>
    </row>
    <row r="78" spans="2:40" ht="13.5" customHeight="1" x14ac:dyDescent="0.2">
      <c r="B78" s="132"/>
      <c r="C78" s="33"/>
      <c r="D78" s="33"/>
      <c r="E78" s="33"/>
      <c r="F78" s="367"/>
      <c r="G78" s="368"/>
      <c r="H78" s="368"/>
      <c r="I78" s="32"/>
      <c r="J78" s="32"/>
      <c r="K78" s="32"/>
      <c r="L78" s="32"/>
      <c r="M78" s="369"/>
      <c r="N78" s="370"/>
      <c r="O78" s="32"/>
      <c r="P78" s="31"/>
      <c r="Q78" s="31"/>
      <c r="R78" s="31"/>
      <c r="S78" s="31"/>
      <c r="T78" s="34"/>
      <c r="U78" s="34"/>
      <c r="V78" s="34"/>
      <c r="W78" s="34"/>
      <c r="X78" s="34"/>
      <c r="Y78" s="34"/>
      <c r="Z78" s="34"/>
      <c r="AA78" s="164"/>
      <c r="AB78" s="165"/>
      <c r="AC78" s="371"/>
      <c r="AD78" s="371"/>
      <c r="AE78" s="34"/>
      <c r="AF78" s="34"/>
      <c r="AG78" s="164"/>
      <c r="AH78" s="165"/>
      <c r="AI78" s="160"/>
      <c r="AJ78" s="162"/>
      <c r="AK78" s="163"/>
      <c r="AL78" s="163"/>
      <c r="AM78" s="163"/>
      <c r="AN78" s="162"/>
    </row>
    <row r="79" spans="2:40" ht="13.5" customHeight="1" x14ac:dyDescent="0.2">
      <c r="B79" s="132"/>
      <c r="C79" s="33"/>
      <c r="D79" s="33"/>
      <c r="E79" s="33"/>
      <c r="F79" s="367"/>
      <c r="G79" s="368"/>
      <c r="H79" s="368"/>
      <c r="I79" s="32"/>
      <c r="J79" s="32"/>
      <c r="K79" s="32"/>
      <c r="L79" s="32"/>
      <c r="M79" s="369"/>
      <c r="N79" s="370"/>
      <c r="O79" s="32"/>
      <c r="P79" s="31"/>
      <c r="Q79" s="31"/>
      <c r="R79" s="31"/>
      <c r="S79" s="31"/>
      <c r="T79" s="34"/>
      <c r="U79" s="34"/>
      <c r="V79" s="34"/>
      <c r="W79" s="34"/>
      <c r="X79" s="34"/>
      <c r="Y79" s="34"/>
      <c r="Z79" s="34"/>
      <c r="AA79" s="164"/>
      <c r="AB79" s="165"/>
      <c r="AC79" s="371"/>
      <c r="AD79" s="371"/>
      <c r="AE79" s="34"/>
      <c r="AF79" s="34"/>
      <c r="AG79" s="164"/>
      <c r="AH79" s="165"/>
      <c r="AI79" s="160"/>
      <c r="AJ79" s="162"/>
      <c r="AK79" s="163"/>
      <c r="AL79" s="163"/>
      <c r="AM79" s="163"/>
      <c r="AN79" s="162"/>
    </row>
    <row r="80" spans="2:40" ht="13.5" customHeight="1" x14ac:dyDescent="0.2">
      <c r="B80" s="177" t="s">
        <v>543</v>
      </c>
      <c r="C80" s="180"/>
      <c r="D80" s="180"/>
      <c r="E80" s="180"/>
      <c r="F80" s="180"/>
      <c r="G80" s="180"/>
      <c r="H80" s="180"/>
      <c r="I80" s="180"/>
      <c r="J80" s="180"/>
      <c r="K80" s="180"/>
      <c r="L80" s="180"/>
      <c r="M80" s="180"/>
      <c r="N80" s="180"/>
      <c r="O80" s="180"/>
      <c r="P80" s="180"/>
      <c r="Q80" s="180"/>
    </row>
  </sheetData>
  <mergeCells count="265">
    <mergeCell ref="AK69:AN69"/>
    <mergeCell ref="AK59:AN59"/>
    <mergeCell ref="AK20:AN20"/>
    <mergeCell ref="AK10:AN10"/>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D6:E7"/>
    <mergeCell ref="F6:J7"/>
    <mergeCell ref="K6:N7"/>
    <mergeCell ref="AE6:AJ7"/>
    <mergeCell ref="X8:X9"/>
    <mergeCell ref="Y8:Y9"/>
    <mergeCell ref="Z8:Z9"/>
    <mergeCell ref="AA8:AA9"/>
    <mergeCell ref="AB8:AB9"/>
    <mergeCell ref="O7:Q7"/>
    <mergeCell ref="S7:T7"/>
    <mergeCell ref="U7:X7"/>
    <mergeCell ref="AI8:AJ9"/>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O8:O9"/>
    <mergeCell ref="P8:P9"/>
    <mergeCell ref="F8:H9"/>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1:H31"/>
    <mergeCell ref="M31:N31"/>
    <mergeCell ref="AC31:AD31"/>
    <mergeCell ref="AC32:AD32"/>
    <mergeCell ref="F30:H30"/>
    <mergeCell ref="M30:N30"/>
    <mergeCell ref="F29:H29"/>
    <mergeCell ref="M29:N29"/>
    <mergeCell ref="AC29:AD29"/>
    <mergeCell ref="AC30:AD30"/>
    <mergeCell ref="M44:N44"/>
    <mergeCell ref="F43:H43"/>
    <mergeCell ref="M43:N43"/>
    <mergeCell ref="F41:H41"/>
    <mergeCell ref="M41:N41"/>
    <mergeCell ref="M39:N39"/>
    <mergeCell ref="F40:H40"/>
    <mergeCell ref="M40:N40"/>
    <mergeCell ref="F32:H32"/>
    <mergeCell ref="M32:N32"/>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C13:AD13"/>
    <mergeCell ref="AC14:AD14"/>
    <mergeCell ref="AC15:AD15"/>
    <mergeCell ref="AC16:AD16"/>
    <mergeCell ref="AC17:AD17"/>
    <mergeCell ref="AC18:AD18"/>
    <mergeCell ref="AC19:AD19"/>
    <mergeCell ref="AC20:AD20"/>
    <mergeCell ref="F45:H45"/>
    <mergeCell ref="M45:N45"/>
    <mergeCell ref="AC45:AD45"/>
    <mergeCell ref="AC42:AD42"/>
    <mergeCell ref="AC43:AD43"/>
    <mergeCell ref="AC44:AD44"/>
    <mergeCell ref="AC33:AD33"/>
    <mergeCell ref="AC34:AD34"/>
    <mergeCell ref="AC35:AD35"/>
    <mergeCell ref="AC36:AD36"/>
    <mergeCell ref="AC37:AD37"/>
    <mergeCell ref="AC38:AD38"/>
    <mergeCell ref="AC39:AD39"/>
    <mergeCell ref="AC40:AD40"/>
    <mergeCell ref="AC41:AD41"/>
    <mergeCell ref="F44:H44"/>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 ref="F51:H51"/>
    <mergeCell ref="M51:N51"/>
    <mergeCell ref="AC51:AD51"/>
    <mergeCell ref="F52:H52"/>
    <mergeCell ref="M52:N52"/>
    <mergeCell ref="AC52:AD52"/>
    <mergeCell ref="F53:H53"/>
    <mergeCell ref="M53:N53"/>
    <mergeCell ref="AC53:AD53"/>
    <mergeCell ref="F54:H54"/>
    <mergeCell ref="M54:N54"/>
    <mergeCell ref="AC54:AD54"/>
    <mergeCell ref="F55:H55"/>
    <mergeCell ref="M55:N55"/>
    <mergeCell ref="AC55:AD55"/>
    <mergeCell ref="F56:H56"/>
    <mergeCell ref="M56:N56"/>
    <mergeCell ref="AC56:AD56"/>
    <mergeCell ref="F57:H57"/>
    <mergeCell ref="M57:N57"/>
    <mergeCell ref="AC57:AD57"/>
    <mergeCell ref="F58:H58"/>
    <mergeCell ref="M58:N58"/>
    <mergeCell ref="AC58:AD58"/>
    <mergeCell ref="F59:H59"/>
    <mergeCell ref="M59:N59"/>
    <mergeCell ref="AC59:AD59"/>
    <mergeCell ref="F60:H60"/>
    <mergeCell ref="M60:N60"/>
    <mergeCell ref="AC60:AD60"/>
    <mergeCell ref="F61:H61"/>
    <mergeCell ref="M61:N61"/>
    <mergeCell ref="AC61:AD61"/>
    <mergeCell ref="F62:H62"/>
    <mergeCell ref="M62:N62"/>
    <mergeCell ref="AC62:AD62"/>
    <mergeCell ref="F63:H63"/>
    <mergeCell ref="M63:N63"/>
    <mergeCell ref="AC63:AD63"/>
    <mergeCell ref="F64:H64"/>
    <mergeCell ref="M64:N64"/>
    <mergeCell ref="AC64:AD64"/>
    <mergeCell ref="F65:H65"/>
    <mergeCell ref="M65:N65"/>
    <mergeCell ref="AC65:AD65"/>
    <mergeCell ref="F66:H66"/>
    <mergeCell ref="M66:N66"/>
    <mergeCell ref="AC66:AD66"/>
    <mergeCell ref="F67:H67"/>
    <mergeCell ref="M67:N67"/>
    <mergeCell ref="AC67:AD67"/>
    <mergeCell ref="F68:H68"/>
    <mergeCell ref="M68:N68"/>
    <mergeCell ref="AC68:AD68"/>
    <mergeCell ref="F69:H69"/>
    <mergeCell ref="M69:N69"/>
    <mergeCell ref="AC69:AD69"/>
    <mergeCell ref="F70:H70"/>
    <mergeCell ref="M70:N70"/>
    <mergeCell ref="AC70:AD70"/>
    <mergeCell ref="F71:H71"/>
    <mergeCell ref="M71:N71"/>
    <mergeCell ref="AC71:AD71"/>
    <mergeCell ref="F75:H75"/>
    <mergeCell ref="M75:N75"/>
    <mergeCell ref="AC75:AD75"/>
    <mergeCell ref="F76:H76"/>
    <mergeCell ref="M76:N76"/>
    <mergeCell ref="AC76:AD76"/>
    <mergeCell ref="F72:H72"/>
    <mergeCell ref="M72:N72"/>
    <mergeCell ref="AC72:AD72"/>
    <mergeCell ref="F73:H73"/>
    <mergeCell ref="M73:N73"/>
    <mergeCell ref="AC73:AD73"/>
    <mergeCell ref="F74:H74"/>
    <mergeCell ref="M74:N74"/>
    <mergeCell ref="AC74:AD74"/>
    <mergeCell ref="F79:H79"/>
    <mergeCell ref="M79:N79"/>
    <mergeCell ref="AC79:AD79"/>
    <mergeCell ref="F77:H77"/>
    <mergeCell ref="M77:N77"/>
    <mergeCell ref="AC77:AD77"/>
    <mergeCell ref="F78:H78"/>
    <mergeCell ref="M78:N78"/>
    <mergeCell ref="AC78:AD78"/>
  </mergeCells>
  <phoneticPr fontId="8"/>
  <dataValidations count="1">
    <dataValidation type="list" allowBlank="1" showInputMessage="1" showErrorMessage="1" sqref="I10:L79"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4"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19"/>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35" width="4.109375" style="2" customWidth="1"/>
    <col min="36" max="36" width="1.21875" style="2" customWidth="1"/>
    <col min="37" max="16384" width="9" style="2"/>
  </cols>
  <sheetData>
    <row r="2" spans="2:35" ht="8.25" customHeight="1" x14ac:dyDescent="0.15"/>
    <row r="3" spans="2:35" s="39" customFormat="1" ht="24.9" customHeight="1" x14ac:dyDescent="0.2">
      <c r="B3" s="464" t="s">
        <v>320</v>
      </c>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336" t="s">
        <v>27</v>
      </c>
      <c r="C4" s="349"/>
      <c r="D4" s="350"/>
      <c r="E4" s="465" t="str">
        <f>'様式A-1'!D3</f>
        <v>ナカノセキトンネル</v>
      </c>
      <c r="F4" s="466"/>
      <c r="G4" s="466"/>
      <c r="H4" s="466"/>
      <c r="I4" s="467"/>
      <c r="J4" s="468" t="s">
        <v>28</v>
      </c>
      <c r="K4" s="468"/>
      <c r="L4" s="468"/>
      <c r="M4" s="469" t="str">
        <f>'様式A-1'!J3</f>
        <v>主要県道防府環状線</v>
      </c>
      <c r="N4" s="469"/>
      <c r="O4" s="469"/>
      <c r="P4" s="469"/>
      <c r="Q4" s="469"/>
      <c r="R4" s="469"/>
      <c r="S4" s="257" t="s">
        <v>162</v>
      </c>
      <c r="T4" s="258"/>
      <c r="U4" s="258"/>
      <c r="V4" s="259"/>
      <c r="W4" s="289" t="str">
        <f>'様式A-1'!K5</f>
        <v>基礎地盤コンサルタンツ株式会社</v>
      </c>
      <c r="X4" s="290"/>
      <c r="Y4" s="290"/>
      <c r="Z4" s="290"/>
      <c r="AA4" s="290"/>
      <c r="AB4" s="291"/>
      <c r="AC4" s="458" t="s">
        <v>193</v>
      </c>
      <c r="AD4" s="459"/>
      <c r="AE4" s="460"/>
      <c r="AF4" s="330" t="str">
        <f>'様式A-1'!R5</f>
        <v>令和3年10月11日、12日</v>
      </c>
      <c r="AG4" s="331"/>
      <c r="AH4" s="331"/>
      <c r="AI4" s="332"/>
    </row>
    <row r="5" spans="2:35" ht="20.100000000000001" customHeight="1" x14ac:dyDescent="0.15">
      <c r="B5" s="278" t="s">
        <v>0</v>
      </c>
      <c r="C5" s="279"/>
      <c r="D5" s="280"/>
      <c r="E5" s="470" t="str">
        <f>'様式A-1'!D4</f>
        <v>中関トンネル</v>
      </c>
      <c r="F5" s="471"/>
      <c r="G5" s="471"/>
      <c r="H5" s="471"/>
      <c r="I5" s="472"/>
      <c r="J5" s="473" t="s">
        <v>1</v>
      </c>
      <c r="K5" s="473"/>
      <c r="L5" s="473"/>
      <c r="M5" s="469" t="str">
        <f>'様式A-1'!R3</f>
        <v>山口県防府土木建築事務所</v>
      </c>
      <c r="N5" s="469"/>
      <c r="O5" s="469"/>
      <c r="P5" s="469"/>
      <c r="Q5" s="469"/>
      <c r="R5" s="469"/>
      <c r="S5" s="260"/>
      <c r="T5" s="261"/>
      <c r="U5" s="261"/>
      <c r="V5" s="262"/>
      <c r="W5" s="292"/>
      <c r="X5" s="293"/>
      <c r="Y5" s="293"/>
      <c r="Z5" s="293"/>
      <c r="AA5" s="293"/>
      <c r="AB5" s="294"/>
      <c r="AC5" s="461"/>
      <c r="AD5" s="462"/>
      <c r="AE5" s="463"/>
      <c r="AF5" s="333"/>
      <c r="AG5" s="334"/>
      <c r="AH5" s="334"/>
      <c r="AI5" s="335"/>
    </row>
    <row r="6" spans="2:35" ht="26.25" customHeight="1" x14ac:dyDescent="0.15">
      <c r="B6" s="454" t="s">
        <v>192</v>
      </c>
      <c r="C6" s="456"/>
      <c r="D6" s="456"/>
      <c r="E6" s="456"/>
      <c r="F6" s="456"/>
      <c r="G6" s="456"/>
      <c r="H6" s="456"/>
      <c r="I6" s="456"/>
      <c r="J6" s="456"/>
      <c r="K6" s="456"/>
      <c r="L6" s="456"/>
      <c r="M6" s="456"/>
      <c r="N6" s="456"/>
      <c r="O6" s="456"/>
      <c r="P6" s="456"/>
      <c r="Q6" s="456"/>
      <c r="R6" s="456"/>
      <c r="S6" s="456"/>
      <c r="T6" s="456"/>
      <c r="U6" s="456"/>
      <c r="V6" s="456"/>
      <c r="W6" s="456"/>
      <c r="X6" s="456"/>
      <c r="Y6" s="456"/>
      <c r="Z6" s="456"/>
      <c r="AA6" s="456"/>
      <c r="AB6" s="456"/>
      <c r="AC6" s="456"/>
      <c r="AD6" s="456"/>
      <c r="AE6" s="456"/>
      <c r="AF6" s="456"/>
      <c r="AG6" s="456"/>
      <c r="AH6" s="456"/>
      <c r="AI6" s="456"/>
    </row>
    <row r="7" spans="2:35" ht="35.4" customHeight="1" x14ac:dyDescent="0.15">
      <c r="B7" s="455"/>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457"/>
      <c r="AI7" s="457"/>
    </row>
    <row r="8" spans="2:35" ht="35.4" customHeight="1" x14ac:dyDescent="0.15">
      <c r="B8" s="455"/>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457"/>
      <c r="AI8" s="457"/>
    </row>
    <row r="9" spans="2:35" ht="35.4" customHeight="1" x14ac:dyDescent="0.15">
      <c r="B9" s="455"/>
      <c r="C9" s="457"/>
      <c r="D9" s="457"/>
      <c r="E9" s="457"/>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c r="AG9" s="457"/>
      <c r="AH9" s="457"/>
      <c r="AI9" s="457"/>
    </row>
    <row r="10" spans="2:35" ht="35.4" customHeight="1" x14ac:dyDescent="0.15">
      <c r="B10" s="455"/>
      <c r="C10" s="457"/>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7"/>
    </row>
    <row r="11" spans="2:35" ht="35.4" customHeight="1" x14ac:dyDescent="0.15">
      <c r="B11" s="455"/>
      <c r="C11" s="457"/>
      <c r="D11" s="457"/>
      <c r="E11" s="457"/>
      <c r="F11" s="457"/>
      <c r="G11" s="457"/>
      <c r="H11" s="457"/>
      <c r="I11" s="457"/>
      <c r="J11" s="457"/>
      <c r="K11" s="457"/>
      <c r="L11" s="457"/>
      <c r="M11" s="457"/>
      <c r="N11" s="457"/>
      <c r="O11" s="457"/>
      <c r="P11" s="457"/>
      <c r="Q11" s="457"/>
      <c r="R11" s="457"/>
      <c r="S11" s="457"/>
      <c r="T11" s="457"/>
      <c r="U11" s="457"/>
      <c r="V11" s="457"/>
      <c r="W11" s="457"/>
      <c r="X11" s="457"/>
      <c r="Y11" s="457"/>
      <c r="Z11" s="457"/>
      <c r="AA11" s="457"/>
      <c r="AB11" s="457"/>
      <c r="AC11" s="457"/>
      <c r="AD11" s="457"/>
      <c r="AE11" s="457"/>
      <c r="AF11" s="457"/>
      <c r="AG11" s="457"/>
      <c r="AH11" s="457"/>
      <c r="AI11" s="457"/>
    </row>
    <row r="12" spans="2:35" ht="35.4" customHeight="1" x14ac:dyDescent="0.15">
      <c r="B12" s="455"/>
      <c r="C12" s="457"/>
      <c r="D12" s="457"/>
      <c r="E12" s="457"/>
      <c r="F12" s="457"/>
      <c r="G12" s="457"/>
      <c r="H12" s="457"/>
      <c r="I12" s="457"/>
      <c r="J12" s="457"/>
      <c r="K12" s="457"/>
      <c r="L12" s="457"/>
      <c r="M12" s="457"/>
      <c r="N12" s="457"/>
      <c r="O12" s="457"/>
      <c r="P12" s="457"/>
      <c r="Q12" s="457"/>
      <c r="R12" s="457"/>
      <c r="S12" s="457"/>
      <c r="T12" s="457"/>
      <c r="U12" s="457"/>
      <c r="V12" s="457"/>
      <c r="W12" s="457"/>
      <c r="X12" s="457"/>
      <c r="Y12" s="457"/>
      <c r="Z12" s="457"/>
      <c r="AA12" s="457"/>
      <c r="AB12" s="457"/>
      <c r="AC12" s="457"/>
      <c r="AD12" s="457"/>
      <c r="AE12" s="457"/>
      <c r="AF12" s="457"/>
      <c r="AG12" s="457"/>
      <c r="AH12" s="457"/>
      <c r="AI12" s="457"/>
    </row>
    <row r="13" spans="2:35" ht="35.4" customHeight="1" x14ac:dyDescent="0.15">
      <c r="B13" s="455"/>
      <c r="C13" s="457"/>
      <c r="D13" s="457"/>
      <c r="E13" s="457"/>
      <c r="F13" s="457"/>
      <c r="G13" s="457"/>
      <c r="H13" s="457"/>
      <c r="I13" s="457"/>
      <c r="J13" s="457"/>
      <c r="K13" s="457"/>
      <c r="L13" s="457"/>
      <c r="M13" s="457"/>
      <c r="N13" s="457"/>
      <c r="O13" s="457"/>
      <c r="P13" s="457"/>
      <c r="Q13" s="457"/>
      <c r="R13" s="457"/>
      <c r="S13" s="457"/>
      <c r="T13" s="457"/>
      <c r="U13" s="457"/>
      <c r="V13" s="457"/>
      <c r="W13" s="457"/>
      <c r="X13" s="457"/>
      <c r="Y13" s="457"/>
      <c r="Z13" s="457"/>
      <c r="AA13" s="457"/>
      <c r="AB13" s="457"/>
      <c r="AC13" s="457"/>
      <c r="AD13" s="457"/>
      <c r="AE13" s="457"/>
      <c r="AF13" s="457"/>
      <c r="AG13" s="457"/>
      <c r="AH13" s="457"/>
      <c r="AI13" s="457"/>
    </row>
    <row r="14" spans="2:35" ht="35.4" customHeight="1" x14ac:dyDescent="0.15">
      <c r="B14" s="455"/>
      <c r="C14" s="457"/>
      <c r="D14" s="457"/>
      <c r="E14" s="457"/>
      <c r="F14" s="457"/>
      <c r="G14" s="457"/>
      <c r="H14" s="457"/>
      <c r="I14" s="457"/>
      <c r="J14" s="457"/>
      <c r="K14" s="457"/>
      <c r="L14" s="457"/>
      <c r="M14" s="457"/>
      <c r="N14" s="457"/>
      <c r="O14" s="457"/>
      <c r="P14" s="457"/>
      <c r="Q14" s="457"/>
      <c r="R14" s="457"/>
      <c r="S14" s="457"/>
      <c r="T14" s="457"/>
      <c r="U14" s="457"/>
      <c r="V14" s="457"/>
      <c r="W14" s="457"/>
      <c r="X14" s="457"/>
      <c r="Y14" s="457"/>
      <c r="Z14" s="457"/>
      <c r="AA14" s="457"/>
      <c r="AB14" s="457"/>
      <c r="AC14" s="457"/>
      <c r="AD14" s="457"/>
      <c r="AE14" s="457"/>
      <c r="AF14" s="457"/>
      <c r="AG14" s="457"/>
      <c r="AH14" s="457"/>
      <c r="AI14" s="457"/>
    </row>
    <row r="15" spans="2:35" ht="35.4" customHeight="1" x14ac:dyDescent="0.15">
      <c r="B15" s="455"/>
      <c r="C15" s="457"/>
      <c r="D15" s="457"/>
      <c r="E15" s="457"/>
      <c r="F15" s="457"/>
      <c r="G15" s="457"/>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c r="AG15" s="457"/>
      <c r="AH15" s="457"/>
      <c r="AI15" s="457"/>
    </row>
    <row r="16" spans="2:35" ht="35.4" customHeight="1" x14ac:dyDescent="0.15">
      <c r="B16" s="455"/>
      <c r="C16" s="457"/>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c r="AG16" s="457"/>
      <c r="AH16" s="457"/>
      <c r="AI16" s="457"/>
    </row>
    <row r="17" spans="2:35" ht="35.4" customHeight="1" x14ac:dyDescent="0.15">
      <c r="B17" s="455"/>
      <c r="C17" s="457"/>
      <c r="D17" s="457"/>
      <c r="E17" s="457"/>
      <c r="F17" s="457"/>
      <c r="G17" s="457"/>
      <c r="H17" s="457"/>
      <c r="I17" s="457"/>
      <c r="J17" s="457"/>
      <c r="K17" s="457"/>
      <c r="L17" s="457"/>
      <c r="M17" s="457"/>
      <c r="N17" s="457"/>
      <c r="O17" s="457"/>
      <c r="P17" s="457"/>
      <c r="Q17" s="457"/>
      <c r="R17" s="457"/>
      <c r="S17" s="457"/>
      <c r="T17" s="457"/>
      <c r="U17" s="457"/>
      <c r="V17" s="457"/>
      <c r="W17" s="457"/>
      <c r="X17" s="457"/>
      <c r="Y17" s="457"/>
      <c r="Z17" s="457"/>
      <c r="AA17" s="457"/>
      <c r="AB17" s="457"/>
      <c r="AC17" s="457"/>
      <c r="AD17" s="457"/>
      <c r="AE17" s="457"/>
      <c r="AF17" s="457"/>
      <c r="AG17" s="457"/>
      <c r="AH17" s="457"/>
      <c r="AI17" s="457"/>
    </row>
    <row r="18" spans="2:35" ht="53.25" customHeight="1" x14ac:dyDescent="0.15">
      <c r="B18" s="455"/>
      <c r="C18" s="457"/>
      <c r="D18" s="457"/>
      <c r="E18" s="457"/>
      <c r="F18" s="457"/>
      <c r="G18" s="457"/>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7"/>
      <c r="AG18" s="457"/>
      <c r="AH18" s="457"/>
      <c r="AI18" s="457"/>
    </row>
    <row r="19" spans="2:35" ht="15" customHeight="1" x14ac:dyDescent="0.15">
      <c r="B19" s="38"/>
      <c r="C19" s="38"/>
      <c r="D19" s="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4">
    <pageSetUpPr fitToPage="1"/>
  </sheetPr>
  <dimension ref="B2:AC32"/>
  <sheetViews>
    <sheetView showGridLines="0" view="pageBreakPreview" zoomScaleNormal="100" zoomScaleSheetLayoutView="100" workbookViewId="0">
      <selection sqref="A1:N2"/>
    </sheetView>
  </sheetViews>
  <sheetFormatPr defaultColWidth="9" defaultRowHeight="12" x14ac:dyDescent="0.15"/>
  <cols>
    <col min="1" max="1" width="1.6640625" style="181" customWidth="1"/>
    <col min="2" max="2" width="4.109375" style="181" customWidth="1"/>
    <col min="3" max="21" width="5.88671875" style="181" customWidth="1"/>
    <col min="22" max="22" width="8.21875" style="181" customWidth="1"/>
    <col min="23" max="24" width="6.77734375" style="181" customWidth="1"/>
    <col min="25" max="25" width="8.6640625" style="181" customWidth="1"/>
    <col min="26" max="26" width="1.33203125" style="181" customWidth="1"/>
    <col min="27" max="29" width="0" style="181" hidden="1" customWidth="1"/>
    <col min="30" max="16384" width="9" style="181"/>
  </cols>
  <sheetData>
    <row r="2" spans="2:29" ht="24.9" customHeight="1" x14ac:dyDescent="0.15">
      <c r="B2" s="18" t="s">
        <v>552</v>
      </c>
      <c r="C2" s="3"/>
      <c r="D2" s="3"/>
      <c r="E2" s="3"/>
      <c r="F2" s="3"/>
      <c r="G2" s="3"/>
      <c r="H2" s="3"/>
      <c r="I2" s="3"/>
      <c r="J2" s="3"/>
      <c r="K2" s="3"/>
      <c r="L2" s="3"/>
      <c r="M2" s="3"/>
      <c r="N2" s="474"/>
      <c r="O2" s="475"/>
      <c r="P2" s="476"/>
      <c r="Q2" s="477"/>
      <c r="R2" s="477"/>
      <c r="S2" s="478"/>
      <c r="T2" s="286" t="s">
        <v>47</v>
      </c>
      <c r="U2" s="286"/>
      <c r="V2" s="479" t="s">
        <v>850</v>
      </c>
      <c r="W2" s="479"/>
      <c r="X2" s="479"/>
      <c r="Y2" s="479"/>
      <c r="AA2" s="94" t="s">
        <v>553</v>
      </c>
      <c r="AB2" s="3" t="s">
        <v>554</v>
      </c>
      <c r="AC2" s="3" t="s">
        <v>555</v>
      </c>
    </row>
    <row r="3" spans="2:29" ht="20.100000000000001" customHeight="1" x14ac:dyDescent="0.15">
      <c r="B3" s="282" t="s">
        <v>27</v>
      </c>
      <c r="C3" s="282"/>
      <c r="D3" s="480" t="s">
        <v>668</v>
      </c>
      <c r="E3" s="480"/>
      <c r="F3" s="480"/>
      <c r="G3" s="480"/>
      <c r="H3" s="286" t="s">
        <v>28</v>
      </c>
      <c r="I3" s="286"/>
      <c r="J3" s="480" t="s">
        <v>670</v>
      </c>
      <c r="K3" s="480"/>
      <c r="L3" s="480"/>
      <c r="M3" s="480"/>
      <c r="N3" s="286" t="s">
        <v>10</v>
      </c>
      <c r="O3" s="286"/>
      <c r="P3" s="481" t="s">
        <v>671</v>
      </c>
      <c r="Q3" s="481"/>
      <c r="R3" s="481"/>
      <c r="S3" s="481"/>
      <c r="T3" s="286" t="s">
        <v>16</v>
      </c>
      <c r="U3" s="286"/>
      <c r="V3" s="482" t="s">
        <v>673</v>
      </c>
      <c r="W3" s="482"/>
      <c r="X3" s="482"/>
      <c r="Y3" s="482"/>
      <c r="AA3" s="94" t="s">
        <v>556</v>
      </c>
      <c r="AB3" s="3" t="s">
        <v>557</v>
      </c>
      <c r="AC3" s="3" t="s">
        <v>558</v>
      </c>
    </row>
    <row r="4" spans="2:29" ht="20.100000000000001" customHeight="1" x14ac:dyDescent="0.15">
      <c r="B4" s="281" t="s">
        <v>11</v>
      </c>
      <c r="C4" s="281"/>
      <c r="D4" s="483" t="s">
        <v>669</v>
      </c>
      <c r="E4" s="483"/>
      <c r="F4" s="483"/>
      <c r="G4" s="483"/>
      <c r="H4" s="286"/>
      <c r="I4" s="286"/>
      <c r="J4" s="480"/>
      <c r="K4" s="480"/>
      <c r="L4" s="480"/>
      <c r="M4" s="480"/>
      <c r="N4" s="286"/>
      <c r="O4" s="286"/>
      <c r="P4" s="481"/>
      <c r="Q4" s="481"/>
      <c r="R4" s="481"/>
      <c r="S4" s="481"/>
      <c r="T4" s="286" t="s">
        <v>17</v>
      </c>
      <c r="U4" s="286"/>
      <c r="V4" s="482" t="s">
        <v>673</v>
      </c>
      <c r="W4" s="482"/>
      <c r="X4" s="482"/>
      <c r="Y4" s="482"/>
      <c r="AA4" s="94" t="s">
        <v>54</v>
      </c>
      <c r="AC4" s="3" t="s">
        <v>559</v>
      </c>
    </row>
    <row r="5" spans="2:29" ht="20.100000000000001" customHeight="1" x14ac:dyDescent="0.15">
      <c r="B5" s="468" t="s">
        <v>12</v>
      </c>
      <c r="C5" s="468"/>
      <c r="D5" s="182" t="s">
        <v>13</v>
      </c>
      <c r="E5" s="481" t="s">
        <v>666</v>
      </c>
      <c r="F5" s="481"/>
      <c r="G5" s="481"/>
      <c r="H5" s="286" t="s">
        <v>256</v>
      </c>
      <c r="I5" s="286"/>
      <c r="J5" s="286"/>
      <c r="K5" s="484" t="s">
        <v>695</v>
      </c>
      <c r="L5" s="485"/>
      <c r="M5" s="485"/>
      <c r="N5" s="485"/>
      <c r="O5" s="326" t="s">
        <v>238</v>
      </c>
      <c r="P5" s="327"/>
      <c r="Q5" s="492" t="s">
        <v>698</v>
      </c>
      <c r="R5" s="493"/>
      <c r="S5" s="494"/>
      <c r="T5" s="286" t="s">
        <v>39</v>
      </c>
      <c r="U5" s="286"/>
      <c r="V5" s="183" t="s">
        <v>38</v>
      </c>
      <c r="W5" s="502">
        <v>587</v>
      </c>
      <c r="X5" s="502"/>
      <c r="Y5" s="54" t="s">
        <v>37</v>
      </c>
      <c r="AA5" s="94" t="s">
        <v>55</v>
      </c>
      <c r="AC5" s="3" t="s">
        <v>560</v>
      </c>
    </row>
    <row r="6" spans="2:29" ht="20.100000000000001" customHeight="1" x14ac:dyDescent="0.15">
      <c r="B6" s="468"/>
      <c r="C6" s="468"/>
      <c r="D6" s="182" t="s">
        <v>14</v>
      </c>
      <c r="E6" s="488" t="s">
        <v>667</v>
      </c>
      <c r="F6" s="488"/>
      <c r="G6" s="488"/>
      <c r="H6" s="286" t="s">
        <v>257</v>
      </c>
      <c r="I6" s="286"/>
      <c r="J6" s="286"/>
      <c r="K6" s="484" t="s">
        <v>699</v>
      </c>
      <c r="L6" s="485"/>
      <c r="M6" s="485"/>
      <c r="N6" s="485"/>
      <c r="O6" s="486"/>
      <c r="P6" s="487"/>
      <c r="Q6" s="495"/>
      <c r="R6" s="496"/>
      <c r="S6" s="497"/>
      <c r="T6" s="282" t="s">
        <v>15</v>
      </c>
      <c r="U6" s="282"/>
      <c r="V6" s="489" t="s">
        <v>672</v>
      </c>
      <c r="W6" s="490"/>
      <c r="X6" s="490"/>
      <c r="Y6" s="491"/>
      <c r="AC6" s="3" t="s">
        <v>561</v>
      </c>
    </row>
    <row r="7" spans="2:29" ht="6.9" customHeight="1" x14ac:dyDescent="0.15">
      <c r="B7" s="528" t="s">
        <v>18</v>
      </c>
      <c r="C7" s="519" t="s">
        <v>19</v>
      </c>
      <c r="D7" s="522">
        <v>340041.3</v>
      </c>
      <c r="E7" s="523"/>
      <c r="F7" s="458" t="s">
        <v>20</v>
      </c>
      <c r="G7" s="459"/>
      <c r="H7" s="458" t="s">
        <v>21</v>
      </c>
      <c r="I7" s="460"/>
      <c r="J7" s="257" t="s">
        <v>22</v>
      </c>
      <c r="K7" s="259"/>
      <c r="L7" s="282" t="s">
        <v>34</v>
      </c>
      <c r="M7" s="499">
        <v>20</v>
      </c>
      <c r="N7" s="282" t="s">
        <v>33</v>
      </c>
      <c r="O7" s="499">
        <v>2</v>
      </c>
      <c r="P7" s="542" t="s">
        <v>32</v>
      </c>
      <c r="Q7" s="548">
        <v>0</v>
      </c>
      <c r="R7" s="458" t="s">
        <v>36</v>
      </c>
      <c r="S7" s="460"/>
      <c r="T7" s="506" t="s">
        <v>832</v>
      </c>
      <c r="U7" s="507"/>
      <c r="V7" s="512" t="s">
        <v>35</v>
      </c>
      <c r="W7" s="515" t="s">
        <v>290</v>
      </c>
      <c r="X7" s="516"/>
      <c r="Y7" s="503">
        <v>3</v>
      </c>
      <c r="AC7" s="3" t="s">
        <v>562</v>
      </c>
    </row>
    <row r="8" spans="2:29" ht="6.9" customHeight="1" x14ac:dyDescent="0.15">
      <c r="B8" s="528"/>
      <c r="C8" s="520"/>
      <c r="D8" s="524"/>
      <c r="E8" s="525"/>
      <c r="F8" s="504"/>
      <c r="G8" s="517"/>
      <c r="H8" s="504"/>
      <c r="I8" s="505"/>
      <c r="J8" s="300"/>
      <c r="K8" s="518"/>
      <c r="L8" s="498"/>
      <c r="M8" s="500"/>
      <c r="N8" s="498"/>
      <c r="O8" s="500"/>
      <c r="P8" s="543"/>
      <c r="Q8" s="549"/>
      <c r="R8" s="504"/>
      <c r="S8" s="505"/>
      <c r="T8" s="508"/>
      <c r="U8" s="509"/>
      <c r="V8" s="513"/>
      <c r="W8" s="516"/>
      <c r="X8" s="516"/>
      <c r="Y8" s="503"/>
      <c r="AC8" s="3" t="s">
        <v>563</v>
      </c>
    </row>
    <row r="9" spans="2:29" ht="6.9" customHeight="1" x14ac:dyDescent="0.15">
      <c r="B9" s="528"/>
      <c r="C9" s="521"/>
      <c r="D9" s="526"/>
      <c r="E9" s="527"/>
      <c r="F9" s="504"/>
      <c r="G9" s="517"/>
      <c r="H9" s="504"/>
      <c r="I9" s="505"/>
      <c r="J9" s="300"/>
      <c r="K9" s="518"/>
      <c r="L9" s="498"/>
      <c r="M9" s="500"/>
      <c r="N9" s="498"/>
      <c r="O9" s="500"/>
      <c r="P9" s="543"/>
      <c r="Q9" s="549"/>
      <c r="R9" s="504"/>
      <c r="S9" s="505"/>
      <c r="T9" s="508"/>
      <c r="U9" s="509"/>
      <c r="V9" s="513"/>
      <c r="W9" s="516"/>
      <c r="X9" s="516"/>
      <c r="Y9" s="503"/>
    </row>
    <row r="10" spans="2:29" ht="6.9" customHeight="1" x14ac:dyDescent="0.15">
      <c r="B10" s="528"/>
      <c r="C10" s="519" t="s">
        <v>23</v>
      </c>
      <c r="D10" s="522">
        <v>1313212.5</v>
      </c>
      <c r="E10" s="523"/>
      <c r="F10" s="504"/>
      <c r="G10" s="517"/>
      <c r="H10" s="504"/>
      <c r="I10" s="505"/>
      <c r="J10" s="300"/>
      <c r="K10" s="518"/>
      <c r="L10" s="498"/>
      <c r="M10" s="501"/>
      <c r="N10" s="498"/>
      <c r="O10" s="501"/>
      <c r="P10" s="543"/>
      <c r="Q10" s="550"/>
      <c r="R10" s="504"/>
      <c r="S10" s="505"/>
      <c r="T10" s="508"/>
      <c r="U10" s="509"/>
      <c r="V10" s="513"/>
      <c r="W10" s="516"/>
      <c r="X10" s="516"/>
      <c r="Y10" s="503"/>
    </row>
    <row r="11" spans="2:29" ht="6.9" customHeight="1" x14ac:dyDescent="0.15">
      <c r="B11" s="528"/>
      <c r="C11" s="520"/>
      <c r="D11" s="524"/>
      <c r="E11" s="525"/>
      <c r="F11" s="504"/>
      <c r="G11" s="517"/>
      <c r="H11" s="504"/>
      <c r="I11" s="505"/>
      <c r="J11" s="257" t="s">
        <v>24</v>
      </c>
      <c r="K11" s="259"/>
      <c r="L11" s="282" t="s">
        <v>34</v>
      </c>
      <c r="M11" s="499">
        <v>1</v>
      </c>
      <c r="N11" s="282" t="s">
        <v>33</v>
      </c>
      <c r="O11" s="548">
        <v>0</v>
      </c>
      <c r="P11" s="542" t="s">
        <v>32</v>
      </c>
      <c r="Q11" s="548">
        <v>0</v>
      </c>
      <c r="R11" s="504"/>
      <c r="S11" s="505"/>
      <c r="T11" s="508"/>
      <c r="U11" s="509"/>
      <c r="V11" s="513"/>
      <c r="W11" s="516"/>
      <c r="X11" s="516"/>
      <c r="Y11" s="503"/>
    </row>
    <row r="12" spans="2:29" ht="6.9" customHeight="1" x14ac:dyDescent="0.15">
      <c r="B12" s="528"/>
      <c r="C12" s="521"/>
      <c r="D12" s="526"/>
      <c r="E12" s="527"/>
      <c r="F12" s="504"/>
      <c r="G12" s="517"/>
      <c r="H12" s="504"/>
      <c r="I12" s="505"/>
      <c r="J12" s="300"/>
      <c r="K12" s="518"/>
      <c r="L12" s="498"/>
      <c r="M12" s="500"/>
      <c r="N12" s="498"/>
      <c r="O12" s="549"/>
      <c r="P12" s="543"/>
      <c r="Q12" s="549"/>
      <c r="R12" s="504"/>
      <c r="S12" s="505"/>
      <c r="T12" s="508"/>
      <c r="U12" s="509"/>
      <c r="V12" s="513"/>
      <c r="W12" s="516"/>
      <c r="X12" s="516"/>
      <c r="Y12" s="503"/>
    </row>
    <row r="13" spans="2:29" ht="6.9" customHeight="1" x14ac:dyDescent="0.15">
      <c r="B13" s="528" t="s">
        <v>25</v>
      </c>
      <c r="C13" s="519" t="s">
        <v>19</v>
      </c>
      <c r="D13" s="522">
        <v>340041.3</v>
      </c>
      <c r="E13" s="523"/>
      <c r="F13" s="504"/>
      <c r="G13" s="517"/>
      <c r="H13" s="504"/>
      <c r="I13" s="505"/>
      <c r="J13" s="300"/>
      <c r="K13" s="518"/>
      <c r="L13" s="498"/>
      <c r="M13" s="500"/>
      <c r="N13" s="498"/>
      <c r="O13" s="549"/>
      <c r="P13" s="543"/>
      <c r="Q13" s="549"/>
      <c r="R13" s="504"/>
      <c r="S13" s="505"/>
      <c r="T13" s="508"/>
      <c r="U13" s="509"/>
      <c r="V13" s="513"/>
      <c r="W13" s="537" t="s">
        <v>272</v>
      </c>
      <c r="X13" s="538"/>
      <c r="Y13" s="503">
        <v>1</v>
      </c>
    </row>
    <row r="14" spans="2:29" ht="6.9" customHeight="1" x14ac:dyDescent="0.15">
      <c r="B14" s="519"/>
      <c r="C14" s="520"/>
      <c r="D14" s="524"/>
      <c r="E14" s="525"/>
      <c r="F14" s="504"/>
      <c r="G14" s="517"/>
      <c r="H14" s="504"/>
      <c r="I14" s="505"/>
      <c r="J14" s="260"/>
      <c r="K14" s="262"/>
      <c r="L14" s="498"/>
      <c r="M14" s="501"/>
      <c r="N14" s="498"/>
      <c r="O14" s="550"/>
      <c r="P14" s="543"/>
      <c r="Q14" s="550"/>
      <c r="R14" s="504"/>
      <c r="S14" s="505"/>
      <c r="T14" s="508"/>
      <c r="U14" s="509"/>
      <c r="V14" s="513"/>
      <c r="W14" s="538"/>
      <c r="X14" s="538"/>
      <c r="Y14" s="503"/>
    </row>
    <row r="15" spans="2:29" ht="6.9" customHeight="1" x14ac:dyDescent="0.15">
      <c r="B15" s="519"/>
      <c r="C15" s="521"/>
      <c r="D15" s="526"/>
      <c r="E15" s="527"/>
      <c r="F15" s="504"/>
      <c r="G15" s="517"/>
      <c r="H15" s="504"/>
      <c r="I15" s="505"/>
      <c r="J15" s="300" t="s">
        <v>26</v>
      </c>
      <c r="K15" s="518"/>
      <c r="L15" s="282" t="s">
        <v>34</v>
      </c>
      <c r="M15" s="539">
        <v>0</v>
      </c>
      <c r="N15" s="282" t="s">
        <v>33</v>
      </c>
      <c r="O15" s="539">
        <v>0</v>
      </c>
      <c r="P15" s="542" t="s">
        <v>32</v>
      </c>
      <c r="Q15" s="545">
        <v>0</v>
      </c>
      <c r="R15" s="504"/>
      <c r="S15" s="505"/>
      <c r="T15" s="508"/>
      <c r="U15" s="509"/>
      <c r="V15" s="513"/>
      <c r="W15" s="538"/>
      <c r="X15" s="538"/>
      <c r="Y15" s="503"/>
      <c r="AC15" s="181">
        <v>0</v>
      </c>
    </row>
    <row r="16" spans="2:29" ht="6.9" customHeight="1" x14ac:dyDescent="0.15">
      <c r="B16" s="519"/>
      <c r="C16" s="519" t="s">
        <v>23</v>
      </c>
      <c r="D16" s="522">
        <v>1313149.6000000001</v>
      </c>
      <c r="E16" s="523"/>
      <c r="F16" s="504"/>
      <c r="G16" s="517"/>
      <c r="H16" s="504"/>
      <c r="I16" s="505"/>
      <c r="J16" s="300"/>
      <c r="K16" s="518"/>
      <c r="L16" s="498"/>
      <c r="M16" s="540"/>
      <c r="N16" s="498"/>
      <c r="O16" s="540"/>
      <c r="P16" s="543"/>
      <c r="Q16" s="546"/>
      <c r="R16" s="504"/>
      <c r="S16" s="505"/>
      <c r="T16" s="508"/>
      <c r="U16" s="509"/>
      <c r="V16" s="513"/>
      <c r="W16" s="538"/>
      <c r="X16" s="538"/>
      <c r="Y16" s="503"/>
    </row>
    <row r="17" spans="2:25" ht="6.9" customHeight="1" x14ac:dyDescent="0.15">
      <c r="B17" s="519"/>
      <c r="C17" s="520"/>
      <c r="D17" s="524"/>
      <c r="E17" s="525"/>
      <c r="F17" s="504"/>
      <c r="G17" s="517"/>
      <c r="H17" s="504"/>
      <c r="I17" s="505"/>
      <c r="J17" s="300"/>
      <c r="K17" s="518"/>
      <c r="L17" s="498"/>
      <c r="M17" s="540"/>
      <c r="N17" s="498"/>
      <c r="O17" s="540"/>
      <c r="P17" s="543"/>
      <c r="Q17" s="546"/>
      <c r="R17" s="504"/>
      <c r="S17" s="505"/>
      <c r="T17" s="508"/>
      <c r="U17" s="509"/>
      <c r="V17" s="513"/>
      <c r="W17" s="538"/>
      <c r="X17" s="538"/>
      <c r="Y17" s="503"/>
    </row>
    <row r="18" spans="2:25" ht="6.9" customHeight="1" x14ac:dyDescent="0.15">
      <c r="B18" s="528"/>
      <c r="C18" s="521"/>
      <c r="D18" s="526"/>
      <c r="E18" s="527"/>
      <c r="F18" s="461"/>
      <c r="G18" s="462"/>
      <c r="H18" s="461"/>
      <c r="I18" s="463"/>
      <c r="J18" s="260"/>
      <c r="K18" s="262"/>
      <c r="L18" s="281"/>
      <c r="M18" s="541"/>
      <c r="N18" s="281"/>
      <c r="O18" s="541"/>
      <c r="P18" s="544"/>
      <c r="Q18" s="547"/>
      <c r="R18" s="461"/>
      <c r="S18" s="463"/>
      <c r="T18" s="510"/>
      <c r="U18" s="511"/>
      <c r="V18" s="514"/>
      <c r="W18" s="538"/>
      <c r="X18" s="538"/>
      <c r="Y18" s="503"/>
    </row>
    <row r="19" spans="2:25" ht="39.9"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184"/>
      <c r="I20" s="1"/>
      <c r="J20" s="1"/>
      <c r="K20" s="1"/>
      <c r="L20" s="1"/>
      <c r="M20" s="184"/>
      <c r="N20" s="184"/>
      <c r="O20" s="1"/>
      <c r="P20" s="1"/>
      <c r="Q20" s="184"/>
      <c r="R20" s="1"/>
      <c r="S20" s="1"/>
      <c r="T20" s="1"/>
      <c r="U20" s="1"/>
      <c r="V20" s="1"/>
      <c r="W20" s="1"/>
      <c r="X20" s="1"/>
      <c r="Y20" s="185"/>
    </row>
    <row r="21" spans="2:25" ht="39.9" customHeight="1" x14ac:dyDescent="0.15">
      <c r="B21" s="529"/>
      <c r="C21" s="1"/>
      <c r="D21" s="1"/>
      <c r="E21" s="1"/>
      <c r="F21" s="1"/>
      <c r="G21" s="1"/>
      <c r="H21" s="184"/>
      <c r="I21" s="1"/>
      <c r="J21" s="1"/>
      <c r="K21" s="1"/>
      <c r="L21" s="1"/>
      <c r="M21" s="184"/>
      <c r="N21" s="184"/>
      <c r="O21" s="1"/>
      <c r="P21" s="1"/>
      <c r="Q21" s="184"/>
      <c r="R21" s="1"/>
      <c r="S21" s="1"/>
      <c r="T21" s="1"/>
      <c r="U21" s="1"/>
      <c r="V21" s="1"/>
      <c r="W21" s="1"/>
      <c r="X21" s="1"/>
      <c r="Y21" s="185"/>
    </row>
    <row r="22" spans="2:25" ht="39.9" customHeight="1" x14ac:dyDescent="0.15">
      <c r="B22" s="529"/>
      <c r="C22" s="1"/>
      <c r="D22" s="1"/>
      <c r="E22" s="1"/>
      <c r="F22" s="184"/>
      <c r="G22" s="1"/>
      <c r="H22" s="1"/>
      <c r="I22" s="1"/>
      <c r="J22" s="1"/>
      <c r="K22" s="1"/>
      <c r="L22" s="1"/>
      <c r="M22" s="184"/>
      <c r="N22" s="1"/>
      <c r="O22" s="1"/>
      <c r="P22" s="1"/>
      <c r="Q22" s="184"/>
      <c r="R22" s="1"/>
      <c r="S22" s="1"/>
      <c r="T22" s="1"/>
      <c r="U22" s="1"/>
      <c r="V22" s="1"/>
      <c r="W22" s="1"/>
      <c r="X22" s="1"/>
      <c r="Y22" s="185"/>
    </row>
    <row r="23" spans="2:25" ht="39.9" customHeight="1" x14ac:dyDescent="0.15">
      <c r="B23" s="529"/>
      <c r="C23" s="1"/>
      <c r="D23" s="1"/>
      <c r="E23" s="1"/>
      <c r="F23" s="184"/>
      <c r="G23" s="184"/>
      <c r="H23" s="1"/>
      <c r="I23" s="1"/>
      <c r="J23" s="1"/>
      <c r="K23" s="1"/>
      <c r="L23" s="1"/>
      <c r="M23" s="184"/>
      <c r="N23" s="1"/>
      <c r="O23" s="1"/>
      <c r="P23" s="1"/>
      <c r="Q23" s="184"/>
      <c r="R23" s="1"/>
      <c r="S23" s="1"/>
      <c r="T23" s="1"/>
      <c r="U23" s="1"/>
      <c r="V23" s="1"/>
      <c r="W23" s="1"/>
      <c r="X23" s="1"/>
      <c r="Y23" s="185"/>
    </row>
    <row r="24" spans="2:25" ht="39.9" customHeight="1" x14ac:dyDescent="0.15">
      <c r="B24" s="529"/>
      <c r="C24" s="184"/>
      <c r="D24" s="1"/>
      <c r="E24" s="1"/>
      <c r="F24" s="184"/>
      <c r="G24" s="184"/>
      <c r="H24" s="1"/>
      <c r="I24" s="1"/>
      <c r="J24" s="1"/>
      <c r="K24" s="1"/>
      <c r="L24" s="1"/>
      <c r="M24" s="184"/>
      <c r="N24" s="184"/>
      <c r="O24" s="1"/>
      <c r="P24" s="1"/>
      <c r="Q24" s="184"/>
      <c r="R24" s="1"/>
      <c r="S24" s="1"/>
      <c r="T24" s="1"/>
      <c r="U24" s="1"/>
      <c r="V24" s="1"/>
      <c r="W24" s="1"/>
      <c r="X24" s="1"/>
      <c r="Y24" s="185"/>
    </row>
    <row r="25" spans="2:25" ht="39.9" customHeight="1" x14ac:dyDescent="0.15">
      <c r="B25" s="529"/>
      <c r="C25" s="184"/>
      <c r="D25" s="1"/>
      <c r="E25" s="1"/>
      <c r="F25" s="184"/>
      <c r="G25" s="184"/>
      <c r="H25" s="1"/>
      <c r="I25" s="1"/>
      <c r="J25" s="1"/>
      <c r="K25" s="1"/>
      <c r="L25" s="1"/>
      <c r="M25" s="184"/>
      <c r="N25" s="184"/>
      <c r="O25" s="1"/>
      <c r="P25" s="1"/>
      <c r="Q25" s="184"/>
      <c r="R25" s="1"/>
      <c r="S25" s="1"/>
      <c r="T25" s="1"/>
      <c r="U25" s="1"/>
      <c r="V25" s="1"/>
      <c r="W25" s="1"/>
      <c r="X25" s="1"/>
      <c r="Y25" s="185"/>
    </row>
    <row r="26" spans="2:25" ht="39.9" customHeight="1" x14ac:dyDescent="0.15">
      <c r="B26" s="529"/>
      <c r="C26" s="184"/>
      <c r="D26" s="1"/>
      <c r="E26" s="1"/>
      <c r="F26" s="2"/>
      <c r="G26" s="186"/>
      <c r="H26" s="186"/>
      <c r="I26" s="186"/>
      <c r="J26" s="186"/>
      <c r="K26" s="186"/>
      <c r="L26" s="1"/>
      <c r="M26" s="184"/>
      <c r="N26" s="184"/>
      <c r="O26" s="1"/>
      <c r="P26" s="533" t="s">
        <v>289</v>
      </c>
      <c r="Q26" s="533"/>
      <c r="R26" s="533"/>
      <c r="S26" s="533"/>
      <c r="T26" s="533"/>
      <c r="U26" s="533"/>
      <c r="V26" s="533"/>
      <c r="W26" s="533"/>
      <c r="X26" s="533"/>
      <c r="Y26" s="534"/>
    </row>
    <row r="27" spans="2:25" ht="45" customHeight="1" x14ac:dyDescent="0.15">
      <c r="B27" s="454"/>
      <c r="C27" s="187"/>
      <c r="D27" s="188"/>
      <c r="E27" s="189"/>
      <c r="F27" s="190"/>
      <c r="G27" s="188"/>
      <c r="H27" s="188"/>
      <c r="I27" s="188"/>
      <c r="J27" s="188"/>
      <c r="K27" s="188"/>
      <c r="L27" s="188"/>
      <c r="M27" s="188"/>
      <c r="N27" s="188"/>
      <c r="O27" s="191"/>
      <c r="P27" s="535"/>
      <c r="Q27" s="535"/>
      <c r="R27" s="535"/>
      <c r="S27" s="535"/>
      <c r="T27" s="535"/>
      <c r="U27" s="535"/>
      <c r="V27" s="535"/>
      <c r="W27" s="535"/>
      <c r="X27" s="535"/>
      <c r="Y27" s="536"/>
    </row>
    <row r="28" spans="2:25" ht="15" customHeight="1" x14ac:dyDescent="0.15">
      <c r="C28" s="3" t="s">
        <v>248</v>
      </c>
    </row>
    <row r="29" spans="2:25" ht="15" customHeight="1" x14ac:dyDescent="0.15">
      <c r="C29" s="3" t="s">
        <v>564</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count="3">
    <dataValidation type="list" allowBlank="1" showInputMessage="1" showErrorMessage="1" sqref="V3:Y4" xr:uid="{00000000-0002-0000-0500-000000000000}">
      <formula1>$AB$2:$AB$3</formula1>
    </dataValidation>
    <dataValidation type="list" allowBlank="1" showInputMessage="1" showErrorMessage="1" sqref="T7:U18" xr:uid="{00000000-0002-0000-0500-000001000000}">
      <formula1>$AA$2:$AA$5</formula1>
    </dataValidation>
    <dataValidation type="list" allowBlank="1" showInputMessage="1" showErrorMessage="1" sqref="V6:Y6" xr:uid="{00000000-0002-0000-0500-000002000000}">
      <formula1>$AC$2:$AC$8</formula1>
    </dataValidation>
  </dataValidations>
  <printOptions horizontalCentered="1" verticalCentered="1"/>
  <pageMargins left="0.25" right="0.25" top="0.75" bottom="0.75" header="0.3" footer="0.3"/>
  <pageSetup paperSize="9" scale="84" orientation="landscape" copies="2" r:id="rId1"/>
  <headerFooter alignWithMargins="0"/>
  <rowBreaks count="1" manualBreakCount="1">
    <brk id="6" max="25" man="1"/>
  </rowBreaks>
  <colBreaks count="1" manualBreakCount="1">
    <brk id="3" min="1" max="3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5">
    <pageSetUpPr fitToPage="1"/>
  </sheetPr>
  <dimension ref="B2:AC32"/>
  <sheetViews>
    <sheetView showGridLines="0" view="pageBreakPreview" zoomScaleNormal="100" zoomScaleSheetLayoutView="100" workbookViewId="0">
      <selection sqref="A1:N2"/>
    </sheetView>
  </sheetViews>
  <sheetFormatPr defaultColWidth="9" defaultRowHeight="12" x14ac:dyDescent="0.15"/>
  <cols>
    <col min="1" max="1" width="1.6640625" style="181" customWidth="1"/>
    <col min="2" max="2" width="4.109375" style="181" customWidth="1"/>
    <col min="3" max="21" width="5.88671875" style="181" customWidth="1"/>
    <col min="22" max="22" width="8.21875" style="181" customWidth="1"/>
    <col min="23" max="24" width="6.77734375" style="181" customWidth="1"/>
    <col min="25" max="25" width="8.6640625" style="181" customWidth="1"/>
    <col min="26" max="26" width="1.33203125" style="181" customWidth="1"/>
    <col min="27" max="29" width="0" style="181" hidden="1" customWidth="1"/>
    <col min="30" max="16384" width="9" style="181"/>
  </cols>
  <sheetData>
    <row r="2" spans="2:29" ht="24.9" customHeight="1" x14ac:dyDescent="0.15">
      <c r="B2" s="18" t="s">
        <v>552</v>
      </c>
      <c r="C2" s="3"/>
      <c r="D2" s="3"/>
      <c r="E2" s="3"/>
      <c r="F2" s="3"/>
      <c r="G2" s="3"/>
      <c r="H2" s="3"/>
      <c r="I2" s="3"/>
      <c r="J2" s="3"/>
      <c r="K2" s="3"/>
      <c r="L2" s="3"/>
      <c r="M2" s="3"/>
      <c r="N2" s="474"/>
      <c r="O2" s="475"/>
      <c r="P2" s="476"/>
      <c r="Q2" s="477"/>
      <c r="R2" s="477"/>
      <c r="S2" s="478"/>
      <c r="T2" s="286" t="s">
        <v>47</v>
      </c>
      <c r="U2" s="286"/>
      <c r="V2" s="479" t="s">
        <v>850</v>
      </c>
      <c r="W2" s="479"/>
      <c r="X2" s="479"/>
      <c r="Y2" s="479"/>
      <c r="AA2" s="94" t="s">
        <v>553</v>
      </c>
      <c r="AB2" s="3" t="s">
        <v>554</v>
      </c>
      <c r="AC2" s="3" t="s">
        <v>555</v>
      </c>
    </row>
    <row r="3" spans="2:29" ht="20.100000000000001" customHeight="1" x14ac:dyDescent="0.15">
      <c r="B3" s="282" t="s">
        <v>27</v>
      </c>
      <c r="C3" s="282"/>
      <c r="D3" s="480" t="s">
        <v>668</v>
      </c>
      <c r="E3" s="480"/>
      <c r="F3" s="480"/>
      <c r="G3" s="480"/>
      <c r="H3" s="286" t="s">
        <v>28</v>
      </c>
      <c r="I3" s="286"/>
      <c r="J3" s="480" t="s">
        <v>670</v>
      </c>
      <c r="K3" s="480"/>
      <c r="L3" s="480"/>
      <c r="M3" s="480"/>
      <c r="N3" s="286" t="s">
        <v>10</v>
      </c>
      <c r="O3" s="286"/>
      <c r="P3" s="481" t="s">
        <v>671</v>
      </c>
      <c r="Q3" s="481"/>
      <c r="R3" s="481"/>
      <c r="S3" s="481"/>
      <c r="T3" s="286" t="s">
        <v>16</v>
      </c>
      <c r="U3" s="286"/>
      <c r="V3" s="482" t="s">
        <v>673</v>
      </c>
      <c r="W3" s="482"/>
      <c r="X3" s="482"/>
      <c r="Y3" s="482"/>
      <c r="AA3" s="94" t="s">
        <v>556</v>
      </c>
      <c r="AB3" s="3" t="s">
        <v>557</v>
      </c>
      <c r="AC3" s="3" t="s">
        <v>558</v>
      </c>
    </row>
    <row r="4" spans="2:29" ht="20.100000000000001" customHeight="1" x14ac:dyDescent="0.15">
      <c r="B4" s="281" t="s">
        <v>11</v>
      </c>
      <c r="C4" s="281"/>
      <c r="D4" s="483" t="s">
        <v>669</v>
      </c>
      <c r="E4" s="483"/>
      <c r="F4" s="483"/>
      <c r="G4" s="483"/>
      <c r="H4" s="286"/>
      <c r="I4" s="286"/>
      <c r="J4" s="480"/>
      <c r="K4" s="480"/>
      <c r="L4" s="480"/>
      <c r="M4" s="480"/>
      <c r="N4" s="286"/>
      <c r="O4" s="286"/>
      <c r="P4" s="481"/>
      <c r="Q4" s="481"/>
      <c r="R4" s="481"/>
      <c r="S4" s="481"/>
      <c r="T4" s="286" t="s">
        <v>17</v>
      </c>
      <c r="U4" s="286"/>
      <c r="V4" s="482" t="s">
        <v>673</v>
      </c>
      <c r="W4" s="482"/>
      <c r="X4" s="482"/>
      <c r="Y4" s="482"/>
      <c r="AA4" s="94" t="s">
        <v>54</v>
      </c>
      <c r="AC4" s="3" t="s">
        <v>559</v>
      </c>
    </row>
    <row r="5" spans="2:29" ht="20.100000000000001" customHeight="1" x14ac:dyDescent="0.15">
      <c r="B5" s="468" t="s">
        <v>12</v>
      </c>
      <c r="C5" s="468"/>
      <c r="D5" s="182" t="s">
        <v>13</v>
      </c>
      <c r="E5" s="481" t="s">
        <v>666</v>
      </c>
      <c r="F5" s="481"/>
      <c r="G5" s="481"/>
      <c r="H5" s="286" t="s">
        <v>256</v>
      </c>
      <c r="I5" s="286"/>
      <c r="J5" s="286"/>
      <c r="K5" s="484" t="s">
        <v>695</v>
      </c>
      <c r="L5" s="485"/>
      <c r="M5" s="485"/>
      <c r="N5" s="485"/>
      <c r="O5" s="326" t="s">
        <v>238</v>
      </c>
      <c r="P5" s="327"/>
      <c r="Q5" s="492" t="s">
        <v>698</v>
      </c>
      <c r="R5" s="493"/>
      <c r="S5" s="494"/>
      <c r="T5" s="286" t="s">
        <v>39</v>
      </c>
      <c r="U5" s="286"/>
      <c r="V5" s="183" t="s">
        <v>38</v>
      </c>
      <c r="W5" s="502">
        <v>587</v>
      </c>
      <c r="X5" s="502"/>
      <c r="Y5" s="54" t="s">
        <v>37</v>
      </c>
      <c r="AA5" s="94" t="s">
        <v>55</v>
      </c>
      <c r="AC5" s="3" t="s">
        <v>560</v>
      </c>
    </row>
    <row r="6" spans="2:29" ht="20.100000000000001" customHeight="1" x14ac:dyDescent="0.15">
      <c r="B6" s="468"/>
      <c r="C6" s="468"/>
      <c r="D6" s="182" t="s">
        <v>14</v>
      </c>
      <c r="E6" s="488" t="s">
        <v>667</v>
      </c>
      <c r="F6" s="488"/>
      <c r="G6" s="488"/>
      <c r="H6" s="286" t="s">
        <v>257</v>
      </c>
      <c r="I6" s="286"/>
      <c r="J6" s="286"/>
      <c r="K6" s="484" t="s">
        <v>699</v>
      </c>
      <c r="L6" s="485"/>
      <c r="M6" s="485"/>
      <c r="N6" s="485"/>
      <c r="O6" s="486"/>
      <c r="P6" s="487"/>
      <c r="Q6" s="495"/>
      <c r="R6" s="496"/>
      <c r="S6" s="497"/>
      <c r="T6" s="282" t="s">
        <v>15</v>
      </c>
      <c r="U6" s="282"/>
      <c r="V6" s="489" t="s">
        <v>672</v>
      </c>
      <c r="W6" s="490"/>
      <c r="X6" s="490"/>
      <c r="Y6" s="491"/>
      <c r="AC6" s="3" t="s">
        <v>561</v>
      </c>
    </row>
    <row r="7" spans="2:29" ht="6.9" customHeight="1" x14ac:dyDescent="0.15">
      <c r="B7" s="528" t="s">
        <v>18</v>
      </c>
      <c r="C7" s="519" t="s">
        <v>19</v>
      </c>
      <c r="D7" s="522">
        <v>340041.3</v>
      </c>
      <c r="E7" s="523"/>
      <c r="F7" s="458" t="s">
        <v>20</v>
      </c>
      <c r="G7" s="459"/>
      <c r="H7" s="458" t="s">
        <v>21</v>
      </c>
      <c r="I7" s="460"/>
      <c r="J7" s="257" t="s">
        <v>22</v>
      </c>
      <c r="K7" s="259"/>
      <c r="L7" s="282" t="s">
        <v>34</v>
      </c>
      <c r="M7" s="499">
        <v>20</v>
      </c>
      <c r="N7" s="282" t="s">
        <v>33</v>
      </c>
      <c r="O7" s="499">
        <v>2</v>
      </c>
      <c r="P7" s="542" t="s">
        <v>32</v>
      </c>
      <c r="Q7" s="548">
        <v>0</v>
      </c>
      <c r="R7" s="458" t="s">
        <v>36</v>
      </c>
      <c r="S7" s="460"/>
      <c r="T7" s="506" t="s">
        <v>832</v>
      </c>
      <c r="U7" s="507"/>
      <c r="V7" s="512" t="s">
        <v>35</v>
      </c>
      <c r="W7" s="515" t="s">
        <v>290</v>
      </c>
      <c r="X7" s="516"/>
      <c r="Y7" s="503">
        <v>3</v>
      </c>
      <c r="AC7" s="3" t="s">
        <v>562</v>
      </c>
    </row>
    <row r="8" spans="2:29" ht="6.9" customHeight="1" x14ac:dyDescent="0.15">
      <c r="B8" s="528"/>
      <c r="C8" s="520"/>
      <c r="D8" s="524"/>
      <c r="E8" s="525"/>
      <c r="F8" s="504"/>
      <c r="G8" s="517"/>
      <c r="H8" s="504"/>
      <c r="I8" s="505"/>
      <c r="J8" s="300"/>
      <c r="K8" s="518"/>
      <c r="L8" s="498"/>
      <c r="M8" s="500"/>
      <c r="N8" s="498"/>
      <c r="O8" s="500"/>
      <c r="P8" s="543"/>
      <c r="Q8" s="549"/>
      <c r="R8" s="504"/>
      <c r="S8" s="505"/>
      <c r="T8" s="508"/>
      <c r="U8" s="509"/>
      <c r="V8" s="513"/>
      <c r="W8" s="516"/>
      <c r="X8" s="516"/>
      <c r="Y8" s="503"/>
      <c r="AC8" s="3" t="s">
        <v>563</v>
      </c>
    </row>
    <row r="9" spans="2:29" ht="6.9" customHeight="1" x14ac:dyDescent="0.15">
      <c r="B9" s="528"/>
      <c r="C9" s="521"/>
      <c r="D9" s="526"/>
      <c r="E9" s="527"/>
      <c r="F9" s="504"/>
      <c r="G9" s="517"/>
      <c r="H9" s="504"/>
      <c r="I9" s="505"/>
      <c r="J9" s="300"/>
      <c r="K9" s="518"/>
      <c r="L9" s="498"/>
      <c r="M9" s="500"/>
      <c r="N9" s="498"/>
      <c r="O9" s="500"/>
      <c r="P9" s="543"/>
      <c r="Q9" s="549"/>
      <c r="R9" s="504"/>
      <c r="S9" s="505"/>
      <c r="T9" s="508"/>
      <c r="U9" s="509"/>
      <c r="V9" s="513"/>
      <c r="W9" s="516"/>
      <c r="X9" s="516"/>
      <c r="Y9" s="503"/>
    </row>
    <row r="10" spans="2:29" ht="6.9" customHeight="1" x14ac:dyDescent="0.15">
      <c r="B10" s="528"/>
      <c r="C10" s="519" t="s">
        <v>23</v>
      </c>
      <c r="D10" s="522">
        <v>1313212.5</v>
      </c>
      <c r="E10" s="523"/>
      <c r="F10" s="504"/>
      <c r="G10" s="517"/>
      <c r="H10" s="504"/>
      <c r="I10" s="505"/>
      <c r="J10" s="300"/>
      <c r="K10" s="518"/>
      <c r="L10" s="498"/>
      <c r="M10" s="501"/>
      <c r="N10" s="498"/>
      <c r="O10" s="501"/>
      <c r="P10" s="543"/>
      <c r="Q10" s="550"/>
      <c r="R10" s="504"/>
      <c r="S10" s="505"/>
      <c r="T10" s="508"/>
      <c r="U10" s="509"/>
      <c r="V10" s="513"/>
      <c r="W10" s="516"/>
      <c r="X10" s="516"/>
      <c r="Y10" s="503"/>
    </row>
    <row r="11" spans="2:29" ht="6.9" customHeight="1" x14ac:dyDescent="0.15">
      <c r="B11" s="528"/>
      <c r="C11" s="520"/>
      <c r="D11" s="524"/>
      <c r="E11" s="525"/>
      <c r="F11" s="504"/>
      <c r="G11" s="517"/>
      <c r="H11" s="504"/>
      <c r="I11" s="505"/>
      <c r="J11" s="257" t="s">
        <v>24</v>
      </c>
      <c r="K11" s="259"/>
      <c r="L11" s="282" t="s">
        <v>34</v>
      </c>
      <c r="M11" s="499">
        <v>1</v>
      </c>
      <c r="N11" s="282" t="s">
        <v>33</v>
      </c>
      <c r="O11" s="548">
        <v>0</v>
      </c>
      <c r="P11" s="542" t="s">
        <v>32</v>
      </c>
      <c r="Q11" s="548">
        <v>0</v>
      </c>
      <c r="R11" s="504"/>
      <c r="S11" s="505"/>
      <c r="T11" s="508"/>
      <c r="U11" s="509"/>
      <c r="V11" s="513"/>
      <c r="W11" s="516"/>
      <c r="X11" s="516"/>
      <c r="Y11" s="503"/>
    </row>
    <row r="12" spans="2:29" ht="6.9" customHeight="1" x14ac:dyDescent="0.15">
      <c r="B12" s="528"/>
      <c r="C12" s="521"/>
      <c r="D12" s="526"/>
      <c r="E12" s="527"/>
      <c r="F12" s="504"/>
      <c r="G12" s="517"/>
      <c r="H12" s="504"/>
      <c r="I12" s="505"/>
      <c r="J12" s="300"/>
      <c r="K12" s="518"/>
      <c r="L12" s="498"/>
      <c r="M12" s="500"/>
      <c r="N12" s="498"/>
      <c r="O12" s="549"/>
      <c r="P12" s="543"/>
      <c r="Q12" s="549"/>
      <c r="R12" s="504"/>
      <c r="S12" s="505"/>
      <c r="T12" s="508"/>
      <c r="U12" s="509"/>
      <c r="V12" s="513"/>
      <c r="W12" s="516"/>
      <c r="X12" s="516"/>
      <c r="Y12" s="503"/>
    </row>
    <row r="13" spans="2:29" ht="6.9" customHeight="1" x14ac:dyDescent="0.15">
      <c r="B13" s="528" t="s">
        <v>25</v>
      </c>
      <c r="C13" s="519" t="s">
        <v>19</v>
      </c>
      <c r="D13" s="522">
        <v>340041.3</v>
      </c>
      <c r="E13" s="523"/>
      <c r="F13" s="504"/>
      <c r="G13" s="517"/>
      <c r="H13" s="504"/>
      <c r="I13" s="505"/>
      <c r="J13" s="300"/>
      <c r="K13" s="518"/>
      <c r="L13" s="498"/>
      <c r="M13" s="500"/>
      <c r="N13" s="498"/>
      <c r="O13" s="549"/>
      <c r="P13" s="543"/>
      <c r="Q13" s="549"/>
      <c r="R13" s="504"/>
      <c r="S13" s="505"/>
      <c r="T13" s="508"/>
      <c r="U13" s="509"/>
      <c r="V13" s="513"/>
      <c r="W13" s="537" t="s">
        <v>272</v>
      </c>
      <c r="X13" s="538"/>
      <c r="Y13" s="503">
        <v>1</v>
      </c>
    </row>
    <row r="14" spans="2:29" ht="6.9" customHeight="1" x14ac:dyDescent="0.15">
      <c r="B14" s="519"/>
      <c r="C14" s="520"/>
      <c r="D14" s="524"/>
      <c r="E14" s="525"/>
      <c r="F14" s="504"/>
      <c r="G14" s="517"/>
      <c r="H14" s="504"/>
      <c r="I14" s="505"/>
      <c r="J14" s="260"/>
      <c r="K14" s="262"/>
      <c r="L14" s="498"/>
      <c r="M14" s="501"/>
      <c r="N14" s="498"/>
      <c r="O14" s="550"/>
      <c r="P14" s="543"/>
      <c r="Q14" s="550"/>
      <c r="R14" s="504"/>
      <c r="S14" s="505"/>
      <c r="T14" s="508"/>
      <c r="U14" s="509"/>
      <c r="V14" s="513"/>
      <c r="W14" s="538"/>
      <c r="X14" s="538"/>
      <c r="Y14" s="503"/>
    </row>
    <row r="15" spans="2:29" ht="6.9" customHeight="1" x14ac:dyDescent="0.15">
      <c r="B15" s="519"/>
      <c r="C15" s="521"/>
      <c r="D15" s="526"/>
      <c r="E15" s="527"/>
      <c r="F15" s="504"/>
      <c r="G15" s="517"/>
      <c r="H15" s="504"/>
      <c r="I15" s="505"/>
      <c r="J15" s="300" t="s">
        <v>26</v>
      </c>
      <c r="K15" s="518"/>
      <c r="L15" s="282" t="s">
        <v>34</v>
      </c>
      <c r="M15" s="539">
        <v>0</v>
      </c>
      <c r="N15" s="282" t="s">
        <v>33</v>
      </c>
      <c r="O15" s="539">
        <v>0</v>
      </c>
      <c r="P15" s="542" t="s">
        <v>32</v>
      </c>
      <c r="Q15" s="545">
        <v>0</v>
      </c>
      <c r="R15" s="504"/>
      <c r="S15" s="505"/>
      <c r="T15" s="508"/>
      <c r="U15" s="509"/>
      <c r="V15" s="513"/>
      <c r="W15" s="538"/>
      <c r="X15" s="538"/>
      <c r="Y15" s="503"/>
      <c r="AC15" s="181">
        <v>0</v>
      </c>
    </row>
    <row r="16" spans="2:29" ht="6.9" customHeight="1" x14ac:dyDescent="0.15">
      <c r="B16" s="519"/>
      <c r="C16" s="519" t="s">
        <v>23</v>
      </c>
      <c r="D16" s="522">
        <v>1313149.6000000001</v>
      </c>
      <c r="E16" s="523"/>
      <c r="F16" s="504"/>
      <c r="G16" s="517"/>
      <c r="H16" s="504"/>
      <c r="I16" s="505"/>
      <c r="J16" s="300"/>
      <c r="K16" s="518"/>
      <c r="L16" s="498"/>
      <c r="M16" s="540"/>
      <c r="N16" s="498"/>
      <c r="O16" s="540"/>
      <c r="P16" s="543"/>
      <c r="Q16" s="546"/>
      <c r="R16" s="504"/>
      <c r="S16" s="505"/>
      <c r="T16" s="508"/>
      <c r="U16" s="509"/>
      <c r="V16" s="513"/>
      <c r="W16" s="538"/>
      <c r="X16" s="538"/>
      <c r="Y16" s="503"/>
    </row>
    <row r="17" spans="2:25" ht="6.9" customHeight="1" x14ac:dyDescent="0.15">
      <c r="B17" s="519"/>
      <c r="C17" s="520"/>
      <c r="D17" s="524"/>
      <c r="E17" s="525"/>
      <c r="F17" s="504"/>
      <c r="G17" s="517"/>
      <c r="H17" s="504"/>
      <c r="I17" s="505"/>
      <c r="J17" s="300"/>
      <c r="K17" s="518"/>
      <c r="L17" s="498"/>
      <c r="M17" s="540"/>
      <c r="N17" s="498"/>
      <c r="O17" s="540"/>
      <c r="P17" s="543"/>
      <c r="Q17" s="546"/>
      <c r="R17" s="504"/>
      <c r="S17" s="505"/>
      <c r="T17" s="508"/>
      <c r="U17" s="509"/>
      <c r="V17" s="513"/>
      <c r="W17" s="538"/>
      <c r="X17" s="538"/>
      <c r="Y17" s="503"/>
    </row>
    <row r="18" spans="2:25" ht="6.9" customHeight="1" x14ac:dyDescent="0.15">
      <c r="B18" s="528"/>
      <c r="C18" s="521"/>
      <c r="D18" s="526"/>
      <c r="E18" s="527"/>
      <c r="F18" s="461"/>
      <c r="G18" s="462"/>
      <c r="H18" s="461"/>
      <c r="I18" s="463"/>
      <c r="J18" s="260"/>
      <c r="K18" s="262"/>
      <c r="L18" s="281"/>
      <c r="M18" s="541"/>
      <c r="N18" s="281"/>
      <c r="O18" s="541"/>
      <c r="P18" s="544"/>
      <c r="Q18" s="547"/>
      <c r="R18" s="461"/>
      <c r="S18" s="463"/>
      <c r="T18" s="510"/>
      <c r="U18" s="511"/>
      <c r="V18" s="514"/>
      <c r="W18" s="538"/>
      <c r="X18" s="538"/>
      <c r="Y18" s="503"/>
    </row>
    <row r="19" spans="2:25" ht="39.9"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184"/>
      <c r="I20" s="1"/>
      <c r="J20" s="1"/>
      <c r="K20" s="1"/>
      <c r="L20" s="1"/>
      <c r="M20" s="184"/>
      <c r="N20" s="184"/>
      <c r="O20" s="1"/>
      <c r="P20" s="1"/>
      <c r="Q20" s="184"/>
      <c r="R20" s="1"/>
      <c r="S20" s="1"/>
      <c r="T20" s="1"/>
      <c r="U20" s="1"/>
      <c r="V20" s="1"/>
      <c r="W20" s="1"/>
      <c r="X20" s="1"/>
      <c r="Y20" s="185"/>
    </row>
    <row r="21" spans="2:25" ht="39.9" customHeight="1" x14ac:dyDescent="0.15">
      <c r="B21" s="529"/>
      <c r="C21" s="1"/>
      <c r="D21" s="1"/>
      <c r="E21" s="1"/>
      <c r="F21" s="1"/>
      <c r="G21" s="1"/>
      <c r="H21" s="184"/>
      <c r="I21" s="1"/>
      <c r="J21" s="1"/>
      <c r="K21" s="1"/>
      <c r="L21" s="1"/>
      <c r="M21" s="184"/>
      <c r="N21" s="184"/>
      <c r="O21" s="1"/>
      <c r="P21" s="1"/>
      <c r="Q21" s="184"/>
      <c r="R21" s="1"/>
      <c r="S21" s="1"/>
      <c r="T21" s="1"/>
      <c r="U21" s="1"/>
      <c r="V21" s="1"/>
      <c r="W21" s="1"/>
      <c r="X21" s="1"/>
      <c r="Y21" s="185"/>
    </row>
    <row r="22" spans="2:25" ht="39.9" customHeight="1" x14ac:dyDescent="0.15">
      <c r="B22" s="529"/>
      <c r="C22" s="1"/>
      <c r="D22" s="1"/>
      <c r="E22" s="1"/>
      <c r="F22" s="184"/>
      <c r="G22" s="1"/>
      <c r="H22" s="1"/>
      <c r="I22" s="1"/>
      <c r="J22" s="1"/>
      <c r="K22" s="1"/>
      <c r="L22" s="1"/>
      <c r="M22" s="184"/>
      <c r="N22" s="1"/>
      <c r="O22" s="1"/>
      <c r="P22" s="1"/>
      <c r="Q22" s="184"/>
      <c r="R22" s="1"/>
      <c r="S22" s="1"/>
      <c r="T22" s="1"/>
      <c r="U22" s="1"/>
      <c r="V22" s="1"/>
      <c r="W22" s="1"/>
      <c r="X22" s="1"/>
      <c r="Y22" s="185"/>
    </row>
    <row r="23" spans="2:25" ht="39.9" customHeight="1" x14ac:dyDescent="0.15">
      <c r="B23" s="529"/>
      <c r="C23" s="1"/>
      <c r="D23" s="1"/>
      <c r="E23" s="1"/>
      <c r="F23" s="184"/>
      <c r="G23" s="184"/>
      <c r="H23" s="1"/>
      <c r="I23" s="1"/>
      <c r="J23" s="1"/>
      <c r="K23" s="1"/>
      <c r="L23" s="1"/>
      <c r="M23" s="184"/>
      <c r="N23" s="1"/>
      <c r="O23" s="1"/>
      <c r="P23" s="1"/>
      <c r="Q23" s="184"/>
      <c r="R23" s="1"/>
      <c r="S23" s="1"/>
      <c r="T23" s="1"/>
      <c r="U23" s="1"/>
      <c r="V23" s="1"/>
      <c r="W23" s="1"/>
      <c r="X23" s="1"/>
      <c r="Y23" s="185"/>
    </row>
    <row r="24" spans="2:25" ht="39.9" customHeight="1" x14ac:dyDescent="0.15">
      <c r="B24" s="529"/>
      <c r="C24" s="184"/>
      <c r="D24" s="1"/>
      <c r="E24" s="1"/>
      <c r="F24" s="184"/>
      <c r="G24" s="184"/>
      <c r="H24" s="1"/>
      <c r="I24" s="1"/>
      <c r="J24" s="1"/>
      <c r="K24" s="1"/>
      <c r="L24" s="1"/>
      <c r="M24" s="184"/>
      <c r="N24" s="184"/>
      <c r="O24" s="1"/>
      <c r="P24" s="1"/>
      <c r="Q24" s="184"/>
      <c r="R24" s="1"/>
      <c r="S24" s="1"/>
      <c r="T24" s="1"/>
      <c r="U24" s="1"/>
      <c r="V24" s="1"/>
      <c r="W24" s="1"/>
      <c r="X24" s="1"/>
      <c r="Y24" s="185"/>
    </row>
    <row r="25" spans="2:25" ht="39.9" customHeight="1" x14ac:dyDescent="0.15">
      <c r="B25" s="529"/>
      <c r="C25" s="184"/>
      <c r="D25" s="1"/>
      <c r="E25" s="1"/>
      <c r="F25" s="184"/>
      <c r="G25" s="184"/>
      <c r="H25" s="1"/>
      <c r="I25" s="1"/>
      <c r="J25" s="1"/>
      <c r="K25" s="1"/>
      <c r="L25" s="1"/>
      <c r="M25" s="184"/>
      <c r="N25" s="184"/>
      <c r="O25" s="1"/>
      <c r="P25" s="1"/>
      <c r="Q25" s="184"/>
      <c r="R25" s="1"/>
      <c r="S25" s="1"/>
      <c r="T25" s="1"/>
      <c r="U25" s="1"/>
      <c r="V25" s="1"/>
      <c r="W25" s="1"/>
      <c r="X25" s="1"/>
      <c r="Y25" s="185"/>
    </row>
    <row r="26" spans="2:25" ht="39.9" customHeight="1" x14ac:dyDescent="0.15">
      <c r="B26" s="529"/>
      <c r="C26" s="184"/>
      <c r="D26" s="1"/>
      <c r="E26" s="1"/>
      <c r="F26" s="2"/>
      <c r="G26" s="186"/>
      <c r="H26" s="186"/>
      <c r="I26" s="186"/>
      <c r="J26" s="186"/>
      <c r="K26" s="186"/>
      <c r="L26" s="1"/>
      <c r="M26" s="184"/>
      <c r="N26" s="184"/>
      <c r="O26" s="1"/>
      <c r="P26" s="533" t="s">
        <v>289</v>
      </c>
      <c r="Q26" s="533"/>
      <c r="R26" s="533"/>
      <c r="S26" s="533"/>
      <c r="T26" s="533"/>
      <c r="U26" s="533"/>
      <c r="V26" s="533"/>
      <c r="W26" s="533"/>
      <c r="X26" s="533"/>
      <c r="Y26" s="534"/>
    </row>
    <row r="27" spans="2:25" ht="45" customHeight="1" x14ac:dyDescent="0.15">
      <c r="B27" s="454"/>
      <c r="C27" s="187"/>
      <c r="D27" s="188"/>
      <c r="E27" s="189"/>
      <c r="F27" s="190"/>
      <c r="G27" s="188"/>
      <c r="H27" s="188"/>
      <c r="I27" s="188"/>
      <c r="J27" s="188"/>
      <c r="K27" s="188"/>
      <c r="L27" s="188"/>
      <c r="M27" s="188"/>
      <c r="N27" s="188"/>
      <c r="O27" s="191"/>
      <c r="P27" s="535"/>
      <c r="Q27" s="535"/>
      <c r="R27" s="535"/>
      <c r="S27" s="535"/>
      <c r="T27" s="535"/>
      <c r="U27" s="535"/>
      <c r="V27" s="535"/>
      <c r="W27" s="535"/>
      <c r="X27" s="535"/>
      <c r="Y27" s="536"/>
    </row>
    <row r="28" spans="2:25" ht="15" customHeight="1" x14ac:dyDescent="0.15">
      <c r="C28" s="3" t="s">
        <v>248</v>
      </c>
    </row>
    <row r="29" spans="2:25" ht="15" customHeight="1" x14ac:dyDescent="0.15">
      <c r="C29" s="3" t="s">
        <v>564</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count="3">
    <dataValidation type="list" allowBlank="1" showInputMessage="1" showErrorMessage="1" sqref="V3:Y4" xr:uid="{00000000-0002-0000-0600-000000000000}">
      <formula1>$AB$2:$AB$3</formula1>
    </dataValidation>
    <dataValidation type="list" allowBlank="1" showInputMessage="1" showErrorMessage="1" sqref="T7:U18" xr:uid="{00000000-0002-0000-0600-000001000000}">
      <formula1>$AA$2:$AA$5</formula1>
    </dataValidation>
    <dataValidation type="list" allowBlank="1" showInputMessage="1" showErrorMessage="1" sqref="V6:Y6" xr:uid="{00000000-0002-0000-0600-000002000000}">
      <formula1>$AC$2:$AC$8</formula1>
    </dataValidation>
  </dataValidations>
  <printOptions horizontalCentered="1" verticalCentered="1"/>
  <pageMargins left="0.25" right="0.25" top="0.75" bottom="0.75" header="0.3" footer="0.3"/>
  <pageSetup paperSize="9" scale="84" orientation="landscape" copies="2" r:id="rId1"/>
  <headerFooter alignWithMargins="0"/>
  <rowBreaks count="1" manualBreakCount="1">
    <brk id="6" max="25" man="1"/>
  </rowBreaks>
  <colBreaks count="1" manualBreakCount="1">
    <brk id="3" min="1" max="3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6">
    <pageSetUpPr fitToPage="1"/>
  </sheetPr>
  <dimension ref="B2:AC32"/>
  <sheetViews>
    <sheetView showGridLines="0" view="pageBreakPreview" zoomScaleNormal="100" zoomScaleSheetLayoutView="100" workbookViewId="0">
      <selection sqref="A1:N2"/>
    </sheetView>
  </sheetViews>
  <sheetFormatPr defaultColWidth="9" defaultRowHeight="12" x14ac:dyDescent="0.15"/>
  <cols>
    <col min="1" max="1" width="1.6640625" style="181" customWidth="1"/>
    <col min="2" max="2" width="4.109375" style="181" customWidth="1"/>
    <col min="3" max="21" width="5.88671875" style="181" customWidth="1"/>
    <col min="22" max="22" width="8.21875" style="181" customWidth="1"/>
    <col min="23" max="24" width="6.77734375" style="181" customWidth="1"/>
    <col min="25" max="25" width="8.6640625" style="181" customWidth="1"/>
    <col min="26" max="26" width="1.33203125" style="181" customWidth="1"/>
    <col min="27" max="29" width="0" style="181" hidden="1" customWidth="1"/>
    <col min="30" max="16384" width="9" style="181"/>
  </cols>
  <sheetData>
    <row r="2" spans="2:29" ht="24.9" customHeight="1" x14ac:dyDescent="0.15">
      <c r="B2" s="18" t="s">
        <v>552</v>
      </c>
      <c r="C2" s="3"/>
      <c r="D2" s="3"/>
      <c r="E2" s="3"/>
      <c r="F2" s="3"/>
      <c r="G2" s="3"/>
      <c r="H2" s="3"/>
      <c r="I2" s="3"/>
      <c r="J2" s="3"/>
      <c r="K2" s="3"/>
      <c r="L2" s="3"/>
      <c r="M2" s="3"/>
      <c r="N2" s="474"/>
      <c r="O2" s="475"/>
      <c r="P2" s="476"/>
      <c r="Q2" s="477"/>
      <c r="R2" s="477"/>
      <c r="S2" s="478"/>
      <c r="T2" s="286" t="s">
        <v>47</v>
      </c>
      <c r="U2" s="286"/>
      <c r="V2" s="479" t="s">
        <v>850</v>
      </c>
      <c r="W2" s="479"/>
      <c r="X2" s="479"/>
      <c r="Y2" s="479"/>
      <c r="AA2" s="94" t="s">
        <v>553</v>
      </c>
      <c r="AB2" s="3" t="s">
        <v>554</v>
      </c>
      <c r="AC2" s="3" t="s">
        <v>555</v>
      </c>
    </row>
    <row r="3" spans="2:29" ht="20.100000000000001" customHeight="1" x14ac:dyDescent="0.15">
      <c r="B3" s="282" t="s">
        <v>27</v>
      </c>
      <c r="C3" s="282"/>
      <c r="D3" s="480" t="s">
        <v>668</v>
      </c>
      <c r="E3" s="480"/>
      <c r="F3" s="480"/>
      <c r="G3" s="480"/>
      <c r="H3" s="286" t="s">
        <v>28</v>
      </c>
      <c r="I3" s="286"/>
      <c r="J3" s="480" t="s">
        <v>670</v>
      </c>
      <c r="K3" s="480"/>
      <c r="L3" s="480"/>
      <c r="M3" s="480"/>
      <c r="N3" s="286" t="s">
        <v>10</v>
      </c>
      <c r="O3" s="286"/>
      <c r="P3" s="481" t="s">
        <v>671</v>
      </c>
      <c r="Q3" s="481"/>
      <c r="R3" s="481"/>
      <c r="S3" s="481"/>
      <c r="T3" s="286" t="s">
        <v>16</v>
      </c>
      <c r="U3" s="286"/>
      <c r="V3" s="482" t="s">
        <v>673</v>
      </c>
      <c r="W3" s="482"/>
      <c r="X3" s="482"/>
      <c r="Y3" s="482"/>
      <c r="AA3" s="94" t="s">
        <v>556</v>
      </c>
      <c r="AB3" s="3" t="s">
        <v>557</v>
      </c>
      <c r="AC3" s="3" t="s">
        <v>558</v>
      </c>
    </row>
    <row r="4" spans="2:29" ht="20.100000000000001" customHeight="1" x14ac:dyDescent="0.15">
      <c r="B4" s="281" t="s">
        <v>11</v>
      </c>
      <c r="C4" s="281"/>
      <c r="D4" s="483" t="s">
        <v>669</v>
      </c>
      <c r="E4" s="483"/>
      <c r="F4" s="483"/>
      <c r="G4" s="483"/>
      <c r="H4" s="286"/>
      <c r="I4" s="286"/>
      <c r="J4" s="480"/>
      <c r="K4" s="480"/>
      <c r="L4" s="480"/>
      <c r="M4" s="480"/>
      <c r="N4" s="286"/>
      <c r="O4" s="286"/>
      <c r="P4" s="481"/>
      <c r="Q4" s="481"/>
      <c r="R4" s="481"/>
      <c r="S4" s="481"/>
      <c r="T4" s="286" t="s">
        <v>17</v>
      </c>
      <c r="U4" s="286"/>
      <c r="V4" s="482" t="s">
        <v>673</v>
      </c>
      <c r="W4" s="482"/>
      <c r="X4" s="482"/>
      <c r="Y4" s="482"/>
      <c r="AA4" s="94" t="s">
        <v>54</v>
      </c>
      <c r="AC4" s="3" t="s">
        <v>559</v>
      </c>
    </row>
    <row r="5" spans="2:29" ht="20.100000000000001" customHeight="1" x14ac:dyDescent="0.15">
      <c r="B5" s="468" t="s">
        <v>12</v>
      </c>
      <c r="C5" s="468"/>
      <c r="D5" s="182" t="s">
        <v>13</v>
      </c>
      <c r="E5" s="481" t="s">
        <v>666</v>
      </c>
      <c r="F5" s="481"/>
      <c r="G5" s="481"/>
      <c r="H5" s="286" t="s">
        <v>256</v>
      </c>
      <c r="I5" s="286"/>
      <c r="J5" s="286"/>
      <c r="K5" s="484" t="s">
        <v>695</v>
      </c>
      <c r="L5" s="485"/>
      <c r="M5" s="485"/>
      <c r="N5" s="485"/>
      <c r="O5" s="326" t="s">
        <v>238</v>
      </c>
      <c r="P5" s="327"/>
      <c r="Q5" s="492" t="s">
        <v>698</v>
      </c>
      <c r="R5" s="493"/>
      <c r="S5" s="494"/>
      <c r="T5" s="286" t="s">
        <v>39</v>
      </c>
      <c r="U5" s="286"/>
      <c r="V5" s="183" t="s">
        <v>38</v>
      </c>
      <c r="W5" s="502">
        <v>587</v>
      </c>
      <c r="X5" s="502"/>
      <c r="Y5" s="54" t="s">
        <v>37</v>
      </c>
      <c r="AA5" s="94" t="s">
        <v>55</v>
      </c>
      <c r="AC5" s="3" t="s">
        <v>560</v>
      </c>
    </row>
    <row r="6" spans="2:29" ht="20.100000000000001" customHeight="1" x14ac:dyDescent="0.15">
      <c r="B6" s="468"/>
      <c r="C6" s="468"/>
      <c r="D6" s="182" t="s">
        <v>14</v>
      </c>
      <c r="E6" s="488" t="s">
        <v>667</v>
      </c>
      <c r="F6" s="488"/>
      <c r="G6" s="488"/>
      <c r="H6" s="286" t="s">
        <v>257</v>
      </c>
      <c r="I6" s="286"/>
      <c r="J6" s="286"/>
      <c r="K6" s="484" t="s">
        <v>699</v>
      </c>
      <c r="L6" s="485"/>
      <c r="M6" s="485"/>
      <c r="N6" s="485"/>
      <c r="O6" s="486"/>
      <c r="P6" s="487"/>
      <c r="Q6" s="495"/>
      <c r="R6" s="496"/>
      <c r="S6" s="497"/>
      <c r="T6" s="282" t="s">
        <v>15</v>
      </c>
      <c r="U6" s="282"/>
      <c r="V6" s="489" t="s">
        <v>672</v>
      </c>
      <c r="W6" s="490"/>
      <c r="X6" s="490"/>
      <c r="Y6" s="491"/>
      <c r="AC6" s="3" t="s">
        <v>561</v>
      </c>
    </row>
    <row r="7" spans="2:29" ht="6.9" customHeight="1" x14ac:dyDescent="0.15">
      <c r="B7" s="528" t="s">
        <v>18</v>
      </c>
      <c r="C7" s="519" t="s">
        <v>19</v>
      </c>
      <c r="D7" s="522">
        <v>340041.3</v>
      </c>
      <c r="E7" s="523"/>
      <c r="F7" s="458" t="s">
        <v>20</v>
      </c>
      <c r="G7" s="459"/>
      <c r="H7" s="458" t="s">
        <v>21</v>
      </c>
      <c r="I7" s="460"/>
      <c r="J7" s="257" t="s">
        <v>22</v>
      </c>
      <c r="K7" s="259"/>
      <c r="L7" s="282" t="s">
        <v>34</v>
      </c>
      <c r="M7" s="499">
        <v>20</v>
      </c>
      <c r="N7" s="282" t="s">
        <v>33</v>
      </c>
      <c r="O7" s="499">
        <v>2</v>
      </c>
      <c r="P7" s="542" t="s">
        <v>32</v>
      </c>
      <c r="Q7" s="548">
        <v>0</v>
      </c>
      <c r="R7" s="458" t="s">
        <v>36</v>
      </c>
      <c r="S7" s="460"/>
      <c r="T7" s="506" t="s">
        <v>832</v>
      </c>
      <c r="U7" s="507"/>
      <c r="V7" s="512" t="s">
        <v>35</v>
      </c>
      <c r="W7" s="515" t="s">
        <v>290</v>
      </c>
      <c r="X7" s="516"/>
      <c r="Y7" s="503">
        <v>3</v>
      </c>
      <c r="AC7" s="3" t="s">
        <v>562</v>
      </c>
    </row>
    <row r="8" spans="2:29" ht="6.9" customHeight="1" x14ac:dyDescent="0.15">
      <c r="B8" s="528"/>
      <c r="C8" s="520"/>
      <c r="D8" s="524"/>
      <c r="E8" s="525"/>
      <c r="F8" s="504"/>
      <c r="G8" s="517"/>
      <c r="H8" s="504"/>
      <c r="I8" s="505"/>
      <c r="J8" s="300"/>
      <c r="K8" s="518"/>
      <c r="L8" s="498"/>
      <c r="M8" s="500"/>
      <c r="N8" s="498"/>
      <c r="O8" s="500"/>
      <c r="P8" s="543"/>
      <c r="Q8" s="549"/>
      <c r="R8" s="504"/>
      <c r="S8" s="505"/>
      <c r="T8" s="508"/>
      <c r="U8" s="509"/>
      <c r="V8" s="513"/>
      <c r="W8" s="516"/>
      <c r="X8" s="516"/>
      <c r="Y8" s="503"/>
      <c r="AC8" s="3" t="s">
        <v>563</v>
      </c>
    </row>
    <row r="9" spans="2:29" ht="6.9" customHeight="1" x14ac:dyDescent="0.15">
      <c r="B9" s="528"/>
      <c r="C9" s="521"/>
      <c r="D9" s="526"/>
      <c r="E9" s="527"/>
      <c r="F9" s="504"/>
      <c r="G9" s="517"/>
      <c r="H9" s="504"/>
      <c r="I9" s="505"/>
      <c r="J9" s="300"/>
      <c r="K9" s="518"/>
      <c r="L9" s="498"/>
      <c r="M9" s="500"/>
      <c r="N9" s="498"/>
      <c r="O9" s="500"/>
      <c r="P9" s="543"/>
      <c r="Q9" s="549"/>
      <c r="R9" s="504"/>
      <c r="S9" s="505"/>
      <c r="T9" s="508"/>
      <c r="U9" s="509"/>
      <c r="V9" s="513"/>
      <c r="W9" s="516"/>
      <c r="X9" s="516"/>
      <c r="Y9" s="503"/>
    </row>
    <row r="10" spans="2:29" ht="6.9" customHeight="1" x14ac:dyDescent="0.15">
      <c r="B10" s="528"/>
      <c r="C10" s="519" t="s">
        <v>23</v>
      </c>
      <c r="D10" s="522">
        <v>1313212.5</v>
      </c>
      <c r="E10" s="523"/>
      <c r="F10" s="504"/>
      <c r="G10" s="517"/>
      <c r="H10" s="504"/>
      <c r="I10" s="505"/>
      <c r="J10" s="300"/>
      <c r="K10" s="518"/>
      <c r="L10" s="498"/>
      <c r="M10" s="501"/>
      <c r="N10" s="498"/>
      <c r="O10" s="501"/>
      <c r="P10" s="543"/>
      <c r="Q10" s="550"/>
      <c r="R10" s="504"/>
      <c r="S10" s="505"/>
      <c r="T10" s="508"/>
      <c r="U10" s="509"/>
      <c r="V10" s="513"/>
      <c r="W10" s="516"/>
      <c r="X10" s="516"/>
      <c r="Y10" s="503"/>
    </row>
    <row r="11" spans="2:29" ht="6.9" customHeight="1" x14ac:dyDescent="0.15">
      <c r="B11" s="528"/>
      <c r="C11" s="520"/>
      <c r="D11" s="524"/>
      <c r="E11" s="525"/>
      <c r="F11" s="504"/>
      <c r="G11" s="517"/>
      <c r="H11" s="504"/>
      <c r="I11" s="505"/>
      <c r="J11" s="257" t="s">
        <v>24</v>
      </c>
      <c r="K11" s="259"/>
      <c r="L11" s="282" t="s">
        <v>34</v>
      </c>
      <c r="M11" s="499">
        <v>1</v>
      </c>
      <c r="N11" s="282" t="s">
        <v>33</v>
      </c>
      <c r="O11" s="548">
        <v>0</v>
      </c>
      <c r="P11" s="542" t="s">
        <v>32</v>
      </c>
      <c r="Q11" s="548">
        <v>0</v>
      </c>
      <c r="R11" s="504"/>
      <c r="S11" s="505"/>
      <c r="T11" s="508"/>
      <c r="U11" s="509"/>
      <c r="V11" s="513"/>
      <c r="W11" s="516"/>
      <c r="X11" s="516"/>
      <c r="Y11" s="503"/>
    </row>
    <row r="12" spans="2:29" ht="6.9" customHeight="1" x14ac:dyDescent="0.15">
      <c r="B12" s="528"/>
      <c r="C12" s="521"/>
      <c r="D12" s="526"/>
      <c r="E12" s="527"/>
      <c r="F12" s="504"/>
      <c r="G12" s="517"/>
      <c r="H12" s="504"/>
      <c r="I12" s="505"/>
      <c r="J12" s="300"/>
      <c r="K12" s="518"/>
      <c r="L12" s="498"/>
      <c r="M12" s="500"/>
      <c r="N12" s="498"/>
      <c r="O12" s="549"/>
      <c r="P12" s="543"/>
      <c r="Q12" s="549"/>
      <c r="R12" s="504"/>
      <c r="S12" s="505"/>
      <c r="T12" s="508"/>
      <c r="U12" s="509"/>
      <c r="V12" s="513"/>
      <c r="W12" s="516"/>
      <c r="X12" s="516"/>
      <c r="Y12" s="503"/>
    </row>
    <row r="13" spans="2:29" ht="6.9" customHeight="1" x14ac:dyDescent="0.15">
      <c r="B13" s="528" t="s">
        <v>25</v>
      </c>
      <c r="C13" s="519" t="s">
        <v>19</v>
      </c>
      <c r="D13" s="522">
        <v>340041.3</v>
      </c>
      <c r="E13" s="523"/>
      <c r="F13" s="504"/>
      <c r="G13" s="517"/>
      <c r="H13" s="504"/>
      <c r="I13" s="505"/>
      <c r="J13" s="300"/>
      <c r="K13" s="518"/>
      <c r="L13" s="498"/>
      <c r="M13" s="500"/>
      <c r="N13" s="498"/>
      <c r="O13" s="549"/>
      <c r="P13" s="543"/>
      <c r="Q13" s="549"/>
      <c r="R13" s="504"/>
      <c r="S13" s="505"/>
      <c r="T13" s="508"/>
      <c r="U13" s="509"/>
      <c r="V13" s="513"/>
      <c r="W13" s="537" t="s">
        <v>272</v>
      </c>
      <c r="X13" s="538"/>
      <c r="Y13" s="503">
        <v>1</v>
      </c>
    </row>
    <row r="14" spans="2:29" ht="6.9" customHeight="1" x14ac:dyDescent="0.15">
      <c r="B14" s="519"/>
      <c r="C14" s="520"/>
      <c r="D14" s="524"/>
      <c r="E14" s="525"/>
      <c r="F14" s="504"/>
      <c r="G14" s="517"/>
      <c r="H14" s="504"/>
      <c r="I14" s="505"/>
      <c r="J14" s="260"/>
      <c r="K14" s="262"/>
      <c r="L14" s="498"/>
      <c r="M14" s="501"/>
      <c r="N14" s="498"/>
      <c r="O14" s="550"/>
      <c r="P14" s="543"/>
      <c r="Q14" s="550"/>
      <c r="R14" s="504"/>
      <c r="S14" s="505"/>
      <c r="T14" s="508"/>
      <c r="U14" s="509"/>
      <c r="V14" s="513"/>
      <c r="W14" s="538"/>
      <c r="X14" s="538"/>
      <c r="Y14" s="503"/>
    </row>
    <row r="15" spans="2:29" ht="6.9" customHeight="1" x14ac:dyDescent="0.15">
      <c r="B15" s="519"/>
      <c r="C15" s="521"/>
      <c r="D15" s="526"/>
      <c r="E15" s="527"/>
      <c r="F15" s="504"/>
      <c r="G15" s="517"/>
      <c r="H15" s="504"/>
      <c r="I15" s="505"/>
      <c r="J15" s="300" t="s">
        <v>26</v>
      </c>
      <c r="K15" s="518"/>
      <c r="L15" s="282" t="s">
        <v>34</v>
      </c>
      <c r="M15" s="539">
        <v>0</v>
      </c>
      <c r="N15" s="282" t="s">
        <v>33</v>
      </c>
      <c r="O15" s="539">
        <v>0</v>
      </c>
      <c r="P15" s="542" t="s">
        <v>32</v>
      </c>
      <c r="Q15" s="545">
        <v>0</v>
      </c>
      <c r="R15" s="504"/>
      <c r="S15" s="505"/>
      <c r="T15" s="508"/>
      <c r="U15" s="509"/>
      <c r="V15" s="513"/>
      <c r="W15" s="538"/>
      <c r="X15" s="538"/>
      <c r="Y15" s="503"/>
      <c r="AC15" s="181">
        <v>0</v>
      </c>
    </row>
    <row r="16" spans="2:29" ht="6.9" customHeight="1" x14ac:dyDescent="0.15">
      <c r="B16" s="519"/>
      <c r="C16" s="519" t="s">
        <v>23</v>
      </c>
      <c r="D16" s="522">
        <v>1313149.6000000001</v>
      </c>
      <c r="E16" s="523"/>
      <c r="F16" s="504"/>
      <c r="G16" s="517"/>
      <c r="H16" s="504"/>
      <c r="I16" s="505"/>
      <c r="J16" s="300"/>
      <c r="K16" s="518"/>
      <c r="L16" s="498"/>
      <c r="M16" s="540"/>
      <c r="N16" s="498"/>
      <c r="O16" s="540"/>
      <c r="P16" s="543"/>
      <c r="Q16" s="546"/>
      <c r="R16" s="504"/>
      <c r="S16" s="505"/>
      <c r="T16" s="508"/>
      <c r="U16" s="509"/>
      <c r="V16" s="513"/>
      <c r="W16" s="538"/>
      <c r="X16" s="538"/>
      <c r="Y16" s="503"/>
    </row>
    <row r="17" spans="2:25" ht="6.9" customHeight="1" x14ac:dyDescent="0.15">
      <c r="B17" s="519"/>
      <c r="C17" s="520"/>
      <c r="D17" s="524"/>
      <c r="E17" s="525"/>
      <c r="F17" s="504"/>
      <c r="G17" s="517"/>
      <c r="H17" s="504"/>
      <c r="I17" s="505"/>
      <c r="J17" s="300"/>
      <c r="K17" s="518"/>
      <c r="L17" s="498"/>
      <c r="M17" s="540"/>
      <c r="N17" s="498"/>
      <c r="O17" s="540"/>
      <c r="P17" s="543"/>
      <c r="Q17" s="546"/>
      <c r="R17" s="504"/>
      <c r="S17" s="505"/>
      <c r="T17" s="508"/>
      <c r="U17" s="509"/>
      <c r="V17" s="513"/>
      <c r="W17" s="538"/>
      <c r="X17" s="538"/>
      <c r="Y17" s="503"/>
    </row>
    <row r="18" spans="2:25" ht="6.9" customHeight="1" x14ac:dyDescent="0.15">
      <c r="B18" s="528"/>
      <c r="C18" s="521"/>
      <c r="D18" s="526"/>
      <c r="E18" s="527"/>
      <c r="F18" s="461"/>
      <c r="G18" s="462"/>
      <c r="H18" s="461"/>
      <c r="I18" s="463"/>
      <c r="J18" s="260"/>
      <c r="K18" s="262"/>
      <c r="L18" s="281"/>
      <c r="M18" s="541"/>
      <c r="N18" s="281"/>
      <c r="O18" s="541"/>
      <c r="P18" s="544"/>
      <c r="Q18" s="547"/>
      <c r="R18" s="461"/>
      <c r="S18" s="463"/>
      <c r="T18" s="510"/>
      <c r="U18" s="511"/>
      <c r="V18" s="514"/>
      <c r="W18" s="538"/>
      <c r="X18" s="538"/>
      <c r="Y18" s="503"/>
    </row>
    <row r="19" spans="2:25" ht="39.9"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184"/>
      <c r="I20" s="1"/>
      <c r="J20" s="1"/>
      <c r="K20" s="1"/>
      <c r="L20" s="1"/>
      <c r="M20" s="184"/>
      <c r="N20" s="184"/>
      <c r="O20" s="1"/>
      <c r="P20" s="1"/>
      <c r="Q20" s="184"/>
      <c r="R20" s="1"/>
      <c r="S20" s="1"/>
      <c r="T20" s="1"/>
      <c r="U20" s="1"/>
      <c r="V20" s="1"/>
      <c r="W20" s="1"/>
      <c r="X20" s="1"/>
      <c r="Y20" s="185"/>
    </row>
    <row r="21" spans="2:25" ht="39.9" customHeight="1" x14ac:dyDescent="0.15">
      <c r="B21" s="529"/>
      <c r="C21" s="1"/>
      <c r="D21" s="1"/>
      <c r="E21" s="1"/>
      <c r="F21" s="1"/>
      <c r="G21" s="1"/>
      <c r="H21" s="184"/>
      <c r="I21" s="1"/>
      <c r="J21" s="1"/>
      <c r="K21" s="1"/>
      <c r="L21" s="1"/>
      <c r="M21" s="184"/>
      <c r="N21" s="184"/>
      <c r="O21" s="1"/>
      <c r="P21" s="1"/>
      <c r="Q21" s="184"/>
      <c r="R21" s="1"/>
      <c r="S21" s="1"/>
      <c r="T21" s="1"/>
      <c r="U21" s="1"/>
      <c r="V21" s="1"/>
      <c r="W21" s="1"/>
      <c r="X21" s="1"/>
      <c r="Y21" s="185"/>
    </row>
    <row r="22" spans="2:25" ht="39.9" customHeight="1" x14ac:dyDescent="0.15">
      <c r="B22" s="529"/>
      <c r="C22" s="1"/>
      <c r="D22" s="1"/>
      <c r="E22" s="1"/>
      <c r="F22" s="184"/>
      <c r="G22" s="1"/>
      <c r="H22" s="1"/>
      <c r="I22" s="1"/>
      <c r="J22" s="1"/>
      <c r="K22" s="1"/>
      <c r="L22" s="1"/>
      <c r="M22" s="184"/>
      <c r="N22" s="1"/>
      <c r="O22" s="1"/>
      <c r="P22" s="1"/>
      <c r="Q22" s="184"/>
      <c r="R22" s="1"/>
      <c r="S22" s="1"/>
      <c r="T22" s="1"/>
      <c r="U22" s="1"/>
      <c r="V22" s="1"/>
      <c r="W22" s="1"/>
      <c r="X22" s="1"/>
      <c r="Y22" s="185"/>
    </row>
    <row r="23" spans="2:25" ht="39.9" customHeight="1" x14ac:dyDescent="0.15">
      <c r="B23" s="529"/>
      <c r="C23" s="1"/>
      <c r="D23" s="1"/>
      <c r="E23" s="1"/>
      <c r="F23" s="184"/>
      <c r="G23" s="184"/>
      <c r="H23" s="1"/>
      <c r="I23" s="1"/>
      <c r="J23" s="1"/>
      <c r="K23" s="1"/>
      <c r="L23" s="1"/>
      <c r="M23" s="184"/>
      <c r="N23" s="1"/>
      <c r="O23" s="1"/>
      <c r="P23" s="1"/>
      <c r="Q23" s="184"/>
      <c r="R23" s="1"/>
      <c r="S23" s="1"/>
      <c r="T23" s="1"/>
      <c r="U23" s="1"/>
      <c r="V23" s="1"/>
      <c r="W23" s="1"/>
      <c r="X23" s="1"/>
      <c r="Y23" s="185"/>
    </row>
    <row r="24" spans="2:25" ht="39.9" customHeight="1" x14ac:dyDescent="0.15">
      <c r="B24" s="529"/>
      <c r="C24" s="184"/>
      <c r="D24" s="1"/>
      <c r="E24" s="1"/>
      <c r="F24" s="184"/>
      <c r="G24" s="184"/>
      <c r="H24" s="1"/>
      <c r="I24" s="1"/>
      <c r="J24" s="1"/>
      <c r="K24" s="1"/>
      <c r="L24" s="1"/>
      <c r="M24" s="184"/>
      <c r="N24" s="184"/>
      <c r="O24" s="1"/>
      <c r="P24" s="1"/>
      <c r="Q24" s="184"/>
      <c r="R24" s="1"/>
      <c r="S24" s="1"/>
      <c r="T24" s="1"/>
      <c r="U24" s="1"/>
      <c r="V24" s="1"/>
      <c r="W24" s="1"/>
      <c r="X24" s="1"/>
      <c r="Y24" s="185"/>
    </row>
    <row r="25" spans="2:25" ht="39.9" customHeight="1" x14ac:dyDescent="0.15">
      <c r="B25" s="529"/>
      <c r="C25" s="184"/>
      <c r="D25" s="1"/>
      <c r="E25" s="1"/>
      <c r="F25" s="184"/>
      <c r="G25" s="184"/>
      <c r="H25" s="1"/>
      <c r="I25" s="1"/>
      <c r="J25" s="1"/>
      <c r="K25" s="1"/>
      <c r="L25" s="1"/>
      <c r="M25" s="184"/>
      <c r="N25" s="184"/>
      <c r="O25" s="1"/>
      <c r="P25" s="1"/>
      <c r="Q25" s="184"/>
      <c r="R25" s="1"/>
      <c r="S25" s="1"/>
      <c r="T25" s="1"/>
      <c r="U25" s="1"/>
      <c r="V25" s="1"/>
      <c r="W25" s="1"/>
      <c r="X25" s="1"/>
      <c r="Y25" s="185"/>
    </row>
    <row r="26" spans="2:25" ht="39.9" customHeight="1" x14ac:dyDescent="0.15">
      <c r="B26" s="529"/>
      <c r="C26" s="184"/>
      <c r="D26" s="1"/>
      <c r="E26" s="1"/>
      <c r="F26" s="2"/>
      <c r="G26" s="186"/>
      <c r="H26" s="186"/>
      <c r="I26" s="186"/>
      <c r="J26" s="186"/>
      <c r="K26" s="186"/>
      <c r="L26" s="1"/>
      <c r="M26" s="184"/>
      <c r="N26" s="184"/>
      <c r="O26" s="1"/>
      <c r="P26" s="533" t="s">
        <v>289</v>
      </c>
      <c r="Q26" s="533"/>
      <c r="R26" s="533"/>
      <c r="S26" s="533"/>
      <c r="T26" s="533"/>
      <c r="U26" s="533"/>
      <c r="V26" s="533"/>
      <c r="W26" s="533"/>
      <c r="X26" s="533"/>
      <c r="Y26" s="534"/>
    </row>
    <row r="27" spans="2:25" ht="45" customHeight="1" x14ac:dyDescent="0.15">
      <c r="B27" s="454"/>
      <c r="C27" s="187"/>
      <c r="D27" s="188"/>
      <c r="E27" s="189"/>
      <c r="F27" s="190"/>
      <c r="G27" s="188"/>
      <c r="H27" s="188"/>
      <c r="I27" s="188"/>
      <c r="J27" s="188"/>
      <c r="K27" s="188"/>
      <c r="L27" s="188"/>
      <c r="M27" s="188"/>
      <c r="N27" s="188"/>
      <c r="O27" s="191"/>
      <c r="P27" s="535"/>
      <c r="Q27" s="535"/>
      <c r="R27" s="535"/>
      <c r="S27" s="535"/>
      <c r="T27" s="535"/>
      <c r="U27" s="535"/>
      <c r="V27" s="535"/>
      <c r="W27" s="535"/>
      <c r="X27" s="535"/>
      <c r="Y27" s="536"/>
    </row>
    <row r="28" spans="2:25" ht="15" customHeight="1" x14ac:dyDescent="0.15">
      <c r="C28" s="3" t="s">
        <v>248</v>
      </c>
    </row>
    <row r="29" spans="2:25" ht="15" customHeight="1" x14ac:dyDescent="0.15">
      <c r="C29" s="3" t="s">
        <v>564</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count="3">
    <dataValidation type="list" allowBlank="1" showInputMessage="1" showErrorMessage="1" sqref="V3:Y4" xr:uid="{00000000-0002-0000-0700-000000000000}">
      <formula1>$AB$2:$AB$3</formula1>
    </dataValidation>
    <dataValidation type="list" allowBlank="1" showInputMessage="1" showErrorMessage="1" sqref="T7:U18" xr:uid="{00000000-0002-0000-0700-000001000000}">
      <formula1>$AA$2:$AA$5</formula1>
    </dataValidation>
    <dataValidation type="list" allowBlank="1" showInputMessage="1" showErrorMessage="1" sqref="V6:Y6" xr:uid="{00000000-0002-0000-0700-000002000000}">
      <formula1>$AC$2:$AC$8</formula1>
    </dataValidation>
  </dataValidations>
  <printOptions horizontalCentered="1" verticalCentered="1"/>
  <pageMargins left="0.25" right="0.25" top="0.75" bottom="0.75" header="0.3" footer="0.3"/>
  <pageSetup paperSize="9" scale="84" orientation="landscape" copies="2" r:id="rId1"/>
  <headerFooter alignWithMargins="0"/>
  <rowBreaks count="1" manualBreakCount="1">
    <brk id="6" max="25" man="1"/>
  </rowBreaks>
  <colBreaks count="1" manualBreakCount="1">
    <brk id="3" min="1" max="3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7">
    <pageSetUpPr fitToPage="1"/>
  </sheetPr>
  <dimension ref="B2:AC32"/>
  <sheetViews>
    <sheetView showGridLines="0" view="pageBreakPreview" zoomScaleNormal="100" zoomScaleSheetLayoutView="100" workbookViewId="0">
      <selection sqref="A1:N2"/>
    </sheetView>
  </sheetViews>
  <sheetFormatPr defaultColWidth="9" defaultRowHeight="12" x14ac:dyDescent="0.15"/>
  <cols>
    <col min="1" max="1" width="1.6640625" style="181" customWidth="1"/>
    <col min="2" max="2" width="4.109375" style="181" customWidth="1"/>
    <col min="3" max="21" width="5.88671875" style="181" customWidth="1"/>
    <col min="22" max="22" width="8.21875" style="181" customWidth="1"/>
    <col min="23" max="24" width="6.77734375" style="181" customWidth="1"/>
    <col min="25" max="25" width="8.6640625" style="181" customWidth="1"/>
    <col min="26" max="26" width="1.33203125" style="181" customWidth="1"/>
    <col min="27" max="29" width="0" style="181" hidden="1" customWidth="1"/>
    <col min="30" max="16384" width="9" style="181"/>
  </cols>
  <sheetData>
    <row r="2" spans="2:29" ht="24.9" customHeight="1" x14ac:dyDescent="0.15">
      <c r="B2" s="18" t="s">
        <v>552</v>
      </c>
      <c r="C2" s="3"/>
      <c r="D2" s="3"/>
      <c r="E2" s="3"/>
      <c r="F2" s="3"/>
      <c r="G2" s="3"/>
      <c r="H2" s="3"/>
      <c r="I2" s="3"/>
      <c r="J2" s="3"/>
      <c r="K2" s="3"/>
      <c r="L2" s="3"/>
      <c r="M2" s="3"/>
      <c r="N2" s="474"/>
      <c r="O2" s="475"/>
      <c r="P2" s="476"/>
      <c r="Q2" s="477"/>
      <c r="R2" s="477"/>
      <c r="S2" s="478"/>
      <c r="T2" s="286" t="s">
        <v>47</v>
      </c>
      <c r="U2" s="286"/>
      <c r="V2" s="479" t="s">
        <v>850</v>
      </c>
      <c r="W2" s="479"/>
      <c r="X2" s="479"/>
      <c r="Y2" s="479"/>
      <c r="AA2" s="94" t="s">
        <v>553</v>
      </c>
      <c r="AB2" s="3" t="s">
        <v>554</v>
      </c>
      <c r="AC2" s="3" t="s">
        <v>555</v>
      </c>
    </row>
    <row r="3" spans="2:29" ht="20.100000000000001" customHeight="1" x14ac:dyDescent="0.15">
      <c r="B3" s="282" t="s">
        <v>27</v>
      </c>
      <c r="C3" s="282"/>
      <c r="D3" s="480" t="s">
        <v>668</v>
      </c>
      <c r="E3" s="480"/>
      <c r="F3" s="480"/>
      <c r="G3" s="480"/>
      <c r="H3" s="286" t="s">
        <v>28</v>
      </c>
      <c r="I3" s="286"/>
      <c r="J3" s="480" t="s">
        <v>670</v>
      </c>
      <c r="K3" s="480"/>
      <c r="L3" s="480"/>
      <c r="M3" s="480"/>
      <c r="N3" s="286" t="s">
        <v>10</v>
      </c>
      <c r="O3" s="286"/>
      <c r="P3" s="481" t="s">
        <v>671</v>
      </c>
      <c r="Q3" s="481"/>
      <c r="R3" s="481"/>
      <c r="S3" s="481"/>
      <c r="T3" s="286" t="s">
        <v>16</v>
      </c>
      <c r="U3" s="286"/>
      <c r="V3" s="482" t="s">
        <v>673</v>
      </c>
      <c r="W3" s="482"/>
      <c r="X3" s="482"/>
      <c r="Y3" s="482"/>
      <c r="AA3" s="94" t="s">
        <v>556</v>
      </c>
      <c r="AB3" s="3" t="s">
        <v>557</v>
      </c>
      <c r="AC3" s="3" t="s">
        <v>558</v>
      </c>
    </row>
    <row r="4" spans="2:29" ht="20.100000000000001" customHeight="1" x14ac:dyDescent="0.15">
      <c r="B4" s="281" t="s">
        <v>11</v>
      </c>
      <c r="C4" s="281"/>
      <c r="D4" s="483" t="s">
        <v>669</v>
      </c>
      <c r="E4" s="483"/>
      <c r="F4" s="483"/>
      <c r="G4" s="483"/>
      <c r="H4" s="286"/>
      <c r="I4" s="286"/>
      <c r="J4" s="480"/>
      <c r="K4" s="480"/>
      <c r="L4" s="480"/>
      <c r="M4" s="480"/>
      <c r="N4" s="286"/>
      <c r="O4" s="286"/>
      <c r="P4" s="481"/>
      <c r="Q4" s="481"/>
      <c r="R4" s="481"/>
      <c r="S4" s="481"/>
      <c r="T4" s="286" t="s">
        <v>17</v>
      </c>
      <c r="U4" s="286"/>
      <c r="V4" s="482" t="s">
        <v>673</v>
      </c>
      <c r="W4" s="482"/>
      <c r="X4" s="482"/>
      <c r="Y4" s="482"/>
      <c r="AA4" s="94" t="s">
        <v>54</v>
      </c>
      <c r="AC4" s="3" t="s">
        <v>559</v>
      </c>
    </row>
    <row r="5" spans="2:29" ht="20.100000000000001" customHeight="1" x14ac:dyDescent="0.15">
      <c r="B5" s="468" t="s">
        <v>12</v>
      </c>
      <c r="C5" s="468"/>
      <c r="D5" s="182" t="s">
        <v>13</v>
      </c>
      <c r="E5" s="481" t="s">
        <v>666</v>
      </c>
      <c r="F5" s="481"/>
      <c r="G5" s="481"/>
      <c r="H5" s="286" t="s">
        <v>256</v>
      </c>
      <c r="I5" s="286"/>
      <c r="J5" s="286"/>
      <c r="K5" s="484" t="s">
        <v>695</v>
      </c>
      <c r="L5" s="485"/>
      <c r="M5" s="485"/>
      <c r="N5" s="485"/>
      <c r="O5" s="326" t="s">
        <v>238</v>
      </c>
      <c r="P5" s="327"/>
      <c r="Q5" s="492" t="s">
        <v>698</v>
      </c>
      <c r="R5" s="493"/>
      <c r="S5" s="494"/>
      <c r="T5" s="286" t="s">
        <v>39</v>
      </c>
      <c r="U5" s="286"/>
      <c r="V5" s="183" t="s">
        <v>38</v>
      </c>
      <c r="W5" s="502">
        <v>587</v>
      </c>
      <c r="X5" s="502"/>
      <c r="Y5" s="54" t="s">
        <v>37</v>
      </c>
      <c r="AA5" s="94" t="s">
        <v>55</v>
      </c>
      <c r="AC5" s="3" t="s">
        <v>560</v>
      </c>
    </row>
    <row r="6" spans="2:29" ht="20.100000000000001" customHeight="1" x14ac:dyDescent="0.15">
      <c r="B6" s="468"/>
      <c r="C6" s="468"/>
      <c r="D6" s="182" t="s">
        <v>14</v>
      </c>
      <c r="E6" s="488" t="s">
        <v>667</v>
      </c>
      <c r="F6" s="488"/>
      <c r="G6" s="488"/>
      <c r="H6" s="286" t="s">
        <v>257</v>
      </c>
      <c r="I6" s="286"/>
      <c r="J6" s="286"/>
      <c r="K6" s="484" t="s">
        <v>699</v>
      </c>
      <c r="L6" s="485"/>
      <c r="M6" s="485"/>
      <c r="N6" s="485"/>
      <c r="O6" s="486"/>
      <c r="P6" s="487"/>
      <c r="Q6" s="495"/>
      <c r="R6" s="496"/>
      <c r="S6" s="497"/>
      <c r="T6" s="282" t="s">
        <v>15</v>
      </c>
      <c r="U6" s="282"/>
      <c r="V6" s="489" t="s">
        <v>672</v>
      </c>
      <c r="W6" s="490"/>
      <c r="X6" s="490"/>
      <c r="Y6" s="491"/>
      <c r="AC6" s="3" t="s">
        <v>561</v>
      </c>
    </row>
    <row r="7" spans="2:29" ht="6.9" customHeight="1" x14ac:dyDescent="0.15">
      <c r="B7" s="528" t="s">
        <v>18</v>
      </c>
      <c r="C7" s="519" t="s">
        <v>19</v>
      </c>
      <c r="D7" s="522">
        <v>340041.3</v>
      </c>
      <c r="E7" s="523"/>
      <c r="F7" s="458" t="s">
        <v>20</v>
      </c>
      <c r="G7" s="459"/>
      <c r="H7" s="458" t="s">
        <v>21</v>
      </c>
      <c r="I7" s="460"/>
      <c r="J7" s="257" t="s">
        <v>22</v>
      </c>
      <c r="K7" s="259"/>
      <c r="L7" s="282" t="s">
        <v>34</v>
      </c>
      <c r="M7" s="499">
        <v>20</v>
      </c>
      <c r="N7" s="282" t="s">
        <v>33</v>
      </c>
      <c r="O7" s="499">
        <v>2</v>
      </c>
      <c r="P7" s="542" t="s">
        <v>32</v>
      </c>
      <c r="Q7" s="548">
        <v>0</v>
      </c>
      <c r="R7" s="458" t="s">
        <v>36</v>
      </c>
      <c r="S7" s="460"/>
      <c r="T7" s="506" t="s">
        <v>832</v>
      </c>
      <c r="U7" s="507"/>
      <c r="V7" s="512" t="s">
        <v>35</v>
      </c>
      <c r="W7" s="515" t="s">
        <v>290</v>
      </c>
      <c r="X7" s="516"/>
      <c r="Y7" s="503">
        <v>3</v>
      </c>
      <c r="AC7" s="3" t="s">
        <v>562</v>
      </c>
    </row>
    <row r="8" spans="2:29" ht="6.9" customHeight="1" x14ac:dyDescent="0.15">
      <c r="B8" s="528"/>
      <c r="C8" s="520"/>
      <c r="D8" s="524"/>
      <c r="E8" s="525"/>
      <c r="F8" s="504"/>
      <c r="G8" s="517"/>
      <c r="H8" s="504"/>
      <c r="I8" s="505"/>
      <c r="J8" s="300"/>
      <c r="K8" s="518"/>
      <c r="L8" s="498"/>
      <c r="M8" s="500"/>
      <c r="N8" s="498"/>
      <c r="O8" s="500"/>
      <c r="P8" s="543"/>
      <c r="Q8" s="549"/>
      <c r="R8" s="504"/>
      <c r="S8" s="505"/>
      <c r="T8" s="508"/>
      <c r="U8" s="509"/>
      <c r="V8" s="513"/>
      <c r="W8" s="516"/>
      <c r="X8" s="516"/>
      <c r="Y8" s="503"/>
      <c r="AC8" s="3" t="s">
        <v>563</v>
      </c>
    </row>
    <row r="9" spans="2:29" ht="6.9" customHeight="1" x14ac:dyDescent="0.15">
      <c r="B9" s="528"/>
      <c r="C9" s="521"/>
      <c r="D9" s="526"/>
      <c r="E9" s="527"/>
      <c r="F9" s="504"/>
      <c r="G9" s="517"/>
      <c r="H9" s="504"/>
      <c r="I9" s="505"/>
      <c r="J9" s="300"/>
      <c r="K9" s="518"/>
      <c r="L9" s="498"/>
      <c r="M9" s="500"/>
      <c r="N9" s="498"/>
      <c r="O9" s="500"/>
      <c r="P9" s="543"/>
      <c r="Q9" s="549"/>
      <c r="R9" s="504"/>
      <c r="S9" s="505"/>
      <c r="T9" s="508"/>
      <c r="U9" s="509"/>
      <c r="V9" s="513"/>
      <c r="W9" s="516"/>
      <c r="X9" s="516"/>
      <c r="Y9" s="503"/>
    </row>
    <row r="10" spans="2:29" ht="6.9" customHeight="1" x14ac:dyDescent="0.15">
      <c r="B10" s="528"/>
      <c r="C10" s="519" t="s">
        <v>23</v>
      </c>
      <c r="D10" s="522">
        <v>1313212.5</v>
      </c>
      <c r="E10" s="523"/>
      <c r="F10" s="504"/>
      <c r="G10" s="517"/>
      <c r="H10" s="504"/>
      <c r="I10" s="505"/>
      <c r="J10" s="300"/>
      <c r="K10" s="518"/>
      <c r="L10" s="498"/>
      <c r="M10" s="501"/>
      <c r="N10" s="498"/>
      <c r="O10" s="501"/>
      <c r="P10" s="543"/>
      <c r="Q10" s="550"/>
      <c r="R10" s="504"/>
      <c r="S10" s="505"/>
      <c r="T10" s="508"/>
      <c r="U10" s="509"/>
      <c r="V10" s="513"/>
      <c r="W10" s="516"/>
      <c r="X10" s="516"/>
      <c r="Y10" s="503"/>
    </row>
    <row r="11" spans="2:29" ht="6.9" customHeight="1" x14ac:dyDescent="0.15">
      <c r="B11" s="528"/>
      <c r="C11" s="520"/>
      <c r="D11" s="524"/>
      <c r="E11" s="525"/>
      <c r="F11" s="504"/>
      <c r="G11" s="517"/>
      <c r="H11" s="504"/>
      <c r="I11" s="505"/>
      <c r="J11" s="257" t="s">
        <v>24</v>
      </c>
      <c r="K11" s="259"/>
      <c r="L11" s="282" t="s">
        <v>34</v>
      </c>
      <c r="M11" s="499">
        <v>1</v>
      </c>
      <c r="N11" s="282" t="s">
        <v>33</v>
      </c>
      <c r="O11" s="548">
        <v>0</v>
      </c>
      <c r="P11" s="542" t="s">
        <v>32</v>
      </c>
      <c r="Q11" s="548">
        <v>0</v>
      </c>
      <c r="R11" s="504"/>
      <c r="S11" s="505"/>
      <c r="T11" s="508"/>
      <c r="U11" s="509"/>
      <c r="V11" s="513"/>
      <c r="W11" s="516"/>
      <c r="X11" s="516"/>
      <c r="Y11" s="503"/>
    </row>
    <row r="12" spans="2:29" ht="6.9" customHeight="1" x14ac:dyDescent="0.15">
      <c r="B12" s="528"/>
      <c r="C12" s="521"/>
      <c r="D12" s="526"/>
      <c r="E12" s="527"/>
      <c r="F12" s="504"/>
      <c r="G12" s="517"/>
      <c r="H12" s="504"/>
      <c r="I12" s="505"/>
      <c r="J12" s="300"/>
      <c r="K12" s="518"/>
      <c r="L12" s="498"/>
      <c r="M12" s="500"/>
      <c r="N12" s="498"/>
      <c r="O12" s="549"/>
      <c r="P12" s="543"/>
      <c r="Q12" s="549"/>
      <c r="R12" s="504"/>
      <c r="S12" s="505"/>
      <c r="T12" s="508"/>
      <c r="U12" s="509"/>
      <c r="V12" s="513"/>
      <c r="W12" s="516"/>
      <c r="X12" s="516"/>
      <c r="Y12" s="503"/>
    </row>
    <row r="13" spans="2:29" ht="6.9" customHeight="1" x14ac:dyDescent="0.15">
      <c r="B13" s="528" t="s">
        <v>25</v>
      </c>
      <c r="C13" s="519" t="s">
        <v>19</v>
      </c>
      <c r="D13" s="522">
        <v>340041.3</v>
      </c>
      <c r="E13" s="523"/>
      <c r="F13" s="504"/>
      <c r="G13" s="517"/>
      <c r="H13" s="504"/>
      <c r="I13" s="505"/>
      <c r="J13" s="300"/>
      <c r="K13" s="518"/>
      <c r="L13" s="498"/>
      <c r="M13" s="500"/>
      <c r="N13" s="498"/>
      <c r="O13" s="549"/>
      <c r="P13" s="543"/>
      <c r="Q13" s="549"/>
      <c r="R13" s="504"/>
      <c r="S13" s="505"/>
      <c r="T13" s="508"/>
      <c r="U13" s="509"/>
      <c r="V13" s="513"/>
      <c r="W13" s="537" t="s">
        <v>272</v>
      </c>
      <c r="X13" s="538"/>
      <c r="Y13" s="503">
        <v>1</v>
      </c>
    </row>
    <row r="14" spans="2:29" ht="6.9" customHeight="1" x14ac:dyDescent="0.15">
      <c r="B14" s="519"/>
      <c r="C14" s="520"/>
      <c r="D14" s="524"/>
      <c r="E14" s="525"/>
      <c r="F14" s="504"/>
      <c r="G14" s="517"/>
      <c r="H14" s="504"/>
      <c r="I14" s="505"/>
      <c r="J14" s="260"/>
      <c r="K14" s="262"/>
      <c r="L14" s="498"/>
      <c r="M14" s="501"/>
      <c r="N14" s="498"/>
      <c r="O14" s="550"/>
      <c r="P14" s="543"/>
      <c r="Q14" s="550"/>
      <c r="R14" s="504"/>
      <c r="S14" s="505"/>
      <c r="T14" s="508"/>
      <c r="U14" s="509"/>
      <c r="V14" s="513"/>
      <c r="W14" s="538"/>
      <c r="X14" s="538"/>
      <c r="Y14" s="503"/>
    </row>
    <row r="15" spans="2:29" ht="6.9" customHeight="1" x14ac:dyDescent="0.15">
      <c r="B15" s="519"/>
      <c r="C15" s="521"/>
      <c r="D15" s="526"/>
      <c r="E15" s="527"/>
      <c r="F15" s="504"/>
      <c r="G15" s="517"/>
      <c r="H15" s="504"/>
      <c r="I15" s="505"/>
      <c r="J15" s="300" t="s">
        <v>26</v>
      </c>
      <c r="K15" s="518"/>
      <c r="L15" s="282" t="s">
        <v>34</v>
      </c>
      <c r="M15" s="539">
        <v>0</v>
      </c>
      <c r="N15" s="282" t="s">
        <v>33</v>
      </c>
      <c r="O15" s="539">
        <v>0</v>
      </c>
      <c r="P15" s="542" t="s">
        <v>32</v>
      </c>
      <c r="Q15" s="545">
        <v>0</v>
      </c>
      <c r="R15" s="504"/>
      <c r="S15" s="505"/>
      <c r="T15" s="508"/>
      <c r="U15" s="509"/>
      <c r="V15" s="513"/>
      <c r="W15" s="538"/>
      <c r="X15" s="538"/>
      <c r="Y15" s="503"/>
      <c r="AC15" s="181">
        <v>0</v>
      </c>
    </row>
    <row r="16" spans="2:29" ht="6.9" customHeight="1" x14ac:dyDescent="0.15">
      <c r="B16" s="519"/>
      <c r="C16" s="519" t="s">
        <v>23</v>
      </c>
      <c r="D16" s="522">
        <v>1313149.6000000001</v>
      </c>
      <c r="E16" s="523"/>
      <c r="F16" s="504"/>
      <c r="G16" s="517"/>
      <c r="H16" s="504"/>
      <c r="I16" s="505"/>
      <c r="J16" s="300"/>
      <c r="K16" s="518"/>
      <c r="L16" s="498"/>
      <c r="M16" s="540"/>
      <c r="N16" s="498"/>
      <c r="O16" s="540"/>
      <c r="P16" s="543"/>
      <c r="Q16" s="546"/>
      <c r="R16" s="504"/>
      <c r="S16" s="505"/>
      <c r="T16" s="508"/>
      <c r="U16" s="509"/>
      <c r="V16" s="513"/>
      <c r="W16" s="538"/>
      <c r="X16" s="538"/>
      <c r="Y16" s="503"/>
    </row>
    <row r="17" spans="2:25" ht="6.9" customHeight="1" x14ac:dyDescent="0.15">
      <c r="B17" s="519"/>
      <c r="C17" s="520"/>
      <c r="D17" s="524"/>
      <c r="E17" s="525"/>
      <c r="F17" s="504"/>
      <c r="G17" s="517"/>
      <c r="H17" s="504"/>
      <c r="I17" s="505"/>
      <c r="J17" s="300"/>
      <c r="K17" s="518"/>
      <c r="L17" s="498"/>
      <c r="M17" s="540"/>
      <c r="N17" s="498"/>
      <c r="O17" s="540"/>
      <c r="P17" s="543"/>
      <c r="Q17" s="546"/>
      <c r="R17" s="504"/>
      <c r="S17" s="505"/>
      <c r="T17" s="508"/>
      <c r="U17" s="509"/>
      <c r="V17" s="513"/>
      <c r="W17" s="538"/>
      <c r="X17" s="538"/>
      <c r="Y17" s="503"/>
    </row>
    <row r="18" spans="2:25" ht="6.9" customHeight="1" x14ac:dyDescent="0.15">
      <c r="B18" s="528"/>
      <c r="C18" s="521"/>
      <c r="D18" s="526"/>
      <c r="E18" s="527"/>
      <c r="F18" s="461"/>
      <c r="G18" s="462"/>
      <c r="H18" s="461"/>
      <c r="I18" s="463"/>
      <c r="J18" s="260"/>
      <c r="K18" s="262"/>
      <c r="L18" s="281"/>
      <c r="M18" s="541"/>
      <c r="N18" s="281"/>
      <c r="O18" s="541"/>
      <c r="P18" s="544"/>
      <c r="Q18" s="547"/>
      <c r="R18" s="461"/>
      <c r="S18" s="463"/>
      <c r="T18" s="510"/>
      <c r="U18" s="511"/>
      <c r="V18" s="514"/>
      <c r="W18" s="538"/>
      <c r="X18" s="538"/>
      <c r="Y18" s="503"/>
    </row>
    <row r="19" spans="2:25" ht="39.9"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184"/>
      <c r="I20" s="1"/>
      <c r="J20" s="1"/>
      <c r="K20" s="1"/>
      <c r="L20" s="1"/>
      <c r="M20" s="184"/>
      <c r="N20" s="184"/>
      <c r="O20" s="1"/>
      <c r="P20" s="1"/>
      <c r="Q20" s="184"/>
      <c r="R20" s="1"/>
      <c r="S20" s="1"/>
      <c r="T20" s="1"/>
      <c r="U20" s="1"/>
      <c r="V20" s="1"/>
      <c r="W20" s="1"/>
      <c r="X20" s="1"/>
      <c r="Y20" s="185"/>
    </row>
    <row r="21" spans="2:25" ht="39.9" customHeight="1" x14ac:dyDescent="0.15">
      <c r="B21" s="529"/>
      <c r="C21" s="1"/>
      <c r="D21" s="1"/>
      <c r="E21" s="1"/>
      <c r="F21" s="1"/>
      <c r="G21" s="1"/>
      <c r="H21" s="184"/>
      <c r="I21" s="1"/>
      <c r="J21" s="1"/>
      <c r="K21" s="1"/>
      <c r="L21" s="1"/>
      <c r="M21" s="184"/>
      <c r="N21" s="184"/>
      <c r="O21" s="1"/>
      <c r="P21" s="1"/>
      <c r="Q21" s="184"/>
      <c r="R21" s="1"/>
      <c r="S21" s="1"/>
      <c r="T21" s="1"/>
      <c r="U21" s="1"/>
      <c r="V21" s="1"/>
      <c r="W21" s="1"/>
      <c r="X21" s="1"/>
      <c r="Y21" s="185"/>
    </row>
    <row r="22" spans="2:25" ht="39.9" customHeight="1" x14ac:dyDescent="0.15">
      <c r="B22" s="529"/>
      <c r="C22" s="1"/>
      <c r="D22" s="1"/>
      <c r="E22" s="1"/>
      <c r="F22" s="184"/>
      <c r="G22" s="1"/>
      <c r="H22" s="1"/>
      <c r="I22" s="1"/>
      <c r="J22" s="1"/>
      <c r="K22" s="1"/>
      <c r="L22" s="1"/>
      <c r="M22" s="184"/>
      <c r="N22" s="1"/>
      <c r="O22" s="1"/>
      <c r="P22" s="1"/>
      <c r="Q22" s="184"/>
      <c r="R22" s="1"/>
      <c r="S22" s="1"/>
      <c r="T22" s="1"/>
      <c r="U22" s="1"/>
      <c r="V22" s="1"/>
      <c r="W22" s="1"/>
      <c r="X22" s="1"/>
      <c r="Y22" s="185"/>
    </row>
    <row r="23" spans="2:25" ht="39.9" customHeight="1" x14ac:dyDescent="0.15">
      <c r="B23" s="529"/>
      <c r="C23" s="1"/>
      <c r="D23" s="1"/>
      <c r="E23" s="1"/>
      <c r="F23" s="184"/>
      <c r="G23" s="184"/>
      <c r="H23" s="1"/>
      <c r="I23" s="1"/>
      <c r="J23" s="1"/>
      <c r="K23" s="1"/>
      <c r="L23" s="1"/>
      <c r="M23" s="184"/>
      <c r="N23" s="1"/>
      <c r="O23" s="1"/>
      <c r="P23" s="1"/>
      <c r="Q23" s="184"/>
      <c r="R23" s="1"/>
      <c r="S23" s="1"/>
      <c r="T23" s="1"/>
      <c r="U23" s="1"/>
      <c r="V23" s="1"/>
      <c r="W23" s="1"/>
      <c r="X23" s="1"/>
      <c r="Y23" s="185"/>
    </row>
    <row r="24" spans="2:25" ht="39.9" customHeight="1" x14ac:dyDescent="0.15">
      <c r="B24" s="529"/>
      <c r="C24" s="184"/>
      <c r="D24" s="1"/>
      <c r="E24" s="1"/>
      <c r="F24" s="184"/>
      <c r="G24" s="184"/>
      <c r="H24" s="1"/>
      <c r="I24" s="1"/>
      <c r="J24" s="1"/>
      <c r="K24" s="1"/>
      <c r="L24" s="1"/>
      <c r="M24" s="184"/>
      <c r="N24" s="184"/>
      <c r="O24" s="1"/>
      <c r="P24" s="1"/>
      <c r="Q24" s="184"/>
      <c r="R24" s="1"/>
      <c r="S24" s="1"/>
      <c r="T24" s="1"/>
      <c r="U24" s="1"/>
      <c r="V24" s="1"/>
      <c r="W24" s="1"/>
      <c r="X24" s="1"/>
      <c r="Y24" s="185"/>
    </row>
    <row r="25" spans="2:25" ht="39.9" customHeight="1" x14ac:dyDescent="0.15">
      <c r="B25" s="529"/>
      <c r="C25" s="184"/>
      <c r="D25" s="1"/>
      <c r="E25" s="1"/>
      <c r="F25" s="184"/>
      <c r="G25" s="184"/>
      <c r="H25" s="1"/>
      <c r="I25" s="1"/>
      <c r="J25" s="1"/>
      <c r="K25" s="1"/>
      <c r="L25" s="1"/>
      <c r="M25" s="184"/>
      <c r="N25" s="184"/>
      <c r="O25" s="1"/>
      <c r="P25" s="1"/>
      <c r="Q25" s="184"/>
      <c r="R25" s="1"/>
      <c r="S25" s="1"/>
      <c r="T25" s="1"/>
      <c r="U25" s="1"/>
      <c r="V25" s="1"/>
      <c r="W25" s="1"/>
      <c r="X25" s="1"/>
      <c r="Y25" s="185"/>
    </row>
    <row r="26" spans="2:25" ht="39.9" customHeight="1" x14ac:dyDescent="0.15">
      <c r="B26" s="529"/>
      <c r="C26" s="184"/>
      <c r="D26" s="1"/>
      <c r="E26" s="1"/>
      <c r="F26" s="2"/>
      <c r="G26" s="186"/>
      <c r="H26" s="186"/>
      <c r="I26" s="186"/>
      <c r="J26" s="186"/>
      <c r="K26" s="186"/>
      <c r="L26" s="1"/>
      <c r="M26" s="184"/>
      <c r="N26" s="184"/>
      <c r="O26" s="1"/>
      <c r="P26" s="533" t="s">
        <v>289</v>
      </c>
      <c r="Q26" s="533"/>
      <c r="R26" s="533"/>
      <c r="S26" s="533"/>
      <c r="T26" s="533"/>
      <c r="U26" s="533"/>
      <c r="V26" s="533"/>
      <c r="W26" s="533"/>
      <c r="X26" s="533"/>
      <c r="Y26" s="534"/>
    </row>
    <row r="27" spans="2:25" ht="45" customHeight="1" x14ac:dyDescent="0.15">
      <c r="B27" s="454"/>
      <c r="C27" s="187"/>
      <c r="D27" s="188"/>
      <c r="E27" s="189"/>
      <c r="F27" s="190"/>
      <c r="G27" s="188"/>
      <c r="H27" s="188"/>
      <c r="I27" s="188"/>
      <c r="J27" s="188"/>
      <c r="K27" s="188"/>
      <c r="L27" s="188"/>
      <c r="M27" s="188"/>
      <c r="N27" s="188"/>
      <c r="O27" s="191"/>
      <c r="P27" s="535"/>
      <c r="Q27" s="535"/>
      <c r="R27" s="535"/>
      <c r="S27" s="535"/>
      <c r="T27" s="535"/>
      <c r="U27" s="535"/>
      <c r="V27" s="535"/>
      <c r="W27" s="535"/>
      <c r="X27" s="535"/>
      <c r="Y27" s="536"/>
    </row>
    <row r="28" spans="2:25" ht="15" customHeight="1" x14ac:dyDescent="0.15">
      <c r="C28" s="3" t="s">
        <v>248</v>
      </c>
    </row>
    <row r="29" spans="2:25" ht="15" customHeight="1" x14ac:dyDescent="0.15">
      <c r="C29" s="3" t="s">
        <v>564</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count="3">
    <dataValidation type="list" allowBlank="1" showInputMessage="1" showErrorMessage="1" sqref="V3:Y4" xr:uid="{00000000-0002-0000-0800-000000000000}">
      <formula1>$AB$2:$AB$3</formula1>
    </dataValidation>
    <dataValidation type="list" allowBlank="1" showInputMessage="1" showErrorMessage="1" sqref="T7:U18" xr:uid="{00000000-0002-0000-0800-000001000000}">
      <formula1>$AA$2:$AA$5</formula1>
    </dataValidation>
    <dataValidation type="list" allowBlank="1" showInputMessage="1" showErrorMessage="1" sqref="V6:Y6" xr:uid="{00000000-0002-0000-0800-000002000000}">
      <formula1>$AC$2:$AC$8</formula1>
    </dataValidation>
  </dataValidations>
  <printOptions horizontalCentered="1" verticalCentered="1"/>
  <pageMargins left="0.25" right="0.25" top="0.75" bottom="0.75" header="0.3" footer="0.3"/>
  <pageSetup paperSize="9" scale="84" orientation="landscape" copies="2" r:id="rId1"/>
  <headerFooter alignWithMargins="0"/>
  <rowBreaks count="1" manualBreakCount="1">
    <brk id="6" max="25" man="1"/>
  </rowBreaks>
  <colBreaks count="1" manualBreakCount="1">
    <brk id="3" min="1" max="3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8">
    <pageSetUpPr fitToPage="1"/>
  </sheetPr>
  <dimension ref="B2:AC32"/>
  <sheetViews>
    <sheetView showGridLines="0" view="pageBreakPreview" zoomScaleNormal="100" zoomScaleSheetLayoutView="100" workbookViewId="0">
      <selection sqref="A1:N2"/>
    </sheetView>
  </sheetViews>
  <sheetFormatPr defaultColWidth="9" defaultRowHeight="12" x14ac:dyDescent="0.15"/>
  <cols>
    <col min="1" max="1" width="1.6640625" style="181" customWidth="1"/>
    <col min="2" max="2" width="4.109375" style="181" customWidth="1"/>
    <col min="3" max="21" width="5.88671875" style="181" customWidth="1"/>
    <col min="22" max="22" width="8.21875" style="181" customWidth="1"/>
    <col min="23" max="24" width="6.77734375" style="181" customWidth="1"/>
    <col min="25" max="25" width="8.6640625" style="181" customWidth="1"/>
    <col min="26" max="26" width="1.33203125" style="181" customWidth="1"/>
    <col min="27" max="29" width="0" style="181" hidden="1" customWidth="1"/>
    <col min="30" max="16384" width="9" style="181"/>
  </cols>
  <sheetData>
    <row r="2" spans="2:29" ht="24.9" customHeight="1" x14ac:dyDescent="0.15">
      <c r="B2" s="18" t="s">
        <v>552</v>
      </c>
      <c r="C2" s="3"/>
      <c r="D2" s="3"/>
      <c r="E2" s="3"/>
      <c r="F2" s="3"/>
      <c r="G2" s="3"/>
      <c r="H2" s="3"/>
      <c r="I2" s="3"/>
      <c r="J2" s="3"/>
      <c r="K2" s="3"/>
      <c r="L2" s="3"/>
      <c r="M2" s="3"/>
      <c r="N2" s="474"/>
      <c r="O2" s="475"/>
      <c r="P2" s="476"/>
      <c r="Q2" s="477"/>
      <c r="R2" s="477"/>
      <c r="S2" s="478"/>
      <c r="T2" s="286" t="s">
        <v>47</v>
      </c>
      <c r="U2" s="286"/>
      <c r="V2" s="479" t="s">
        <v>850</v>
      </c>
      <c r="W2" s="479"/>
      <c r="X2" s="479"/>
      <c r="Y2" s="479"/>
      <c r="AA2" s="94" t="s">
        <v>553</v>
      </c>
      <c r="AB2" s="3" t="s">
        <v>554</v>
      </c>
      <c r="AC2" s="3" t="s">
        <v>555</v>
      </c>
    </row>
    <row r="3" spans="2:29" ht="20.100000000000001" customHeight="1" x14ac:dyDescent="0.15">
      <c r="B3" s="282" t="s">
        <v>27</v>
      </c>
      <c r="C3" s="282"/>
      <c r="D3" s="480" t="s">
        <v>668</v>
      </c>
      <c r="E3" s="480"/>
      <c r="F3" s="480"/>
      <c r="G3" s="480"/>
      <c r="H3" s="286" t="s">
        <v>28</v>
      </c>
      <c r="I3" s="286"/>
      <c r="J3" s="480" t="s">
        <v>670</v>
      </c>
      <c r="K3" s="480"/>
      <c r="L3" s="480"/>
      <c r="M3" s="480"/>
      <c r="N3" s="286" t="s">
        <v>10</v>
      </c>
      <c r="O3" s="286"/>
      <c r="P3" s="481" t="s">
        <v>671</v>
      </c>
      <c r="Q3" s="481"/>
      <c r="R3" s="481"/>
      <c r="S3" s="481"/>
      <c r="T3" s="286" t="s">
        <v>16</v>
      </c>
      <c r="U3" s="286"/>
      <c r="V3" s="482" t="s">
        <v>673</v>
      </c>
      <c r="W3" s="482"/>
      <c r="X3" s="482"/>
      <c r="Y3" s="482"/>
      <c r="AA3" s="94" t="s">
        <v>556</v>
      </c>
      <c r="AB3" s="3" t="s">
        <v>557</v>
      </c>
      <c r="AC3" s="3" t="s">
        <v>558</v>
      </c>
    </row>
    <row r="4" spans="2:29" ht="20.100000000000001" customHeight="1" x14ac:dyDescent="0.15">
      <c r="B4" s="281" t="s">
        <v>11</v>
      </c>
      <c r="C4" s="281"/>
      <c r="D4" s="483" t="s">
        <v>669</v>
      </c>
      <c r="E4" s="483"/>
      <c r="F4" s="483"/>
      <c r="G4" s="483"/>
      <c r="H4" s="286"/>
      <c r="I4" s="286"/>
      <c r="J4" s="480"/>
      <c r="K4" s="480"/>
      <c r="L4" s="480"/>
      <c r="M4" s="480"/>
      <c r="N4" s="286"/>
      <c r="O4" s="286"/>
      <c r="P4" s="481"/>
      <c r="Q4" s="481"/>
      <c r="R4" s="481"/>
      <c r="S4" s="481"/>
      <c r="T4" s="286" t="s">
        <v>17</v>
      </c>
      <c r="U4" s="286"/>
      <c r="V4" s="482" t="s">
        <v>673</v>
      </c>
      <c r="W4" s="482"/>
      <c r="X4" s="482"/>
      <c r="Y4" s="482"/>
      <c r="AA4" s="94" t="s">
        <v>54</v>
      </c>
      <c r="AC4" s="3" t="s">
        <v>559</v>
      </c>
    </row>
    <row r="5" spans="2:29" ht="20.100000000000001" customHeight="1" x14ac:dyDescent="0.15">
      <c r="B5" s="468" t="s">
        <v>12</v>
      </c>
      <c r="C5" s="468"/>
      <c r="D5" s="182" t="s">
        <v>13</v>
      </c>
      <c r="E5" s="481" t="s">
        <v>666</v>
      </c>
      <c r="F5" s="481"/>
      <c r="G5" s="481"/>
      <c r="H5" s="286" t="s">
        <v>256</v>
      </c>
      <c r="I5" s="286"/>
      <c r="J5" s="286"/>
      <c r="K5" s="484" t="s">
        <v>695</v>
      </c>
      <c r="L5" s="485"/>
      <c r="M5" s="485"/>
      <c r="N5" s="485"/>
      <c r="O5" s="326" t="s">
        <v>238</v>
      </c>
      <c r="P5" s="327"/>
      <c r="Q5" s="492" t="s">
        <v>698</v>
      </c>
      <c r="R5" s="493"/>
      <c r="S5" s="494"/>
      <c r="T5" s="286" t="s">
        <v>39</v>
      </c>
      <c r="U5" s="286"/>
      <c r="V5" s="183" t="s">
        <v>38</v>
      </c>
      <c r="W5" s="502">
        <v>587</v>
      </c>
      <c r="X5" s="502"/>
      <c r="Y5" s="54" t="s">
        <v>37</v>
      </c>
      <c r="AA5" s="94" t="s">
        <v>55</v>
      </c>
      <c r="AC5" s="3" t="s">
        <v>560</v>
      </c>
    </row>
    <row r="6" spans="2:29" ht="20.100000000000001" customHeight="1" x14ac:dyDescent="0.15">
      <c r="B6" s="468"/>
      <c r="C6" s="468"/>
      <c r="D6" s="182" t="s">
        <v>14</v>
      </c>
      <c r="E6" s="488" t="s">
        <v>667</v>
      </c>
      <c r="F6" s="488"/>
      <c r="G6" s="488"/>
      <c r="H6" s="286" t="s">
        <v>257</v>
      </c>
      <c r="I6" s="286"/>
      <c r="J6" s="286"/>
      <c r="K6" s="484" t="s">
        <v>699</v>
      </c>
      <c r="L6" s="485"/>
      <c r="M6" s="485"/>
      <c r="N6" s="485"/>
      <c r="O6" s="486"/>
      <c r="P6" s="487"/>
      <c r="Q6" s="495"/>
      <c r="R6" s="496"/>
      <c r="S6" s="497"/>
      <c r="T6" s="282" t="s">
        <v>15</v>
      </c>
      <c r="U6" s="282"/>
      <c r="V6" s="489" t="s">
        <v>672</v>
      </c>
      <c r="W6" s="490"/>
      <c r="X6" s="490"/>
      <c r="Y6" s="491"/>
      <c r="AC6" s="3" t="s">
        <v>561</v>
      </c>
    </row>
    <row r="7" spans="2:29" ht="6.9" customHeight="1" x14ac:dyDescent="0.15">
      <c r="B7" s="528" t="s">
        <v>18</v>
      </c>
      <c r="C7" s="519" t="s">
        <v>19</v>
      </c>
      <c r="D7" s="522">
        <v>340041.3</v>
      </c>
      <c r="E7" s="523"/>
      <c r="F7" s="458" t="s">
        <v>20</v>
      </c>
      <c r="G7" s="459"/>
      <c r="H7" s="458" t="s">
        <v>21</v>
      </c>
      <c r="I7" s="460"/>
      <c r="J7" s="257" t="s">
        <v>22</v>
      </c>
      <c r="K7" s="259"/>
      <c r="L7" s="282" t="s">
        <v>34</v>
      </c>
      <c r="M7" s="499">
        <v>20</v>
      </c>
      <c r="N7" s="282" t="s">
        <v>33</v>
      </c>
      <c r="O7" s="499">
        <v>2</v>
      </c>
      <c r="P7" s="542" t="s">
        <v>32</v>
      </c>
      <c r="Q7" s="548">
        <v>0</v>
      </c>
      <c r="R7" s="458" t="s">
        <v>36</v>
      </c>
      <c r="S7" s="460"/>
      <c r="T7" s="506" t="s">
        <v>832</v>
      </c>
      <c r="U7" s="507"/>
      <c r="V7" s="512" t="s">
        <v>35</v>
      </c>
      <c r="W7" s="515" t="s">
        <v>290</v>
      </c>
      <c r="X7" s="516"/>
      <c r="Y7" s="503">
        <v>3</v>
      </c>
      <c r="AC7" s="3" t="s">
        <v>562</v>
      </c>
    </row>
    <row r="8" spans="2:29" ht="6.9" customHeight="1" x14ac:dyDescent="0.15">
      <c r="B8" s="528"/>
      <c r="C8" s="520"/>
      <c r="D8" s="524"/>
      <c r="E8" s="525"/>
      <c r="F8" s="504"/>
      <c r="G8" s="517"/>
      <c r="H8" s="504"/>
      <c r="I8" s="505"/>
      <c r="J8" s="300"/>
      <c r="K8" s="518"/>
      <c r="L8" s="498"/>
      <c r="M8" s="500"/>
      <c r="N8" s="498"/>
      <c r="O8" s="500"/>
      <c r="P8" s="543"/>
      <c r="Q8" s="549"/>
      <c r="R8" s="504"/>
      <c r="S8" s="505"/>
      <c r="T8" s="508"/>
      <c r="U8" s="509"/>
      <c r="V8" s="513"/>
      <c r="W8" s="516"/>
      <c r="X8" s="516"/>
      <c r="Y8" s="503"/>
      <c r="AC8" s="3" t="s">
        <v>563</v>
      </c>
    </row>
    <row r="9" spans="2:29" ht="6.9" customHeight="1" x14ac:dyDescent="0.15">
      <c r="B9" s="528"/>
      <c r="C9" s="521"/>
      <c r="D9" s="526"/>
      <c r="E9" s="527"/>
      <c r="F9" s="504"/>
      <c r="G9" s="517"/>
      <c r="H9" s="504"/>
      <c r="I9" s="505"/>
      <c r="J9" s="300"/>
      <c r="K9" s="518"/>
      <c r="L9" s="498"/>
      <c r="M9" s="500"/>
      <c r="N9" s="498"/>
      <c r="O9" s="500"/>
      <c r="P9" s="543"/>
      <c r="Q9" s="549"/>
      <c r="R9" s="504"/>
      <c r="S9" s="505"/>
      <c r="T9" s="508"/>
      <c r="U9" s="509"/>
      <c r="V9" s="513"/>
      <c r="W9" s="516"/>
      <c r="X9" s="516"/>
      <c r="Y9" s="503"/>
    </row>
    <row r="10" spans="2:29" ht="6.9" customHeight="1" x14ac:dyDescent="0.15">
      <c r="B10" s="528"/>
      <c r="C10" s="519" t="s">
        <v>23</v>
      </c>
      <c r="D10" s="522">
        <v>1313212.5</v>
      </c>
      <c r="E10" s="523"/>
      <c r="F10" s="504"/>
      <c r="G10" s="517"/>
      <c r="H10" s="504"/>
      <c r="I10" s="505"/>
      <c r="J10" s="300"/>
      <c r="K10" s="518"/>
      <c r="L10" s="498"/>
      <c r="M10" s="501"/>
      <c r="N10" s="498"/>
      <c r="O10" s="501"/>
      <c r="P10" s="543"/>
      <c r="Q10" s="550"/>
      <c r="R10" s="504"/>
      <c r="S10" s="505"/>
      <c r="T10" s="508"/>
      <c r="U10" s="509"/>
      <c r="V10" s="513"/>
      <c r="W10" s="516"/>
      <c r="X10" s="516"/>
      <c r="Y10" s="503"/>
    </row>
    <row r="11" spans="2:29" ht="6.9" customHeight="1" x14ac:dyDescent="0.15">
      <c r="B11" s="528"/>
      <c r="C11" s="520"/>
      <c r="D11" s="524"/>
      <c r="E11" s="525"/>
      <c r="F11" s="504"/>
      <c r="G11" s="517"/>
      <c r="H11" s="504"/>
      <c r="I11" s="505"/>
      <c r="J11" s="257" t="s">
        <v>24</v>
      </c>
      <c r="K11" s="259"/>
      <c r="L11" s="282" t="s">
        <v>34</v>
      </c>
      <c r="M11" s="499">
        <v>1</v>
      </c>
      <c r="N11" s="282" t="s">
        <v>33</v>
      </c>
      <c r="O11" s="548">
        <v>0</v>
      </c>
      <c r="P11" s="542" t="s">
        <v>32</v>
      </c>
      <c r="Q11" s="548">
        <v>0</v>
      </c>
      <c r="R11" s="504"/>
      <c r="S11" s="505"/>
      <c r="T11" s="508"/>
      <c r="U11" s="509"/>
      <c r="V11" s="513"/>
      <c r="W11" s="516"/>
      <c r="X11" s="516"/>
      <c r="Y11" s="503"/>
    </row>
    <row r="12" spans="2:29" ht="6.9" customHeight="1" x14ac:dyDescent="0.15">
      <c r="B12" s="528"/>
      <c r="C12" s="521"/>
      <c r="D12" s="526"/>
      <c r="E12" s="527"/>
      <c r="F12" s="504"/>
      <c r="G12" s="517"/>
      <c r="H12" s="504"/>
      <c r="I12" s="505"/>
      <c r="J12" s="300"/>
      <c r="K12" s="518"/>
      <c r="L12" s="498"/>
      <c r="M12" s="500"/>
      <c r="N12" s="498"/>
      <c r="O12" s="549"/>
      <c r="P12" s="543"/>
      <c r="Q12" s="549"/>
      <c r="R12" s="504"/>
      <c r="S12" s="505"/>
      <c r="T12" s="508"/>
      <c r="U12" s="509"/>
      <c r="V12" s="513"/>
      <c r="W12" s="516"/>
      <c r="X12" s="516"/>
      <c r="Y12" s="503"/>
    </row>
    <row r="13" spans="2:29" ht="6.9" customHeight="1" x14ac:dyDescent="0.15">
      <c r="B13" s="528" t="s">
        <v>25</v>
      </c>
      <c r="C13" s="519" t="s">
        <v>19</v>
      </c>
      <c r="D13" s="522">
        <v>340041.3</v>
      </c>
      <c r="E13" s="523"/>
      <c r="F13" s="504"/>
      <c r="G13" s="517"/>
      <c r="H13" s="504"/>
      <c r="I13" s="505"/>
      <c r="J13" s="300"/>
      <c r="K13" s="518"/>
      <c r="L13" s="498"/>
      <c r="M13" s="500"/>
      <c r="N13" s="498"/>
      <c r="O13" s="549"/>
      <c r="P13" s="543"/>
      <c r="Q13" s="549"/>
      <c r="R13" s="504"/>
      <c r="S13" s="505"/>
      <c r="T13" s="508"/>
      <c r="U13" s="509"/>
      <c r="V13" s="513"/>
      <c r="W13" s="537" t="s">
        <v>272</v>
      </c>
      <c r="X13" s="538"/>
      <c r="Y13" s="503">
        <v>1</v>
      </c>
    </row>
    <row r="14" spans="2:29" ht="6.9" customHeight="1" x14ac:dyDescent="0.15">
      <c r="B14" s="519"/>
      <c r="C14" s="520"/>
      <c r="D14" s="524"/>
      <c r="E14" s="525"/>
      <c r="F14" s="504"/>
      <c r="G14" s="517"/>
      <c r="H14" s="504"/>
      <c r="I14" s="505"/>
      <c r="J14" s="260"/>
      <c r="K14" s="262"/>
      <c r="L14" s="498"/>
      <c r="M14" s="501"/>
      <c r="N14" s="498"/>
      <c r="O14" s="550"/>
      <c r="P14" s="543"/>
      <c r="Q14" s="550"/>
      <c r="R14" s="504"/>
      <c r="S14" s="505"/>
      <c r="T14" s="508"/>
      <c r="U14" s="509"/>
      <c r="V14" s="513"/>
      <c r="W14" s="538"/>
      <c r="X14" s="538"/>
      <c r="Y14" s="503"/>
    </row>
    <row r="15" spans="2:29" ht="6.9" customHeight="1" x14ac:dyDescent="0.15">
      <c r="B15" s="519"/>
      <c r="C15" s="521"/>
      <c r="D15" s="526"/>
      <c r="E15" s="527"/>
      <c r="F15" s="504"/>
      <c r="G15" s="517"/>
      <c r="H15" s="504"/>
      <c r="I15" s="505"/>
      <c r="J15" s="300" t="s">
        <v>26</v>
      </c>
      <c r="K15" s="518"/>
      <c r="L15" s="282" t="s">
        <v>34</v>
      </c>
      <c r="M15" s="539">
        <v>0</v>
      </c>
      <c r="N15" s="282" t="s">
        <v>33</v>
      </c>
      <c r="O15" s="539">
        <v>0</v>
      </c>
      <c r="P15" s="542" t="s">
        <v>32</v>
      </c>
      <c r="Q15" s="545">
        <v>0</v>
      </c>
      <c r="R15" s="504"/>
      <c r="S15" s="505"/>
      <c r="T15" s="508"/>
      <c r="U15" s="509"/>
      <c r="V15" s="513"/>
      <c r="W15" s="538"/>
      <c r="X15" s="538"/>
      <c r="Y15" s="503"/>
      <c r="AC15" s="181">
        <v>0</v>
      </c>
    </row>
    <row r="16" spans="2:29" ht="6.9" customHeight="1" x14ac:dyDescent="0.15">
      <c r="B16" s="519"/>
      <c r="C16" s="519" t="s">
        <v>23</v>
      </c>
      <c r="D16" s="522">
        <v>1313149.6000000001</v>
      </c>
      <c r="E16" s="523"/>
      <c r="F16" s="504"/>
      <c r="G16" s="517"/>
      <c r="H16" s="504"/>
      <c r="I16" s="505"/>
      <c r="J16" s="300"/>
      <c r="K16" s="518"/>
      <c r="L16" s="498"/>
      <c r="M16" s="540"/>
      <c r="N16" s="498"/>
      <c r="O16" s="540"/>
      <c r="P16" s="543"/>
      <c r="Q16" s="546"/>
      <c r="R16" s="504"/>
      <c r="S16" s="505"/>
      <c r="T16" s="508"/>
      <c r="U16" s="509"/>
      <c r="V16" s="513"/>
      <c r="W16" s="538"/>
      <c r="X16" s="538"/>
      <c r="Y16" s="503"/>
    </row>
    <row r="17" spans="2:25" ht="6.9" customHeight="1" x14ac:dyDescent="0.15">
      <c r="B17" s="519"/>
      <c r="C17" s="520"/>
      <c r="D17" s="524"/>
      <c r="E17" s="525"/>
      <c r="F17" s="504"/>
      <c r="G17" s="517"/>
      <c r="H17" s="504"/>
      <c r="I17" s="505"/>
      <c r="J17" s="300"/>
      <c r="K17" s="518"/>
      <c r="L17" s="498"/>
      <c r="M17" s="540"/>
      <c r="N17" s="498"/>
      <c r="O17" s="540"/>
      <c r="P17" s="543"/>
      <c r="Q17" s="546"/>
      <c r="R17" s="504"/>
      <c r="S17" s="505"/>
      <c r="T17" s="508"/>
      <c r="U17" s="509"/>
      <c r="V17" s="513"/>
      <c r="W17" s="538"/>
      <c r="X17" s="538"/>
      <c r="Y17" s="503"/>
    </row>
    <row r="18" spans="2:25" ht="6.9" customHeight="1" x14ac:dyDescent="0.15">
      <c r="B18" s="528"/>
      <c r="C18" s="521"/>
      <c r="D18" s="526"/>
      <c r="E18" s="527"/>
      <c r="F18" s="461"/>
      <c r="G18" s="462"/>
      <c r="H18" s="461"/>
      <c r="I18" s="463"/>
      <c r="J18" s="260"/>
      <c r="K18" s="262"/>
      <c r="L18" s="281"/>
      <c r="M18" s="541"/>
      <c r="N18" s="281"/>
      <c r="O18" s="541"/>
      <c r="P18" s="544"/>
      <c r="Q18" s="547"/>
      <c r="R18" s="461"/>
      <c r="S18" s="463"/>
      <c r="T18" s="510"/>
      <c r="U18" s="511"/>
      <c r="V18" s="514"/>
      <c r="W18" s="538"/>
      <c r="X18" s="538"/>
      <c r="Y18" s="503"/>
    </row>
    <row r="19" spans="2:25" ht="39.9"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184"/>
      <c r="I20" s="1"/>
      <c r="J20" s="1"/>
      <c r="K20" s="1"/>
      <c r="L20" s="1"/>
      <c r="M20" s="184"/>
      <c r="N20" s="184"/>
      <c r="O20" s="1"/>
      <c r="P20" s="1"/>
      <c r="Q20" s="184"/>
      <c r="R20" s="1"/>
      <c r="S20" s="1"/>
      <c r="T20" s="1"/>
      <c r="U20" s="1"/>
      <c r="V20" s="1"/>
      <c r="W20" s="1"/>
      <c r="X20" s="1"/>
      <c r="Y20" s="185"/>
    </row>
    <row r="21" spans="2:25" ht="39.9" customHeight="1" x14ac:dyDescent="0.15">
      <c r="B21" s="529"/>
      <c r="C21" s="1"/>
      <c r="D21" s="1"/>
      <c r="E21" s="1"/>
      <c r="F21" s="1"/>
      <c r="G21" s="1"/>
      <c r="H21" s="184"/>
      <c r="I21" s="1"/>
      <c r="J21" s="1"/>
      <c r="K21" s="1"/>
      <c r="L21" s="1"/>
      <c r="M21" s="184"/>
      <c r="N21" s="184"/>
      <c r="O21" s="1"/>
      <c r="P21" s="1"/>
      <c r="Q21" s="184"/>
      <c r="R21" s="1"/>
      <c r="S21" s="1"/>
      <c r="T21" s="1"/>
      <c r="U21" s="1"/>
      <c r="V21" s="1"/>
      <c r="W21" s="1"/>
      <c r="X21" s="1"/>
      <c r="Y21" s="185"/>
    </row>
    <row r="22" spans="2:25" ht="39.9" customHeight="1" x14ac:dyDescent="0.15">
      <c r="B22" s="529"/>
      <c r="C22" s="1"/>
      <c r="D22" s="1"/>
      <c r="E22" s="1"/>
      <c r="F22" s="184"/>
      <c r="G22" s="1"/>
      <c r="H22" s="1"/>
      <c r="I22" s="1"/>
      <c r="J22" s="1"/>
      <c r="K22" s="1"/>
      <c r="L22" s="1"/>
      <c r="M22" s="184"/>
      <c r="N22" s="1"/>
      <c r="O22" s="1"/>
      <c r="P22" s="1"/>
      <c r="Q22" s="184"/>
      <c r="R22" s="1"/>
      <c r="S22" s="1"/>
      <c r="T22" s="1"/>
      <c r="U22" s="1"/>
      <c r="V22" s="1"/>
      <c r="W22" s="1"/>
      <c r="X22" s="1"/>
      <c r="Y22" s="185"/>
    </row>
    <row r="23" spans="2:25" ht="39.9" customHeight="1" x14ac:dyDescent="0.15">
      <c r="B23" s="529"/>
      <c r="C23" s="1"/>
      <c r="D23" s="1"/>
      <c r="E23" s="1"/>
      <c r="F23" s="184"/>
      <c r="G23" s="184"/>
      <c r="H23" s="1"/>
      <c r="I23" s="1"/>
      <c r="J23" s="1"/>
      <c r="K23" s="1"/>
      <c r="L23" s="1"/>
      <c r="M23" s="184"/>
      <c r="N23" s="1"/>
      <c r="O23" s="1"/>
      <c r="P23" s="1"/>
      <c r="Q23" s="184"/>
      <c r="R23" s="1"/>
      <c r="S23" s="1"/>
      <c r="T23" s="1"/>
      <c r="U23" s="1"/>
      <c r="V23" s="1"/>
      <c r="W23" s="1"/>
      <c r="X23" s="1"/>
      <c r="Y23" s="185"/>
    </row>
    <row r="24" spans="2:25" ht="39.9" customHeight="1" x14ac:dyDescent="0.15">
      <c r="B24" s="529"/>
      <c r="C24" s="184"/>
      <c r="D24" s="1"/>
      <c r="E24" s="1"/>
      <c r="F24" s="184"/>
      <c r="G24" s="184"/>
      <c r="H24" s="1"/>
      <c r="I24" s="1"/>
      <c r="J24" s="1"/>
      <c r="K24" s="1"/>
      <c r="L24" s="1"/>
      <c r="M24" s="184"/>
      <c r="N24" s="184"/>
      <c r="O24" s="1"/>
      <c r="P24" s="1"/>
      <c r="Q24" s="184"/>
      <c r="R24" s="1"/>
      <c r="S24" s="1"/>
      <c r="T24" s="1"/>
      <c r="U24" s="1"/>
      <c r="V24" s="1"/>
      <c r="W24" s="1"/>
      <c r="X24" s="1"/>
      <c r="Y24" s="185"/>
    </row>
    <row r="25" spans="2:25" ht="39.9" customHeight="1" x14ac:dyDescent="0.15">
      <c r="B25" s="529"/>
      <c r="C25" s="184"/>
      <c r="D25" s="1"/>
      <c r="E25" s="1"/>
      <c r="F25" s="184"/>
      <c r="G25" s="184"/>
      <c r="H25" s="1"/>
      <c r="I25" s="1"/>
      <c r="J25" s="1"/>
      <c r="K25" s="1"/>
      <c r="L25" s="1"/>
      <c r="M25" s="184"/>
      <c r="N25" s="184"/>
      <c r="O25" s="1"/>
      <c r="P25" s="1"/>
      <c r="Q25" s="184"/>
      <c r="R25" s="1"/>
      <c r="S25" s="1"/>
      <c r="T25" s="1"/>
      <c r="U25" s="1"/>
      <c r="V25" s="1"/>
      <c r="W25" s="1"/>
      <c r="X25" s="1"/>
      <c r="Y25" s="185"/>
    </row>
    <row r="26" spans="2:25" ht="39.9" customHeight="1" x14ac:dyDescent="0.15">
      <c r="B26" s="529"/>
      <c r="C26" s="184"/>
      <c r="D26" s="1"/>
      <c r="E26" s="1"/>
      <c r="F26" s="2"/>
      <c r="G26" s="186"/>
      <c r="H26" s="186"/>
      <c r="I26" s="186"/>
      <c r="J26" s="186"/>
      <c r="K26" s="186"/>
      <c r="L26" s="1"/>
      <c r="M26" s="184"/>
      <c r="N26" s="184"/>
      <c r="O26" s="1"/>
      <c r="P26" s="533" t="s">
        <v>289</v>
      </c>
      <c r="Q26" s="533"/>
      <c r="R26" s="533"/>
      <c r="S26" s="533"/>
      <c r="T26" s="533"/>
      <c r="U26" s="533"/>
      <c r="V26" s="533"/>
      <c r="W26" s="533"/>
      <c r="X26" s="533"/>
      <c r="Y26" s="534"/>
    </row>
    <row r="27" spans="2:25" ht="45" customHeight="1" x14ac:dyDescent="0.15">
      <c r="B27" s="454"/>
      <c r="C27" s="187"/>
      <c r="D27" s="188"/>
      <c r="E27" s="189"/>
      <c r="F27" s="190"/>
      <c r="G27" s="188"/>
      <c r="H27" s="188"/>
      <c r="I27" s="188"/>
      <c r="J27" s="188"/>
      <c r="K27" s="188"/>
      <c r="L27" s="188"/>
      <c r="M27" s="188"/>
      <c r="N27" s="188"/>
      <c r="O27" s="191"/>
      <c r="P27" s="535"/>
      <c r="Q27" s="535"/>
      <c r="R27" s="535"/>
      <c r="S27" s="535"/>
      <c r="T27" s="535"/>
      <c r="U27" s="535"/>
      <c r="V27" s="535"/>
      <c r="W27" s="535"/>
      <c r="X27" s="535"/>
      <c r="Y27" s="536"/>
    </row>
    <row r="28" spans="2:25" ht="15" customHeight="1" x14ac:dyDescent="0.15">
      <c r="C28" s="3" t="s">
        <v>248</v>
      </c>
    </row>
    <row r="29" spans="2:25" ht="15" customHeight="1" x14ac:dyDescent="0.15">
      <c r="C29" s="3" t="s">
        <v>564</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count="3">
    <dataValidation type="list" allowBlank="1" showInputMessage="1" showErrorMessage="1" sqref="V3:Y4" xr:uid="{00000000-0002-0000-0900-000000000000}">
      <formula1>$AB$2:$AB$3</formula1>
    </dataValidation>
    <dataValidation type="list" allowBlank="1" showInputMessage="1" showErrorMessage="1" sqref="T7:U18" xr:uid="{00000000-0002-0000-0900-000001000000}">
      <formula1>$AA$2:$AA$5</formula1>
    </dataValidation>
    <dataValidation type="list" allowBlank="1" showInputMessage="1" showErrorMessage="1" sqref="V6:Y6" xr:uid="{00000000-0002-0000-0900-000002000000}">
      <formula1>$AC$2:$AC$8</formula1>
    </dataValidation>
  </dataValidations>
  <printOptions horizontalCentered="1" verticalCentered="1"/>
  <pageMargins left="0.25" right="0.25" top="0.75" bottom="0.75" header="0.3" footer="0.3"/>
  <pageSetup paperSize="9" scale="84" orientation="landscape" copies="2" r:id="rId1"/>
  <headerFooter alignWithMargins="0"/>
  <rowBreaks count="1" manualBreakCount="1">
    <brk id="6" max="25" man="1"/>
  </rowBreaks>
  <colBreaks count="1" manualBreakCount="1">
    <brk id="3" min="1" max="31"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B2:AC32"/>
  <sheetViews>
    <sheetView showGridLines="0" view="pageBreakPreview" zoomScaleNormal="100" zoomScaleSheetLayoutView="100" workbookViewId="0">
      <selection sqref="A1:N2"/>
    </sheetView>
  </sheetViews>
  <sheetFormatPr defaultColWidth="9" defaultRowHeight="12" x14ac:dyDescent="0.15"/>
  <cols>
    <col min="1" max="1" width="1.6640625" style="181" customWidth="1"/>
    <col min="2" max="2" width="4.109375" style="181" customWidth="1"/>
    <col min="3" max="21" width="5.88671875" style="181" customWidth="1"/>
    <col min="22" max="22" width="8.21875" style="181" customWidth="1"/>
    <col min="23" max="24" width="6.77734375" style="181" customWidth="1"/>
    <col min="25" max="25" width="8.6640625" style="181" customWidth="1"/>
    <col min="26" max="26" width="1.33203125" style="181" customWidth="1"/>
    <col min="27" max="29" width="0" style="181" hidden="1" customWidth="1"/>
    <col min="30" max="16384" width="9" style="181"/>
  </cols>
  <sheetData>
    <row r="2" spans="2:29" ht="24.9" customHeight="1" x14ac:dyDescent="0.15">
      <c r="B2" s="18" t="s">
        <v>552</v>
      </c>
      <c r="C2" s="3"/>
      <c r="D2" s="3"/>
      <c r="E2" s="3"/>
      <c r="F2" s="3"/>
      <c r="G2" s="3"/>
      <c r="H2" s="3"/>
      <c r="I2" s="3"/>
      <c r="J2" s="3"/>
      <c r="K2" s="3"/>
      <c r="L2" s="3"/>
      <c r="M2" s="3"/>
      <c r="N2" s="474"/>
      <c r="O2" s="475"/>
      <c r="P2" s="476"/>
      <c r="Q2" s="477"/>
      <c r="R2" s="477"/>
      <c r="S2" s="478"/>
      <c r="T2" s="286" t="s">
        <v>47</v>
      </c>
      <c r="U2" s="286"/>
      <c r="V2" s="479" t="s">
        <v>850</v>
      </c>
      <c r="W2" s="479"/>
      <c r="X2" s="479"/>
      <c r="Y2" s="479"/>
      <c r="AA2" s="94" t="s">
        <v>553</v>
      </c>
      <c r="AB2" s="3" t="s">
        <v>554</v>
      </c>
      <c r="AC2" s="3" t="s">
        <v>555</v>
      </c>
    </row>
    <row r="3" spans="2:29" ht="20.100000000000001" customHeight="1" x14ac:dyDescent="0.15">
      <c r="B3" s="282" t="s">
        <v>27</v>
      </c>
      <c r="C3" s="282"/>
      <c r="D3" s="480" t="s">
        <v>668</v>
      </c>
      <c r="E3" s="480"/>
      <c r="F3" s="480"/>
      <c r="G3" s="480"/>
      <c r="H3" s="286" t="s">
        <v>28</v>
      </c>
      <c r="I3" s="286"/>
      <c r="J3" s="480" t="s">
        <v>670</v>
      </c>
      <c r="K3" s="480"/>
      <c r="L3" s="480"/>
      <c r="M3" s="480"/>
      <c r="N3" s="286" t="s">
        <v>10</v>
      </c>
      <c r="O3" s="286"/>
      <c r="P3" s="481" t="s">
        <v>671</v>
      </c>
      <c r="Q3" s="481"/>
      <c r="R3" s="481"/>
      <c r="S3" s="481"/>
      <c r="T3" s="286" t="s">
        <v>16</v>
      </c>
      <c r="U3" s="286"/>
      <c r="V3" s="482" t="s">
        <v>673</v>
      </c>
      <c r="W3" s="482"/>
      <c r="X3" s="482"/>
      <c r="Y3" s="482"/>
      <c r="AA3" s="94" t="s">
        <v>556</v>
      </c>
      <c r="AB3" s="3" t="s">
        <v>557</v>
      </c>
      <c r="AC3" s="3" t="s">
        <v>558</v>
      </c>
    </row>
    <row r="4" spans="2:29" ht="20.100000000000001" customHeight="1" x14ac:dyDescent="0.15">
      <c r="B4" s="281" t="s">
        <v>11</v>
      </c>
      <c r="C4" s="281"/>
      <c r="D4" s="483" t="s">
        <v>669</v>
      </c>
      <c r="E4" s="483"/>
      <c r="F4" s="483"/>
      <c r="G4" s="483"/>
      <c r="H4" s="286"/>
      <c r="I4" s="286"/>
      <c r="J4" s="480"/>
      <c r="K4" s="480"/>
      <c r="L4" s="480"/>
      <c r="M4" s="480"/>
      <c r="N4" s="286"/>
      <c r="O4" s="286"/>
      <c r="P4" s="481"/>
      <c r="Q4" s="481"/>
      <c r="R4" s="481"/>
      <c r="S4" s="481"/>
      <c r="T4" s="286" t="s">
        <v>17</v>
      </c>
      <c r="U4" s="286"/>
      <c r="V4" s="482" t="s">
        <v>673</v>
      </c>
      <c r="W4" s="482"/>
      <c r="X4" s="482"/>
      <c r="Y4" s="482"/>
      <c r="AA4" s="94" t="s">
        <v>54</v>
      </c>
      <c r="AC4" s="3" t="s">
        <v>559</v>
      </c>
    </row>
    <row r="5" spans="2:29" ht="20.100000000000001" customHeight="1" x14ac:dyDescent="0.15">
      <c r="B5" s="468" t="s">
        <v>12</v>
      </c>
      <c r="C5" s="468"/>
      <c r="D5" s="182" t="s">
        <v>13</v>
      </c>
      <c r="E5" s="481" t="s">
        <v>666</v>
      </c>
      <c r="F5" s="481"/>
      <c r="G5" s="481"/>
      <c r="H5" s="286" t="s">
        <v>256</v>
      </c>
      <c r="I5" s="286"/>
      <c r="J5" s="286"/>
      <c r="K5" s="484" t="s">
        <v>695</v>
      </c>
      <c r="L5" s="485"/>
      <c r="M5" s="485"/>
      <c r="N5" s="485"/>
      <c r="O5" s="326" t="s">
        <v>238</v>
      </c>
      <c r="P5" s="327"/>
      <c r="Q5" s="492" t="s">
        <v>698</v>
      </c>
      <c r="R5" s="493"/>
      <c r="S5" s="494"/>
      <c r="T5" s="286" t="s">
        <v>39</v>
      </c>
      <c r="U5" s="286"/>
      <c r="V5" s="183" t="s">
        <v>38</v>
      </c>
      <c r="W5" s="502">
        <v>587</v>
      </c>
      <c r="X5" s="502"/>
      <c r="Y5" s="54" t="s">
        <v>37</v>
      </c>
      <c r="AA5" s="94" t="s">
        <v>55</v>
      </c>
      <c r="AC5" s="3" t="s">
        <v>560</v>
      </c>
    </row>
    <row r="6" spans="2:29" ht="20.100000000000001" customHeight="1" x14ac:dyDescent="0.15">
      <c r="B6" s="468"/>
      <c r="C6" s="468"/>
      <c r="D6" s="182" t="s">
        <v>14</v>
      </c>
      <c r="E6" s="488" t="s">
        <v>667</v>
      </c>
      <c r="F6" s="488"/>
      <c r="G6" s="488"/>
      <c r="H6" s="286" t="s">
        <v>257</v>
      </c>
      <c r="I6" s="286"/>
      <c r="J6" s="286"/>
      <c r="K6" s="484" t="s">
        <v>699</v>
      </c>
      <c r="L6" s="485"/>
      <c r="M6" s="485"/>
      <c r="N6" s="485"/>
      <c r="O6" s="486"/>
      <c r="P6" s="487"/>
      <c r="Q6" s="495"/>
      <c r="R6" s="496"/>
      <c r="S6" s="497"/>
      <c r="T6" s="282" t="s">
        <v>15</v>
      </c>
      <c r="U6" s="282"/>
      <c r="V6" s="489" t="s">
        <v>672</v>
      </c>
      <c r="W6" s="490"/>
      <c r="X6" s="490"/>
      <c r="Y6" s="491"/>
      <c r="AC6" s="3" t="s">
        <v>561</v>
      </c>
    </row>
    <row r="7" spans="2:29" ht="6.9" customHeight="1" x14ac:dyDescent="0.15">
      <c r="B7" s="528" t="s">
        <v>18</v>
      </c>
      <c r="C7" s="519" t="s">
        <v>19</v>
      </c>
      <c r="D7" s="522">
        <v>340041.3</v>
      </c>
      <c r="E7" s="523"/>
      <c r="F7" s="458" t="s">
        <v>20</v>
      </c>
      <c r="G7" s="459"/>
      <c r="H7" s="458" t="s">
        <v>21</v>
      </c>
      <c r="I7" s="460"/>
      <c r="J7" s="257" t="s">
        <v>22</v>
      </c>
      <c r="K7" s="259"/>
      <c r="L7" s="282" t="s">
        <v>34</v>
      </c>
      <c r="M7" s="499">
        <v>20</v>
      </c>
      <c r="N7" s="282" t="s">
        <v>33</v>
      </c>
      <c r="O7" s="499">
        <v>2</v>
      </c>
      <c r="P7" s="542" t="s">
        <v>32</v>
      </c>
      <c r="Q7" s="548">
        <v>0</v>
      </c>
      <c r="R7" s="458" t="s">
        <v>36</v>
      </c>
      <c r="S7" s="460"/>
      <c r="T7" s="506" t="s">
        <v>832</v>
      </c>
      <c r="U7" s="507"/>
      <c r="V7" s="512" t="s">
        <v>35</v>
      </c>
      <c r="W7" s="515" t="s">
        <v>290</v>
      </c>
      <c r="X7" s="516"/>
      <c r="Y7" s="503">
        <v>3</v>
      </c>
      <c r="AC7" s="3" t="s">
        <v>562</v>
      </c>
    </row>
    <row r="8" spans="2:29" ht="6.9" customHeight="1" x14ac:dyDescent="0.15">
      <c r="B8" s="528"/>
      <c r="C8" s="520"/>
      <c r="D8" s="524"/>
      <c r="E8" s="525"/>
      <c r="F8" s="504"/>
      <c r="G8" s="517"/>
      <c r="H8" s="504"/>
      <c r="I8" s="505"/>
      <c r="J8" s="300"/>
      <c r="K8" s="518"/>
      <c r="L8" s="498"/>
      <c r="M8" s="500"/>
      <c r="N8" s="498"/>
      <c r="O8" s="500"/>
      <c r="P8" s="543"/>
      <c r="Q8" s="549"/>
      <c r="R8" s="504"/>
      <c r="S8" s="505"/>
      <c r="T8" s="508"/>
      <c r="U8" s="509"/>
      <c r="V8" s="513"/>
      <c r="W8" s="516"/>
      <c r="X8" s="516"/>
      <c r="Y8" s="503"/>
      <c r="AC8" s="3" t="s">
        <v>563</v>
      </c>
    </row>
    <row r="9" spans="2:29" ht="6.9" customHeight="1" x14ac:dyDescent="0.15">
      <c r="B9" s="528"/>
      <c r="C9" s="521"/>
      <c r="D9" s="526"/>
      <c r="E9" s="527"/>
      <c r="F9" s="504"/>
      <c r="G9" s="517"/>
      <c r="H9" s="504"/>
      <c r="I9" s="505"/>
      <c r="J9" s="300"/>
      <c r="K9" s="518"/>
      <c r="L9" s="498"/>
      <c r="M9" s="500"/>
      <c r="N9" s="498"/>
      <c r="O9" s="500"/>
      <c r="P9" s="543"/>
      <c r="Q9" s="549"/>
      <c r="R9" s="504"/>
      <c r="S9" s="505"/>
      <c r="T9" s="508"/>
      <c r="U9" s="509"/>
      <c r="V9" s="513"/>
      <c r="W9" s="516"/>
      <c r="X9" s="516"/>
      <c r="Y9" s="503"/>
    </row>
    <row r="10" spans="2:29" ht="6.9" customHeight="1" x14ac:dyDescent="0.15">
      <c r="B10" s="528"/>
      <c r="C10" s="519" t="s">
        <v>23</v>
      </c>
      <c r="D10" s="522">
        <v>1313212.5</v>
      </c>
      <c r="E10" s="523"/>
      <c r="F10" s="504"/>
      <c r="G10" s="517"/>
      <c r="H10" s="504"/>
      <c r="I10" s="505"/>
      <c r="J10" s="300"/>
      <c r="K10" s="518"/>
      <c r="L10" s="498"/>
      <c r="M10" s="501"/>
      <c r="N10" s="498"/>
      <c r="O10" s="501"/>
      <c r="P10" s="543"/>
      <c r="Q10" s="550"/>
      <c r="R10" s="504"/>
      <c r="S10" s="505"/>
      <c r="T10" s="508"/>
      <c r="U10" s="509"/>
      <c r="V10" s="513"/>
      <c r="W10" s="516"/>
      <c r="X10" s="516"/>
      <c r="Y10" s="503"/>
    </row>
    <row r="11" spans="2:29" ht="6.9" customHeight="1" x14ac:dyDescent="0.15">
      <c r="B11" s="528"/>
      <c r="C11" s="520"/>
      <c r="D11" s="524"/>
      <c r="E11" s="525"/>
      <c r="F11" s="504"/>
      <c r="G11" s="517"/>
      <c r="H11" s="504"/>
      <c r="I11" s="505"/>
      <c r="J11" s="257" t="s">
        <v>24</v>
      </c>
      <c r="K11" s="259"/>
      <c r="L11" s="282" t="s">
        <v>34</v>
      </c>
      <c r="M11" s="499">
        <v>1</v>
      </c>
      <c r="N11" s="282" t="s">
        <v>33</v>
      </c>
      <c r="O11" s="548">
        <v>0</v>
      </c>
      <c r="P11" s="542" t="s">
        <v>32</v>
      </c>
      <c r="Q11" s="548">
        <v>0</v>
      </c>
      <c r="R11" s="504"/>
      <c r="S11" s="505"/>
      <c r="T11" s="508"/>
      <c r="U11" s="509"/>
      <c r="V11" s="513"/>
      <c r="W11" s="516"/>
      <c r="X11" s="516"/>
      <c r="Y11" s="503"/>
    </row>
    <row r="12" spans="2:29" ht="6.9" customHeight="1" x14ac:dyDescent="0.15">
      <c r="B12" s="528"/>
      <c r="C12" s="521"/>
      <c r="D12" s="526"/>
      <c r="E12" s="527"/>
      <c r="F12" s="504"/>
      <c r="G12" s="517"/>
      <c r="H12" s="504"/>
      <c r="I12" s="505"/>
      <c r="J12" s="300"/>
      <c r="K12" s="518"/>
      <c r="L12" s="498"/>
      <c r="M12" s="500"/>
      <c r="N12" s="498"/>
      <c r="O12" s="549"/>
      <c r="P12" s="543"/>
      <c r="Q12" s="549"/>
      <c r="R12" s="504"/>
      <c r="S12" s="505"/>
      <c r="T12" s="508"/>
      <c r="U12" s="509"/>
      <c r="V12" s="513"/>
      <c r="W12" s="516"/>
      <c r="X12" s="516"/>
      <c r="Y12" s="503"/>
    </row>
    <row r="13" spans="2:29" ht="6.9" customHeight="1" x14ac:dyDescent="0.15">
      <c r="B13" s="528" t="s">
        <v>25</v>
      </c>
      <c r="C13" s="519" t="s">
        <v>19</v>
      </c>
      <c r="D13" s="522">
        <v>340041.3</v>
      </c>
      <c r="E13" s="523"/>
      <c r="F13" s="504"/>
      <c r="G13" s="517"/>
      <c r="H13" s="504"/>
      <c r="I13" s="505"/>
      <c r="J13" s="300"/>
      <c r="K13" s="518"/>
      <c r="L13" s="498"/>
      <c r="M13" s="500"/>
      <c r="N13" s="498"/>
      <c r="O13" s="549"/>
      <c r="P13" s="543"/>
      <c r="Q13" s="549"/>
      <c r="R13" s="504"/>
      <c r="S13" s="505"/>
      <c r="T13" s="508"/>
      <c r="U13" s="509"/>
      <c r="V13" s="513"/>
      <c r="W13" s="537" t="s">
        <v>272</v>
      </c>
      <c r="X13" s="538"/>
      <c r="Y13" s="503">
        <v>1</v>
      </c>
    </row>
    <row r="14" spans="2:29" ht="6.9" customHeight="1" x14ac:dyDescent="0.15">
      <c r="B14" s="519"/>
      <c r="C14" s="520"/>
      <c r="D14" s="524"/>
      <c r="E14" s="525"/>
      <c r="F14" s="504"/>
      <c r="G14" s="517"/>
      <c r="H14" s="504"/>
      <c r="I14" s="505"/>
      <c r="J14" s="260"/>
      <c r="K14" s="262"/>
      <c r="L14" s="498"/>
      <c r="M14" s="501"/>
      <c r="N14" s="498"/>
      <c r="O14" s="550"/>
      <c r="P14" s="543"/>
      <c r="Q14" s="550"/>
      <c r="R14" s="504"/>
      <c r="S14" s="505"/>
      <c r="T14" s="508"/>
      <c r="U14" s="509"/>
      <c r="V14" s="513"/>
      <c r="W14" s="538"/>
      <c r="X14" s="538"/>
      <c r="Y14" s="503"/>
    </row>
    <row r="15" spans="2:29" ht="6.9" customHeight="1" x14ac:dyDescent="0.15">
      <c r="B15" s="519"/>
      <c r="C15" s="521"/>
      <c r="D15" s="526"/>
      <c r="E15" s="527"/>
      <c r="F15" s="504"/>
      <c r="G15" s="517"/>
      <c r="H15" s="504"/>
      <c r="I15" s="505"/>
      <c r="J15" s="300" t="s">
        <v>26</v>
      </c>
      <c r="K15" s="518"/>
      <c r="L15" s="282" t="s">
        <v>34</v>
      </c>
      <c r="M15" s="539">
        <v>0</v>
      </c>
      <c r="N15" s="282" t="s">
        <v>33</v>
      </c>
      <c r="O15" s="539">
        <v>0</v>
      </c>
      <c r="P15" s="542" t="s">
        <v>32</v>
      </c>
      <c r="Q15" s="545">
        <v>0</v>
      </c>
      <c r="R15" s="504"/>
      <c r="S15" s="505"/>
      <c r="T15" s="508"/>
      <c r="U15" s="509"/>
      <c r="V15" s="513"/>
      <c r="W15" s="538"/>
      <c r="X15" s="538"/>
      <c r="Y15" s="503"/>
      <c r="AC15" s="181">
        <v>0</v>
      </c>
    </row>
    <row r="16" spans="2:29" ht="6.9" customHeight="1" x14ac:dyDescent="0.15">
      <c r="B16" s="519"/>
      <c r="C16" s="519" t="s">
        <v>23</v>
      </c>
      <c r="D16" s="522">
        <v>1313149.6000000001</v>
      </c>
      <c r="E16" s="523"/>
      <c r="F16" s="504"/>
      <c r="G16" s="517"/>
      <c r="H16" s="504"/>
      <c r="I16" s="505"/>
      <c r="J16" s="300"/>
      <c r="K16" s="518"/>
      <c r="L16" s="498"/>
      <c r="M16" s="540"/>
      <c r="N16" s="498"/>
      <c r="O16" s="540"/>
      <c r="P16" s="543"/>
      <c r="Q16" s="546"/>
      <c r="R16" s="504"/>
      <c r="S16" s="505"/>
      <c r="T16" s="508"/>
      <c r="U16" s="509"/>
      <c r="V16" s="513"/>
      <c r="W16" s="538"/>
      <c r="X16" s="538"/>
      <c r="Y16" s="503"/>
    </row>
    <row r="17" spans="2:25" ht="6.9" customHeight="1" x14ac:dyDescent="0.15">
      <c r="B17" s="519"/>
      <c r="C17" s="520"/>
      <c r="D17" s="524"/>
      <c r="E17" s="525"/>
      <c r="F17" s="504"/>
      <c r="G17" s="517"/>
      <c r="H17" s="504"/>
      <c r="I17" s="505"/>
      <c r="J17" s="300"/>
      <c r="K17" s="518"/>
      <c r="L17" s="498"/>
      <c r="M17" s="540"/>
      <c r="N17" s="498"/>
      <c r="O17" s="540"/>
      <c r="P17" s="543"/>
      <c r="Q17" s="546"/>
      <c r="R17" s="504"/>
      <c r="S17" s="505"/>
      <c r="T17" s="508"/>
      <c r="U17" s="509"/>
      <c r="V17" s="513"/>
      <c r="W17" s="538"/>
      <c r="X17" s="538"/>
      <c r="Y17" s="503"/>
    </row>
    <row r="18" spans="2:25" ht="6.9" customHeight="1" x14ac:dyDescent="0.15">
      <c r="B18" s="528"/>
      <c r="C18" s="521"/>
      <c r="D18" s="526"/>
      <c r="E18" s="527"/>
      <c r="F18" s="461"/>
      <c r="G18" s="462"/>
      <c r="H18" s="461"/>
      <c r="I18" s="463"/>
      <c r="J18" s="260"/>
      <c r="K18" s="262"/>
      <c r="L18" s="281"/>
      <c r="M18" s="541"/>
      <c r="N18" s="281"/>
      <c r="O18" s="541"/>
      <c r="P18" s="544"/>
      <c r="Q18" s="547"/>
      <c r="R18" s="461"/>
      <c r="S18" s="463"/>
      <c r="T18" s="510"/>
      <c r="U18" s="511"/>
      <c r="V18" s="514"/>
      <c r="W18" s="538"/>
      <c r="X18" s="538"/>
      <c r="Y18" s="503"/>
    </row>
    <row r="19" spans="2:25" ht="39.9"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184"/>
      <c r="I20" s="1"/>
      <c r="J20" s="1"/>
      <c r="K20" s="1"/>
      <c r="L20" s="1"/>
      <c r="M20" s="184"/>
      <c r="N20" s="184"/>
      <c r="O20" s="1"/>
      <c r="P20" s="1"/>
      <c r="Q20" s="184"/>
      <c r="R20" s="1"/>
      <c r="S20" s="1"/>
      <c r="T20" s="1"/>
      <c r="U20" s="1"/>
      <c r="V20" s="1"/>
      <c r="W20" s="1"/>
      <c r="X20" s="1"/>
      <c r="Y20" s="185"/>
    </row>
    <row r="21" spans="2:25" ht="39.9" customHeight="1" x14ac:dyDescent="0.15">
      <c r="B21" s="529"/>
      <c r="C21" s="1"/>
      <c r="D21" s="1"/>
      <c r="E21" s="1"/>
      <c r="F21" s="1"/>
      <c r="G21" s="1"/>
      <c r="H21" s="184"/>
      <c r="I21" s="1"/>
      <c r="J21" s="1"/>
      <c r="K21" s="1"/>
      <c r="L21" s="1"/>
      <c r="M21" s="184"/>
      <c r="N21" s="184"/>
      <c r="O21" s="1"/>
      <c r="P21" s="1"/>
      <c r="Q21" s="184"/>
      <c r="R21" s="1"/>
      <c r="S21" s="1"/>
      <c r="T21" s="1"/>
      <c r="U21" s="1"/>
      <c r="V21" s="1"/>
      <c r="W21" s="1"/>
      <c r="X21" s="1"/>
      <c r="Y21" s="185"/>
    </row>
    <row r="22" spans="2:25" ht="39.9" customHeight="1" x14ac:dyDescent="0.15">
      <c r="B22" s="529"/>
      <c r="C22" s="1"/>
      <c r="D22" s="1"/>
      <c r="E22" s="1"/>
      <c r="F22" s="184"/>
      <c r="G22" s="1"/>
      <c r="H22" s="1"/>
      <c r="I22" s="1"/>
      <c r="J22" s="1"/>
      <c r="K22" s="1"/>
      <c r="L22" s="1"/>
      <c r="M22" s="184"/>
      <c r="N22" s="1"/>
      <c r="O22" s="1"/>
      <c r="P22" s="1"/>
      <c r="Q22" s="184"/>
      <c r="R22" s="1"/>
      <c r="S22" s="1"/>
      <c r="T22" s="1"/>
      <c r="U22" s="1"/>
      <c r="V22" s="1"/>
      <c r="W22" s="1"/>
      <c r="X22" s="1"/>
      <c r="Y22" s="185"/>
    </row>
    <row r="23" spans="2:25" ht="39.9" customHeight="1" x14ac:dyDescent="0.15">
      <c r="B23" s="529"/>
      <c r="C23" s="1"/>
      <c r="D23" s="1"/>
      <c r="E23" s="1"/>
      <c r="F23" s="184"/>
      <c r="G23" s="184"/>
      <c r="H23" s="1"/>
      <c r="I23" s="1"/>
      <c r="J23" s="1"/>
      <c r="K23" s="1"/>
      <c r="L23" s="1"/>
      <c r="M23" s="184"/>
      <c r="N23" s="1"/>
      <c r="O23" s="1"/>
      <c r="P23" s="1"/>
      <c r="Q23" s="184"/>
      <c r="R23" s="1"/>
      <c r="S23" s="1"/>
      <c r="T23" s="1"/>
      <c r="U23" s="1"/>
      <c r="V23" s="1"/>
      <c r="W23" s="1"/>
      <c r="X23" s="1"/>
      <c r="Y23" s="185"/>
    </row>
    <row r="24" spans="2:25" ht="39.9" customHeight="1" x14ac:dyDescent="0.15">
      <c r="B24" s="529"/>
      <c r="C24" s="184"/>
      <c r="D24" s="1"/>
      <c r="E24" s="1"/>
      <c r="F24" s="184"/>
      <c r="G24" s="184"/>
      <c r="H24" s="1"/>
      <c r="I24" s="1"/>
      <c r="J24" s="1"/>
      <c r="K24" s="1"/>
      <c r="L24" s="1"/>
      <c r="M24" s="184"/>
      <c r="N24" s="184"/>
      <c r="O24" s="1"/>
      <c r="P24" s="1"/>
      <c r="Q24" s="184"/>
      <c r="R24" s="1"/>
      <c r="S24" s="1"/>
      <c r="T24" s="1"/>
      <c r="U24" s="1"/>
      <c r="V24" s="1"/>
      <c r="W24" s="1"/>
      <c r="X24" s="1"/>
      <c r="Y24" s="185"/>
    </row>
    <row r="25" spans="2:25" ht="39.9" customHeight="1" x14ac:dyDescent="0.15">
      <c r="B25" s="529"/>
      <c r="C25" s="184"/>
      <c r="D25" s="1"/>
      <c r="E25" s="1"/>
      <c r="F25" s="184"/>
      <c r="G25" s="184"/>
      <c r="H25" s="1"/>
      <c r="I25" s="1"/>
      <c r="J25" s="1"/>
      <c r="K25" s="1"/>
      <c r="L25" s="1"/>
      <c r="M25" s="184"/>
      <c r="N25" s="184"/>
      <c r="O25" s="1"/>
      <c r="P25" s="1"/>
      <c r="Q25" s="184"/>
      <c r="R25" s="1"/>
      <c r="S25" s="1"/>
      <c r="T25" s="1"/>
      <c r="U25" s="1"/>
      <c r="V25" s="1"/>
      <c r="W25" s="1"/>
      <c r="X25" s="1"/>
      <c r="Y25" s="185"/>
    </row>
    <row r="26" spans="2:25" ht="39.9" customHeight="1" x14ac:dyDescent="0.15">
      <c r="B26" s="529"/>
      <c r="C26" s="184"/>
      <c r="D26" s="1"/>
      <c r="E26" s="1"/>
      <c r="F26" s="2"/>
      <c r="G26" s="186"/>
      <c r="H26" s="186"/>
      <c r="I26" s="186"/>
      <c r="J26" s="186"/>
      <c r="K26" s="186"/>
      <c r="L26" s="1"/>
      <c r="M26" s="184"/>
      <c r="N26" s="184"/>
      <c r="O26" s="1"/>
      <c r="P26" s="533" t="s">
        <v>289</v>
      </c>
      <c r="Q26" s="533"/>
      <c r="R26" s="533"/>
      <c r="S26" s="533"/>
      <c r="T26" s="533"/>
      <c r="U26" s="533"/>
      <c r="V26" s="533"/>
      <c r="W26" s="533"/>
      <c r="X26" s="533"/>
      <c r="Y26" s="534"/>
    </row>
    <row r="27" spans="2:25" ht="45" customHeight="1" x14ac:dyDescent="0.15">
      <c r="B27" s="454"/>
      <c r="C27" s="187"/>
      <c r="D27" s="188"/>
      <c r="E27" s="189"/>
      <c r="F27" s="190"/>
      <c r="G27" s="188"/>
      <c r="H27" s="188"/>
      <c r="I27" s="188"/>
      <c r="J27" s="188"/>
      <c r="K27" s="188"/>
      <c r="L27" s="188"/>
      <c r="M27" s="188"/>
      <c r="N27" s="188"/>
      <c r="O27" s="191"/>
      <c r="P27" s="535"/>
      <c r="Q27" s="535"/>
      <c r="R27" s="535"/>
      <c r="S27" s="535"/>
      <c r="T27" s="535"/>
      <c r="U27" s="535"/>
      <c r="V27" s="535"/>
      <c r="W27" s="535"/>
      <c r="X27" s="535"/>
      <c r="Y27" s="536"/>
    </row>
    <row r="28" spans="2:25" ht="15" customHeight="1" x14ac:dyDescent="0.15">
      <c r="C28" s="3" t="s">
        <v>248</v>
      </c>
    </row>
    <row r="29" spans="2:25" ht="15" customHeight="1" x14ac:dyDescent="0.15">
      <c r="C29" s="3" t="s">
        <v>564</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count="3">
    <dataValidation type="list" allowBlank="1" showInputMessage="1" showErrorMessage="1" sqref="V3:Y4" xr:uid="{00000000-0002-0000-0A00-000000000000}">
      <formula1>$AB$2:$AB$3</formula1>
    </dataValidation>
    <dataValidation type="list" allowBlank="1" showInputMessage="1" showErrorMessage="1" sqref="T7:U18" xr:uid="{00000000-0002-0000-0A00-000001000000}">
      <formula1>$AA$2:$AA$5</formula1>
    </dataValidation>
    <dataValidation type="list" allowBlank="1" showInputMessage="1" showErrorMessage="1" sqref="V6:Y6" xr:uid="{00000000-0002-0000-0A00-000002000000}">
      <formula1>$AC$2:$AC$8</formula1>
    </dataValidation>
  </dataValidations>
  <printOptions horizontalCentered="1" verticalCentered="1"/>
  <pageMargins left="0.25" right="0.25" top="0.75" bottom="0.75" header="0.3" footer="0.3"/>
  <pageSetup paperSize="9" scale="84" orientation="landscape" copies="2" r:id="rId1"/>
  <headerFooter alignWithMargins="0"/>
  <rowBreaks count="1" manualBreakCount="1">
    <brk id="6" max="25" man="1"/>
  </rowBreaks>
  <colBreaks count="1" manualBreakCount="1">
    <brk id="3" min="1" max="3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0">
    <pageSetUpPr fitToPage="1"/>
  </sheetPr>
  <dimension ref="B2:AC32"/>
  <sheetViews>
    <sheetView showGridLines="0" view="pageBreakPreview" zoomScaleNormal="100" zoomScaleSheetLayoutView="100" workbookViewId="0">
      <selection sqref="A1:N2"/>
    </sheetView>
  </sheetViews>
  <sheetFormatPr defaultColWidth="9" defaultRowHeight="12" x14ac:dyDescent="0.15"/>
  <cols>
    <col min="1" max="1" width="1.6640625" style="181" customWidth="1"/>
    <col min="2" max="2" width="4.109375" style="181" customWidth="1"/>
    <col min="3" max="21" width="5.88671875" style="181" customWidth="1"/>
    <col min="22" max="22" width="8.21875" style="181" customWidth="1"/>
    <col min="23" max="24" width="6.77734375" style="181" customWidth="1"/>
    <col min="25" max="25" width="8.6640625" style="181" customWidth="1"/>
    <col min="26" max="26" width="1.33203125" style="181" customWidth="1"/>
    <col min="27" max="29" width="0" style="181" hidden="1" customWidth="1"/>
    <col min="30" max="16384" width="9" style="181"/>
  </cols>
  <sheetData>
    <row r="2" spans="2:29" ht="24.9" customHeight="1" x14ac:dyDescent="0.15">
      <c r="B2" s="18" t="s">
        <v>552</v>
      </c>
      <c r="C2" s="3"/>
      <c r="D2" s="3"/>
      <c r="E2" s="3"/>
      <c r="F2" s="3"/>
      <c r="G2" s="3"/>
      <c r="H2" s="3"/>
      <c r="I2" s="3"/>
      <c r="J2" s="3"/>
      <c r="K2" s="3"/>
      <c r="L2" s="3"/>
      <c r="M2" s="3"/>
      <c r="N2" s="474"/>
      <c r="O2" s="475"/>
      <c r="P2" s="476"/>
      <c r="Q2" s="477"/>
      <c r="R2" s="477"/>
      <c r="S2" s="478"/>
      <c r="T2" s="286" t="s">
        <v>47</v>
      </c>
      <c r="U2" s="286"/>
      <c r="V2" s="479" t="s">
        <v>850</v>
      </c>
      <c r="W2" s="479"/>
      <c r="X2" s="479"/>
      <c r="Y2" s="479"/>
      <c r="AA2" s="94" t="s">
        <v>553</v>
      </c>
      <c r="AB2" s="3" t="s">
        <v>554</v>
      </c>
      <c r="AC2" s="3" t="s">
        <v>555</v>
      </c>
    </row>
    <row r="3" spans="2:29" ht="20.100000000000001" customHeight="1" x14ac:dyDescent="0.15">
      <c r="B3" s="282" t="s">
        <v>27</v>
      </c>
      <c r="C3" s="282"/>
      <c r="D3" s="480" t="s">
        <v>668</v>
      </c>
      <c r="E3" s="480"/>
      <c r="F3" s="480"/>
      <c r="G3" s="480"/>
      <c r="H3" s="286" t="s">
        <v>28</v>
      </c>
      <c r="I3" s="286"/>
      <c r="J3" s="480" t="s">
        <v>670</v>
      </c>
      <c r="K3" s="480"/>
      <c r="L3" s="480"/>
      <c r="M3" s="480"/>
      <c r="N3" s="286" t="s">
        <v>10</v>
      </c>
      <c r="O3" s="286"/>
      <c r="P3" s="481" t="s">
        <v>671</v>
      </c>
      <c r="Q3" s="481"/>
      <c r="R3" s="481"/>
      <c r="S3" s="481"/>
      <c r="T3" s="286" t="s">
        <v>16</v>
      </c>
      <c r="U3" s="286"/>
      <c r="V3" s="482" t="s">
        <v>673</v>
      </c>
      <c r="W3" s="482"/>
      <c r="X3" s="482"/>
      <c r="Y3" s="482"/>
      <c r="AA3" s="94" t="s">
        <v>556</v>
      </c>
      <c r="AB3" s="3" t="s">
        <v>557</v>
      </c>
      <c r="AC3" s="3" t="s">
        <v>558</v>
      </c>
    </row>
    <row r="4" spans="2:29" ht="20.100000000000001" customHeight="1" x14ac:dyDescent="0.15">
      <c r="B4" s="281" t="s">
        <v>11</v>
      </c>
      <c r="C4" s="281"/>
      <c r="D4" s="483" t="s">
        <v>669</v>
      </c>
      <c r="E4" s="483"/>
      <c r="F4" s="483"/>
      <c r="G4" s="483"/>
      <c r="H4" s="286"/>
      <c r="I4" s="286"/>
      <c r="J4" s="480"/>
      <c r="K4" s="480"/>
      <c r="L4" s="480"/>
      <c r="M4" s="480"/>
      <c r="N4" s="286"/>
      <c r="O4" s="286"/>
      <c r="P4" s="481"/>
      <c r="Q4" s="481"/>
      <c r="R4" s="481"/>
      <c r="S4" s="481"/>
      <c r="T4" s="286" t="s">
        <v>17</v>
      </c>
      <c r="U4" s="286"/>
      <c r="V4" s="482" t="s">
        <v>673</v>
      </c>
      <c r="W4" s="482"/>
      <c r="X4" s="482"/>
      <c r="Y4" s="482"/>
      <c r="AA4" s="94" t="s">
        <v>54</v>
      </c>
      <c r="AC4" s="3" t="s">
        <v>559</v>
      </c>
    </row>
    <row r="5" spans="2:29" ht="20.100000000000001" customHeight="1" x14ac:dyDescent="0.15">
      <c r="B5" s="468" t="s">
        <v>12</v>
      </c>
      <c r="C5" s="468"/>
      <c r="D5" s="182" t="s">
        <v>13</v>
      </c>
      <c r="E5" s="481" t="s">
        <v>666</v>
      </c>
      <c r="F5" s="481"/>
      <c r="G5" s="481"/>
      <c r="H5" s="286" t="s">
        <v>256</v>
      </c>
      <c r="I5" s="286"/>
      <c r="J5" s="286"/>
      <c r="K5" s="484" t="s">
        <v>695</v>
      </c>
      <c r="L5" s="485"/>
      <c r="M5" s="485"/>
      <c r="N5" s="485"/>
      <c r="O5" s="326" t="s">
        <v>238</v>
      </c>
      <c r="P5" s="327"/>
      <c r="Q5" s="492" t="s">
        <v>698</v>
      </c>
      <c r="R5" s="493"/>
      <c r="S5" s="494"/>
      <c r="T5" s="286" t="s">
        <v>39</v>
      </c>
      <c r="U5" s="286"/>
      <c r="V5" s="183" t="s">
        <v>38</v>
      </c>
      <c r="W5" s="502">
        <v>587</v>
      </c>
      <c r="X5" s="502"/>
      <c r="Y5" s="54" t="s">
        <v>37</v>
      </c>
      <c r="AA5" s="94" t="s">
        <v>55</v>
      </c>
      <c r="AC5" s="3" t="s">
        <v>560</v>
      </c>
    </row>
    <row r="6" spans="2:29" ht="20.100000000000001" customHeight="1" x14ac:dyDescent="0.15">
      <c r="B6" s="468"/>
      <c r="C6" s="468"/>
      <c r="D6" s="182" t="s">
        <v>14</v>
      </c>
      <c r="E6" s="488" t="s">
        <v>667</v>
      </c>
      <c r="F6" s="488"/>
      <c r="G6" s="488"/>
      <c r="H6" s="286" t="s">
        <v>257</v>
      </c>
      <c r="I6" s="286"/>
      <c r="J6" s="286"/>
      <c r="K6" s="484" t="s">
        <v>699</v>
      </c>
      <c r="L6" s="485"/>
      <c r="M6" s="485"/>
      <c r="N6" s="485"/>
      <c r="O6" s="486"/>
      <c r="P6" s="487"/>
      <c r="Q6" s="495"/>
      <c r="R6" s="496"/>
      <c r="S6" s="497"/>
      <c r="T6" s="282" t="s">
        <v>15</v>
      </c>
      <c r="U6" s="282"/>
      <c r="V6" s="489" t="s">
        <v>672</v>
      </c>
      <c r="W6" s="490"/>
      <c r="X6" s="490"/>
      <c r="Y6" s="491"/>
      <c r="AC6" s="3" t="s">
        <v>561</v>
      </c>
    </row>
    <row r="7" spans="2:29" ht="6.9" customHeight="1" x14ac:dyDescent="0.15">
      <c r="B7" s="528" t="s">
        <v>18</v>
      </c>
      <c r="C7" s="519" t="s">
        <v>19</v>
      </c>
      <c r="D7" s="522">
        <v>340041.3</v>
      </c>
      <c r="E7" s="523"/>
      <c r="F7" s="458" t="s">
        <v>20</v>
      </c>
      <c r="G7" s="459"/>
      <c r="H7" s="458" t="s">
        <v>21</v>
      </c>
      <c r="I7" s="460"/>
      <c r="J7" s="257" t="s">
        <v>22</v>
      </c>
      <c r="K7" s="259"/>
      <c r="L7" s="282" t="s">
        <v>34</v>
      </c>
      <c r="M7" s="499">
        <v>20</v>
      </c>
      <c r="N7" s="282" t="s">
        <v>33</v>
      </c>
      <c r="O7" s="499">
        <v>2</v>
      </c>
      <c r="P7" s="542" t="s">
        <v>32</v>
      </c>
      <c r="Q7" s="548">
        <v>0</v>
      </c>
      <c r="R7" s="458" t="s">
        <v>36</v>
      </c>
      <c r="S7" s="460"/>
      <c r="T7" s="506" t="s">
        <v>832</v>
      </c>
      <c r="U7" s="507"/>
      <c r="V7" s="512" t="s">
        <v>35</v>
      </c>
      <c r="W7" s="515" t="s">
        <v>290</v>
      </c>
      <c r="X7" s="516"/>
      <c r="Y7" s="503">
        <v>3</v>
      </c>
      <c r="AC7" s="3" t="s">
        <v>562</v>
      </c>
    </row>
    <row r="8" spans="2:29" ht="6.9" customHeight="1" x14ac:dyDescent="0.15">
      <c r="B8" s="528"/>
      <c r="C8" s="520"/>
      <c r="D8" s="524"/>
      <c r="E8" s="525"/>
      <c r="F8" s="504"/>
      <c r="G8" s="517"/>
      <c r="H8" s="504"/>
      <c r="I8" s="505"/>
      <c r="J8" s="300"/>
      <c r="K8" s="518"/>
      <c r="L8" s="498"/>
      <c r="M8" s="500"/>
      <c r="N8" s="498"/>
      <c r="O8" s="500"/>
      <c r="P8" s="543"/>
      <c r="Q8" s="549"/>
      <c r="R8" s="504"/>
      <c r="S8" s="505"/>
      <c r="T8" s="508"/>
      <c r="U8" s="509"/>
      <c r="V8" s="513"/>
      <c r="W8" s="516"/>
      <c r="X8" s="516"/>
      <c r="Y8" s="503"/>
      <c r="AC8" s="3" t="s">
        <v>563</v>
      </c>
    </row>
    <row r="9" spans="2:29" ht="6.9" customHeight="1" x14ac:dyDescent="0.15">
      <c r="B9" s="528"/>
      <c r="C9" s="521"/>
      <c r="D9" s="526"/>
      <c r="E9" s="527"/>
      <c r="F9" s="504"/>
      <c r="G9" s="517"/>
      <c r="H9" s="504"/>
      <c r="I9" s="505"/>
      <c r="J9" s="300"/>
      <c r="K9" s="518"/>
      <c r="L9" s="498"/>
      <c r="M9" s="500"/>
      <c r="N9" s="498"/>
      <c r="O9" s="500"/>
      <c r="P9" s="543"/>
      <c r="Q9" s="549"/>
      <c r="R9" s="504"/>
      <c r="S9" s="505"/>
      <c r="T9" s="508"/>
      <c r="U9" s="509"/>
      <c r="V9" s="513"/>
      <c r="W9" s="516"/>
      <c r="X9" s="516"/>
      <c r="Y9" s="503"/>
    </row>
    <row r="10" spans="2:29" ht="6.9" customHeight="1" x14ac:dyDescent="0.15">
      <c r="B10" s="528"/>
      <c r="C10" s="519" t="s">
        <v>23</v>
      </c>
      <c r="D10" s="522">
        <v>1313212.5</v>
      </c>
      <c r="E10" s="523"/>
      <c r="F10" s="504"/>
      <c r="G10" s="517"/>
      <c r="H10" s="504"/>
      <c r="I10" s="505"/>
      <c r="J10" s="300"/>
      <c r="K10" s="518"/>
      <c r="L10" s="498"/>
      <c r="M10" s="501"/>
      <c r="N10" s="498"/>
      <c r="O10" s="501"/>
      <c r="P10" s="543"/>
      <c r="Q10" s="550"/>
      <c r="R10" s="504"/>
      <c r="S10" s="505"/>
      <c r="T10" s="508"/>
      <c r="U10" s="509"/>
      <c r="V10" s="513"/>
      <c r="W10" s="516"/>
      <c r="X10" s="516"/>
      <c r="Y10" s="503"/>
    </row>
    <row r="11" spans="2:29" ht="6.9" customHeight="1" x14ac:dyDescent="0.15">
      <c r="B11" s="528"/>
      <c r="C11" s="520"/>
      <c r="D11" s="524"/>
      <c r="E11" s="525"/>
      <c r="F11" s="504"/>
      <c r="G11" s="517"/>
      <c r="H11" s="504"/>
      <c r="I11" s="505"/>
      <c r="J11" s="257" t="s">
        <v>24</v>
      </c>
      <c r="K11" s="259"/>
      <c r="L11" s="282" t="s">
        <v>34</v>
      </c>
      <c r="M11" s="499">
        <v>1</v>
      </c>
      <c r="N11" s="282" t="s">
        <v>33</v>
      </c>
      <c r="O11" s="548">
        <v>0</v>
      </c>
      <c r="P11" s="542" t="s">
        <v>32</v>
      </c>
      <c r="Q11" s="548">
        <v>0</v>
      </c>
      <c r="R11" s="504"/>
      <c r="S11" s="505"/>
      <c r="T11" s="508"/>
      <c r="U11" s="509"/>
      <c r="V11" s="513"/>
      <c r="W11" s="516"/>
      <c r="X11" s="516"/>
      <c r="Y11" s="503"/>
    </row>
    <row r="12" spans="2:29" ht="6.9" customHeight="1" x14ac:dyDescent="0.15">
      <c r="B12" s="528"/>
      <c r="C12" s="521"/>
      <c r="D12" s="526"/>
      <c r="E12" s="527"/>
      <c r="F12" s="504"/>
      <c r="G12" s="517"/>
      <c r="H12" s="504"/>
      <c r="I12" s="505"/>
      <c r="J12" s="300"/>
      <c r="K12" s="518"/>
      <c r="L12" s="498"/>
      <c r="M12" s="500"/>
      <c r="N12" s="498"/>
      <c r="O12" s="549"/>
      <c r="P12" s="543"/>
      <c r="Q12" s="549"/>
      <c r="R12" s="504"/>
      <c r="S12" s="505"/>
      <c r="T12" s="508"/>
      <c r="U12" s="509"/>
      <c r="V12" s="513"/>
      <c r="W12" s="516"/>
      <c r="X12" s="516"/>
      <c r="Y12" s="503"/>
    </row>
    <row r="13" spans="2:29" ht="6.9" customHeight="1" x14ac:dyDescent="0.15">
      <c r="B13" s="528" t="s">
        <v>25</v>
      </c>
      <c r="C13" s="519" t="s">
        <v>19</v>
      </c>
      <c r="D13" s="522">
        <v>340041.3</v>
      </c>
      <c r="E13" s="523"/>
      <c r="F13" s="504"/>
      <c r="G13" s="517"/>
      <c r="H13" s="504"/>
      <c r="I13" s="505"/>
      <c r="J13" s="300"/>
      <c r="K13" s="518"/>
      <c r="L13" s="498"/>
      <c r="M13" s="500"/>
      <c r="N13" s="498"/>
      <c r="O13" s="549"/>
      <c r="P13" s="543"/>
      <c r="Q13" s="549"/>
      <c r="R13" s="504"/>
      <c r="S13" s="505"/>
      <c r="T13" s="508"/>
      <c r="U13" s="509"/>
      <c r="V13" s="513"/>
      <c r="W13" s="537" t="s">
        <v>272</v>
      </c>
      <c r="X13" s="538"/>
      <c r="Y13" s="503">
        <v>1</v>
      </c>
    </row>
    <row r="14" spans="2:29" ht="6.9" customHeight="1" x14ac:dyDescent="0.15">
      <c r="B14" s="519"/>
      <c r="C14" s="520"/>
      <c r="D14" s="524"/>
      <c r="E14" s="525"/>
      <c r="F14" s="504"/>
      <c r="G14" s="517"/>
      <c r="H14" s="504"/>
      <c r="I14" s="505"/>
      <c r="J14" s="260"/>
      <c r="K14" s="262"/>
      <c r="L14" s="498"/>
      <c r="M14" s="501"/>
      <c r="N14" s="498"/>
      <c r="O14" s="550"/>
      <c r="P14" s="543"/>
      <c r="Q14" s="550"/>
      <c r="R14" s="504"/>
      <c r="S14" s="505"/>
      <c r="T14" s="508"/>
      <c r="U14" s="509"/>
      <c r="V14" s="513"/>
      <c r="W14" s="538"/>
      <c r="X14" s="538"/>
      <c r="Y14" s="503"/>
    </row>
    <row r="15" spans="2:29" ht="6.9" customHeight="1" x14ac:dyDescent="0.15">
      <c r="B15" s="519"/>
      <c r="C15" s="521"/>
      <c r="D15" s="526"/>
      <c r="E15" s="527"/>
      <c r="F15" s="504"/>
      <c r="G15" s="517"/>
      <c r="H15" s="504"/>
      <c r="I15" s="505"/>
      <c r="J15" s="300" t="s">
        <v>26</v>
      </c>
      <c r="K15" s="518"/>
      <c r="L15" s="282" t="s">
        <v>34</v>
      </c>
      <c r="M15" s="539">
        <v>0</v>
      </c>
      <c r="N15" s="282" t="s">
        <v>33</v>
      </c>
      <c r="O15" s="539">
        <v>0</v>
      </c>
      <c r="P15" s="542" t="s">
        <v>32</v>
      </c>
      <c r="Q15" s="545">
        <v>0</v>
      </c>
      <c r="R15" s="504"/>
      <c r="S15" s="505"/>
      <c r="T15" s="508"/>
      <c r="U15" s="509"/>
      <c r="V15" s="513"/>
      <c r="W15" s="538"/>
      <c r="X15" s="538"/>
      <c r="Y15" s="503"/>
      <c r="AC15" s="181">
        <v>0</v>
      </c>
    </row>
    <row r="16" spans="2:29" ht="6.9" customHeight="1" x14ac:dyDescent="0.15">
      <c r="B16" s="519"/>
      <c r="C16" s="519" t="s">
        <v>23</v>
      </c>
      <c r="D16" s="522">
        <v>1313149.6000000001</v>
      </c>
      <c r="E16" s="523"/>
      <c r="F16" s="504"/>
      <c r="G16" s="517"/>
      <c r="H16" s="504"/>
      <c r="I16" s="505"/>
      <c r="J16" s="300"/>
      <c r="K16" s="518"/>
      <c r="L16" s="498"/>
      <c r="M16" s="540"/>
      <c r="N16" s="498"/>
      <c r="O16" s="540"/>
      <c r="P16" s="543"/>
      <c r="Q16" s="546"/>
      <c r="R16" s="504"/>
      <c r="S16" s="505"/>
      <c r="T16" s="508"/>
      <c r="U16" s="509"/>
      <c r="V16" s="513"/>
      <c r="W16" s="538"/>
      <c r="X16" s="538"/>
      <c r="Y16" s="503"/>
    </row>
    <row r="17" spans="2:25" ht="6.9" customHeight="1" x14ac:dyDescent="0.15">
      <c r="B17" s="519"/>
      <c r="C17" s="520"/>
      <c r="D17" s="524"/>
      <c r="E17" s="525"/>
      <c r="F17" s="504"/>
      <c r="G17" s="517"/>
      <c r="H17" s="504"/>
      <c r="I17" s="505"/>
      <c r="J17" s="300"/>
      <c r="K17" s="518"/>
      <c r="L17" s="498"/>
      <c r="M17" s="540"/>
      <c r="N17" s="498"/>
      <c r="O17" s="540"/>
      <c r="P17" s="543"/>
      <c r="Q17" s="546"/>
      <c r="R17" s="504"/>
      <c r="S17" s="505"/>
      <c r="T17" s="508"/>
      <c r="U17" s="509"/>
      <c r="V17" s="513"/>
      <c r="W17" s="538"/>
      <c r="X17" s="538"/>
      <c r="Y17" s="503"/>
    </row>
    <row r="18" spans="2:25" ht="6.9" customHeight="1" x14ac:dyDescent="0.15">
      <c r="B18" s="528"/>
      <c r="C18" s="521"/>
      <c r="D18" s="526"/>
      <c r="E18" s="527"/>
      <c r="F18" s="461"/>
      <c r="G18" s="462"/>
      <c r="H18" s="461"/>
      <c r="I18" s="463"/>
      <c r="J18" s="260"/>
      <c r="K18" s="262"/>
      <c r="L18" s="281"/>
      <c r="M18" s="541"/>
      <c r="N18" s="281"/>
      <c r="O18" s="541"/>
      <c r="P18" s="544"/>
      <c r="Q18" s="547"/>
      <c r="R18" s="461"/>
      <c r="S18" s="463"/>
      <c r="T18" s="510"/>
      <c r="U18" s="511"/>
      <c r="V18" s="514"/>
      <c r="W18" s="538"/>
      <c r="X18" s="538"/>
      <c r="Y18" s="503"/>
    </row>
    <row r="19" spans="2:25" ht="39.9"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184"/>
      <c r="I20" s="1"/>
      <c r="J20" s="1"/>
      <c r="K20" s="1"/>
      <c r="L20" s="1"/>
      <c r="M20" s="184"/>
      <c r="N20" s="184"/>
      <c r="O20" s="1"/>
      <c r="P20" s="1"/>
      <c r="Q20" s="184"/>
      <c r="R20" s="1"/>
      <c r="S20" s="1"/>
      <c r="T20" s="1"/>
      <c r="U20" s="1"/>
      <c r="V20" s="1"/>
      <c r="W20" s="1"/>
      <c r="X20" s="1"/>
      <c r="Y20" s="185"/>
    </row>
    <row r="21" spans="2:25" ht="39.9" customHeight="1" x14ac:dyDescent="0.15">
      <c r="B21" s="529"/>
      <c r="C21" s="1"/>
      <c r="D21" s="1"/>
      <c r="E21" s="1"/>
      <c r="F21" s="1"/>
      <c r="G21" s="1"/>
      <c r="H21" s="184"/>
      <c r="I21" s="1"/>
      <c r="J21" s="1"/>
      <c r="K21" s="1"/>
      <c r="L21" s="1"/>
      <c r="M21" s="184"/>
      <c r="N21" s="184"/>
      <c r="O21" s="1"/>
      <c r="P21" s="1"/>
      <c r="Q21" s="184"/>
      <c r="R21" s="1"/>
      <c r="S21" s="1"/>
      <c r="T21" s="1"/>
      <c r="U21" s="1"/>
      <c r="V21" s="1"/>
      <c r="W21" s="1"/>
      <c r="X21" s="1"/>
      <c r="Y21" s="185"/>
    </row>
    <row r="22" spans="2:25" ht="39.9" customHeight="1" x14ac:dyDescent="0.15">
      <c r="B22" s="529"/>
      <c r="C22" s="1"/>
      <c r="D22" s="1"/>
      <c r="E22" s="1"/>
      <c r="F22" s="184"/>
      <c r="G22" s="1"/>
      <c r="H22" s="1"/>
      <c r="I22" s="1"/>
      <c r="J22" s="1"/>
      <c r="K22" s="1"/>
      <c r="L22" s="1"/>
      <c r="M22" s="184"/>
      <c r="N22" s="1"/>
      <c r="O22" s="1"/>
      <c r="P22" s="1"/>
      <c r="Q22" s="184"/>
      <c r="R22" s="1"/>
      <c r="S22" s="1"/>
      <c r="T22" s="1"/>
      <c r="U22" s="1"/>
      <c r="V22" s="1"/>
      <c r="W22" s="1"/>
      <c r="X22" s="1"/>
      <c r="Y22" s="185"/>
    </row>
    <row r="23" spans="2:25" ht="39.9" customHeight="1" x14ac:dyDescent="0.15">
      <c r="B23" s="529"/>
      <c r="C23" s="1"/>
      <c r="D23" s="1"/>
      <c r="E23" s="1"/>
      <c r="F23" s="184"/>
      <c r="G23" s="184"/>
      <c r="H23" s="1"/>
      <c r="I23" s="1"/>
      <c r="J23" s="1"/>
      <c r="K23" s="1"/>
      <c r="L23" s="1"/>
      <c r="M23" s="184"/>
      <c r="N23" s="1"/>
      <c r="O23" s="1"/>
      <c r="P23" s="1"/>
      <c r="Q23" s="184"/>
      <c r="R23" s="1"/>
      <c r="S23" s="1"/>
      <c r="T23" s="1"/>
      <c r="U23" s="1"/>
      <c r="V23" s="1"/>
      <c r="W23" s="1"/>
      <c r="X23" s="1"/>
      <c r="Y23" s="185"/>
    </row>
    <row r="24" spans="2:25" ht="39.9" customHeight="1" x14ac:dyDescent="0.15">
      <c r="B24" s="529"/>
      <c r="C24" s="184"/>
      <c r="D24" s="1"/>
      <c r="E24" s="1"/>
      <c r="F24" s="184"/>
      <c r="G24" s="184"/>
      <c r="H24" s="1"/>
      <c r="I24" s="1"/>
      <c r="J24" s="1"/>
      <c r="K24" s="1"/>
      <c r="L24" s="1"/>
      <c r="M24" s="184"/>
      <c r="N24" s="184"/>
      <c r="O24" s="1"/>
      <c r="P24" s="1"/>
      <c r="Q24" s="184"/>
      <c r="R24" s="1"/>
      <c r="S24" s="1"/>
      <c r="T24" s="1"/>
      <c r="U24" s="1"/>
      <c r="V24" s="1"/>
      <c r="W24" s="1"/>
      <c r="X24" s="1"/>
      <c r="Y24" s="185"/>
    </row>
    <row r="25" spans="2:25" ht="39.9" customHeight="1" x14ac:dyDescent="0.15">
      <c r="B25" s="529"/>
      <c r="C25" s="184"/>
      <c r="D25" s="1"/>
      <c r="E25" s="1"/>
      <c r="F25" s="184"/>
      <c r="G25" s="184"/>
      <c r="H25" s="1"/>
      <c r="I25" s="1"/>
      <c r="J25" s="1"/>
      <c r="K25" s="1"/>
      <c r="L25" s="1"/>
      <c r="M25" s="184"/>
      <c r="N25" s="184"/>
      <c r="O25" s="1"/>
      <c r="P25" s="1"/>
      <c r="Q25" s="184"/>
      <c r="R25" s="1"/>
      <c r="S25" s="1"/>
      <c r="T25" s="1"/>
      <c r="U25" s="1"/>
      <c r="V25" s="1"/>
      <c r="W25" s="1"/>
      <c r="X25" s="1"/>
      <c r="Y25" s="185"/>
    </row>
    <row r="26" spans="2:25" ht="39.9" customHeight="1" x14ac:dyDescent="0.15">
      <c r="B26" s="529"/>
      <c r="C26" s="184"/>
      <c r="D26" s="1"/>
      <c r="E26" s="1"/>
      <c r="F26" s="2"/>
      <c r="G26" s="186"/>
      <c r="H26" s="186"/>
      <c r="I26" s="186"/>
      <c r="J26" s="186"/>
      <c r="K26" s="186"/>
      <c r="L26" s="1"/>
      <c r="M26" s="184"/>
      <c r="N26" s="184"/>
      <c r="O26" s="1"/>
      <c r="P26" s="533" t="s">
        <v>289</v>
      </c>
      <c r="Q26" s="533"/>
      <c r="R26" s="533"/>
      <c r="S26" s="533"/>
      <c r="T26" s="533"/>
      <c r="U26" s="533"/>
      <c r="V26" s="533"/>
      <c r="W26" s="533"/>
      <c r="X26" s="533"/>
      <c r="Y26" s="534"/>
    </row>
    <row r="27" spans="2:25" ht="45" customHeight="1" x14ac:dyDescent="0.15">
      <c r="B27" s="454"/>
      <c r="C27" s="187"/>
      <c r="D27" s="188"/>
      <c r="E27" s="189"/>
      <c r="F27" s="190"/>
      <c r="G27" s="188"/>
      <c r="H27" s="188"/>
      <c r="I27" s="188"/>
      <c r="J27" s="188"/>
      <c r="K27" s="188"/>
      <c r="L27" s="188"/>
      <c r="M27" s="188"/>
      <c r="N27" s="188"/>
      <c r="O27" s="191"/>
      <c r="P27" s="535"/>
      <c r="Q27" s="535"/>
      <c r="R27" s="535"/>
      <c r="S27" s="535"/>
      <c r="T27" s="535"/>
      <c r="U27" s="535"/>
      <c r="V27" s="535"/>
      <c r="W27" s="535"/>
      <c r="X27" s="535"/>
      <c r="Y27" s="536"/>
    </row>
    <row r="28" spans="2:25" ht="15" customHeight="1" x14ac:dyDescent="0.15">
      <c r="C28" s="3" t="s">
        <v>248</v>
      </c>
    </row>
    <row r="29" spans="2:25" ht="15" customHeight="1" x14ac:dyDescent="0.15">
      <c r="C29" s="3" t="s">
        <v>564</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count="3">
    <dataValidation type="list" allowBlank="1" showInputMessage="1" showErrorMessage="1" sqref="V3:Y4" xr:uid="{00000000-0002-0000-0B00-000000000000}">
      <formula1>$AB$2:$AB$3</formula1>
    </dataValidation>
    <dataValidation type="list" allowBlank="1" showInputMessage="1" showErrorMessage="1" sqref="T7:U18" xr:uid="{00000000-0002-0000-0B00-000001000000}">
      <formula1>$AA$2:$AA$5</formula1>
    </dataValidation>
    <dataValidation type="list" allowBlank="1" showInputMessage="1" showErrorMessage="1" sqref="V6:Y6" xr:uid="{00000000-0002-0000-0B00-000002000000}">
      <formula1>$AC$2:$AC$8</formula1>
    </dataValidation>
  </dataValidations>
  <printOptions horizontalCentered="1" verticalCentered="1"/>
  <pageMargins left="0.25" right="0.25" top="0.75" bottom="0.75" header="0.3" footer="0.3"/>
  <pageSetup paperSize="9" scale="84" orientation="landscape" copies="2" r:id="rId1"/>
  <headerFooter alignWithMargins="0"/>
  <rowBreaks count="1" manualBreakCount="1">
    <brk id="6" max="25" man="1"/>
  </rowBreaks>
  <colBreaks count="1" manualBreakCount="1">
    <brk id="3" min="1" max="31"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1">
    <pageSetUpPr fitToPage="1"/>
  </sheetPr>
  <dimension ref="B2:AC32"/>
  <sheetViews>
    <sheetView showGridLines="0" view="pageBreakPreview" zoomScaleNormal="100" zoomScaleSheetLayoutView="100" workbookViewId="0">
      <selection sqref="A1:N2"/>
    </sheetView>
  </sheetViews>
  <sheetFormatPr defaultColWidth="9" defaultRowHeight="12" x14ac:dyDescent="0.15"/>
  <cols>
    <col min="1" max="1" width="1.6640625" style="181" customWidth="1"/>
    <col min="2" max="2" width="4.109375" style="181" customWidth="1"/>
    <col min="3" max="21" width="5.88671875" style="181" customWidth="1"/>
    <col min="22" max="22" width="8.21875" style="181" customWidth="1"/>
    <col min="23" max="24" width="6.77734375" style="181" customWidth="1"/>
    <col min="25" max="25" width="8.6640625" style="181" customWidth="1"/>
    <col min="26" max="26" width="1.33203125" style="181" customWidth="1"/>
    <col min="27" max="29" width="0" style="181" hidden="1" customWidth="1"/>
    <col min="30" max="16384" width="9" style="181"/>
  </cols>
  <sheetData>
    <row r="2" spans="2:29" ht="24.9" customHeight="1" x14ac:dyDescent="0.15">
      <c r="B2" s="18" t="s">
        <v>552</v>
      </c>
      <c r="C2" s="3"/>
      <c r="D2" s="3"/>
      <c r="E2" s="3"/>
      <c r="F2" s="3"/>
      <c r="G2" s="3"/>
      <c r="H2" s="3"/>
      <c r="I2" s="3"/>
      <c r="J2" s="3"/>
      <c r="K2" s="3"/>
      <c r="L2" s="3"/>
      <c r="M2" s="3"/>
      <c r="N2" s="474"/>
      <c r="O2" s="475"/>
      <c r="P2" s="476"/>
      <c r="Q2" s="477"/>
      <c r="R2" s="477"/>
      <c r="S2" s="478"/>
      <c r="T2" s="286" t="s">
        <v>47</v>
      </c>
      <c r="U2" s="286"/>
      <c r="V2" s="479" t="s">
        <v>850</v>
      </c>
      <c r="W2" s="479"/>
      <c r="X2" s="479"/>
      <c r="Y2" s="479"/>
      <c r="AA2" s="94" t="s">
        <v>553</v>
      </c>
      <c r="AB2" s="3" t="s">
        <v>554</v>
      </c>
      <c r="AC2" s="3" t="s">
        <v>555</v>
      </c>
    </row>
    <row r="3" spans="2:29" ht="20.100000000000001" customHeight="1" x14ac:dyDescent="0.15">
      <c r="B3" s="282" t="s">
        <v>27</v>
      </c>
      <c r="C3" s="282"/>
      <c r="D3" s="480" t="s">
        <v>668</v>
      </c>
      <c r="E3" s="480"/>
      <c r="F3" s="480"/>
      <c r="G3" s="480"/>
      <c r="H3" s="286" t="s">
        <v>28</v>
      </c>
      <c r="I3" s="286"/>
      <c r="J3" s="480" t="s">
        <v>670</v>
      </c>
      <c r="K3" s="480"/>
      <c r="L3" s="480"/>
      <c r="M3" s="480"/>
      <c r="N3" s="286" t="s">
        <v>10</v>
      </c>
      <c r="O3" s="286"/>
      <c r="P3" s="481" t="s">
        <v>671</v>
      </c>
      <c r="Q3" s="481"/>
      <c r="R3" s="481"/>
      <c r="S3" s="481"/>
      <c r="T3" s="286" t="s">
        <v>16</v>
      </c>
      <c r="U3" s="286"/>
      <c r="V3" s="482" t="s">
        <v>673</v>
      </c>
      <c r="W3" s="482"/>
      <c r="X3" s="482"/>
      <c r="Y3" s="482"/>
      <c r="AA3" s="94" t="s">
        <v>556</v>
      </c>
      <c r="AB3" s="3" t="s">
        <v>557</v>
      </c>
      <c r="AC3" s="3" t="s">
        <v>558</v>
      </c>
    </row>
    <row r="4" spans="2:29" ht="20.100000000000001" customHeight="1" x14ac:dyDescent="0.15">
      <c r="B4" s="281" t="s">
        <v>11</v>
      </c>
      <c r="C4" s="281"/>
      <c r="D4" s="483" t="s">
        <v>669</v>
      </c>
      <c r="E4" s="483"/>
      <c r="F4" s="483"/>
      <c r="G4" s="483"/>
      <c r="H4" s="286"/>
      <c r="I4" s="286"/>
      <c r="J4" s="480"/>
      <c r="K4" s="480"/>
      <c r="L4" s="480"/>
      <c r="M4" s="480"/>
      <c r="N4" s="286"/>
      <c r="O4" s="286"/>
      <c r="P4" s="481"/>
      <c r="Q4" s="481"/>
      <c r="R4" s="481"/>
      <c r="S4" s="481"/>
      <c r="T4" s="286" t="s">
        <v>17</v>
      </c>
      <c r="U4" s="286"/>
      <c r="V4" s="482" t="s">
        <v>673</v>
      </c>
      <c r="W4" s="482"/>
      <c r="X4" s="482"/>
      <c r="Y4" s="482"/>
      <c r="AA4" s="94" t="s">
        <v>54</v>
      </c>
      <c r="AC4" s="3" t="s">
        <v>559</v>
      </c>
    </row>
    <row r="5" spans="2:29" ht="20.100000000000001" customHeight="1" x14ac:dyDescent="0.15">
      <c r="B5" s="468" t="s">
        <v>12</v>
      </c>
      <c r="C5" s="468"/>
      <c r="D5" s="182" t="s">
        <v>13</v>
      </c>
      <c r="E5" s="481" t="s">
        <v>666</v>
      </c>
      <c r="F5" s="481"/>
      <c r="G5" s="481"/>
      <c r="H5" s="286" t="s">
        <v>256</v>
      </c>
      <c r="I5" s="286"/>
      <c r="J5" s="286"/>
      <c r="K5" s="484" t="s">
        <v>695</v>
      </c>
      <c r="L5" s="485"/>
      <c r="M5" s="485"/>
      <c r="N5" s="485"/>
      <c r="O5" s="326" t="s">
        <v>238</v>
      </c>
      <c r="P5" s="327"/>
      <c r="Q5" s="492" t="s">
        <v>698</v>
      </c>
      <c r="R5" s="493"/>
      <c r="S5" s="494"/>
      <c r="T5" s="286" t="s">
        <v>39</v>
      </c>
      <c r="U5" s="286"/>
      <c r="V5" s="183" t="s">
        <v>38</v>
      </c>
      <c r="W5" s="502">
        <v>587</v>
      </c>
      <c r="X5" s="502"/>
      <c r="Y5" s="54" t="s">
        <v>37</v>
      </c>
      <c r="AA5" s="94" t="s">
        <v>55</v>
      </c>
      <c r="AC5" s="3" t="s">
        <v>560</v>
      </c>
    </row>
    <row r="6" spans="2:29" ht="20.100000000000001" customHeight="1" x14ac:dyDescent="0.15">
      <c r="B6" s="468"/>
      <c r="C6" s="468"/>
      <c r="D6" s="182" t="s">
        <v>14</v>
      </c>
      <c r="E6" s="488" t="s">
        <v>667</v>
      </c>
      <c r="F6" s="488"/>
      <c r="G6" s="488"/>
      <c r="H6" s="286" t="s">
        <v>257</v>
      </c>
      <c r="I6" s="286"/>
      <c r="J6" s="286"/>
      <c r="K6" s="484" t="s">
        <v>699</v>
      </c>
      <c r="L6" s="485"/>
      <c r="M6" s="485"/>
      <c r="N6" s="485"/>
      <c r="O6" s="486"/>
      <c r="P6" s="487"/>
      <c r="Q6" s="495"/>
      <c r="R6" s="496"/>
      <c r="S6" s="497"/>
      <c r="T6" s="282" t="s">
        <v>15</v>
      </c>
      <c r="U6" s="282"/>
      <c r="V6" s="489" t="s">
        <v>672</v>
      </c>
      <c r="W6" s="490"/>
      <c r="X6" s="490"/>
      <c r="Y6" s="491"/>
      <c r="AC6" s="3" t="s">
        <v>561</v>
      </c>
    </row>
    <row r="7" spans="2:29" ht="6.9" customHeight="1" x14ac:dyDescent="0.15">
      <c r="B7" s="528" t="s">
        <v>18</v>
      </c>
      <c r="C7" s="519" t="s">
        <v>19</v>
      </c>
      <c r="D7" s="522">
        <v>340041.3</v>
      </c>
      <c r="E7" s="523"/>
      <c r="F7" s="458" t="s">
        <v>20</v>
      </c>
      <c r="G7" s="459"/>
      <c r="H7" s="458" t="s">
        <v>21</v>
      </c>
      <c r="I7" s="460"/>
      <c r="J7" s="257" t="s">
        <v>22</v>
      </c>
      <c r="K7" s="259"/>
      <c r="L7" s="282" t="s">
        <v>34</v>
      </c>
      <c r="M7" s="499">
        <v>20</v>
      </c>
      <c r="N7" s="282" t="s">
        <v>33</v>
      </c>
      <c r="O7" s="499">
        <v>2</v>
      </c>
      <c r="P7" s="542" t="s">
        <v>32</v>
      </c>
      <c r="Q7" s="548">
        <v>0</v>
      </c>
      <c r="R7" s="458" t="s">
        <v>36</v>
      </c>
      <c r="S7" s="460"/>
      <c r="T7" s="506" t="s">
        <v>832</v>
      </c>
      <c r="U7" s="507"/>
      <c r="V7" s="512" t="s">
        <v>35</v>
      </c>
      <c r="W7" s="515" t="s">
        <v>290</v>
      </c>
      <c r="X7" s="516"/>
      <c r="Y7" s="503">
        <v>3</v>
      </c>
      <c r="AC7" s="3" t="s">
        <v>562</v>
      </c>
    </row>
    <row r="8" spans="2:29" ht="6.9" customHeight="1" x14ac:dyDescent="0.15">
      <c r="B8" s="528"/>
      <c r="C8" s="520"/>
      <c r="D8" s="524"/>
      <c r="E8" s="525"/>
      <c r="F8" s="504"/>
      <c r="G8" s="517"/>
      <c r="H8" s="504"/>
      <c r="I8" s="505"/>
      <c r="J8" s="300"/>
      <c r="K8" s="518"/>
      <c r="L8" s="498"/>
      <c r="M8" s="500"/>
      <c r="N8" s="498"/>
      <c r="O8" s="500"/>
      <c r="P8" s="543"/>
      <c r="Q8" s="549"/>
      <c r="R8" s="504"/>
      <c r="S8" s="505"/>
      <c r="T8" s="508"/>
      <c r="U8" s="509"/>
      <c r="V8" s="513"/>
      <c r="W8" s="516"/>
      <c r="X8" s="516"/>
      <c r="Y8" s="503"/>
      <c r="AC8" s="3" t="s">
        <v>563</v>
      </c>
    </row>
    <row r="9" spans="2:29" ht="6.9" customHeight="1" x14ac:dyDescent="0.15">
      <c r="B9" s="528"/>
      <c r="C9" s="521"/>
      <c r="D9" s="526"/>
      <c r="E9" s="527"/>
      <c r="F9" s="504"/>
      <c r="G9" s="517"/>
      <c r="H9" s="504"/>
      <c r="I9" s="505"/>
      <c r="J9" s="300"/>
      <c r="K9" s="518"/>
      <c r="L9" s="498"/>
      <c r="M9" s="500"/>
      <c r="N9" s="498"/>
      <c r="O9" s="500"/>
      <c r="P9" s="543"/>
      <c r="Q9" s="549"/>
      <c r="R9" s="504"/>
      <c r="S9" s="505"/>
      <c r="T9" s="508"/>
      <c r="U9" s="509"/>
      <c r="V9" s="513"/>
      <c r="W9" s="516"/>
      <c r="X9" s="516"/>
      <c r="Y9" s="503"/>
    </row>
    <row r="10" spans="2:29" ht="6.9" customHeight="1" x14ac:dyDescent="0.15">
      <c r="B10" s="528"/>
      <c r="C10" s="519" t="s">
        <v>23</v>
      </c>
      <c r="D10" s="522">
        <v>1313212.5</v>
      </c>
      <c r="E10" s="523"/>
      <c r="F10" s="504"/>
      <c r="G10" s="517"/>
      <c r="H10" s="504"/>
      <c r="I10" s="505"/>
      <c r="J10" s="300"/>
      <c r="K10" s="518"/>
      <c r="L10" s="498"/>
      <c r="M10" s="501"/>
      <c r="N10" s="498"/>
      <c r="O10" s="501"/>
      <c r="P10" s="543"/>
      <c r="Q10" s="550"/>
      <c r="R10" s="504"/>
      <c r="S10" s="505"/>
      <c r="T10" s="508"/>
      <c r="U10" s="509"/>
      <c r="V10" s="513"/>
      <c r="W10" s="516"/>
      <c r="X10" s="516"/>
      <c r="Y10" s="503"/>
    </row>
    <row r="11" spans="2:29" ht="6.9" customHeight="1" x14ac:dyDescent="0.15">
      <c r="B11" s="528"/>
      <c r="C11" s="520"/>
      <c r="D11" s="524"/>
      <c r="E11" s="525"/>
      <c r="F11" s="504"/>
      <c r="G11" s="517"/>
      <c r="H11" s="504"/>
      <c r="I11" s="505"/>
      <c r="J11" s="257" t="s">
        <v>24</v>
      </c>
      <c r="K11" s="259"/>
      <c r="L11" s="282" t="s">
        <v>34</v>
      </c>
      <c r="M11" s="499">
        <v>1</v>
      </c>
      <c r="N11" s="282" t="s">
        <v>33</v>
      </c>
      <c r="O11" s="548">
        <v>0</v>
      </c>
      <c r="P11" s="542" t="s">
        <v>32</v>
      </c>
      <c r="Q11" s="548">
        <v>0</v>
      </c>
      <c r="R11" s="504"/>
      <c r="S11" s="505"/>
      <c r="T11" s="508"/>
      <c r="U11" s="509"/>
      <c r="V11" s="513"/>
      <c r="W11" s="516"/>
      <c r="X11" s="516"/>
      <c r="Y11" s="503"/>
    </row>
    <row r="12" spans="2:29" ht="6.9" customHeight="1" x14ac:dyDescent="0.15">
      <c r="B12" s="528"/>
      <c r="C12" s="521"/>
      <c r="D12" s="526"/>
      <c r="E12" s="527"/>
      <c r="F12" s="504"/>
      <c r="G12" s="517"/>
      <c r="H12" s="504"/>
      <c r="I12" s="505"/>
      <c r="J12" s="300"/>
      <c r="K12" s="518"/>
      <c r="L12" s="498"/>
      <c r="M12" s="500"/>
      <c r="N12" s="498"/>
      <c r="O12" s="549"/>
      <c r="P12" s="543"/>
      <c r="Q12" s="549"/>
      <c r="R12" s="504"/>
      <c r="S12" s="505"/>
      <c r="T12" s="508"/>
      <c r="U12" s="509"/>
      <c r="V12" s="513"/>
      <c r="W12" s="516"/>
      <c r="X12" s="516"/>
      <c r="Y12" s="503"/>
    </row>
    <row r="13" spans="2:29" ht="6.9" customHeight="1" x14ac:dyDescent="0.15">
      <c r="B13" s="528" t="s">
        <v>25</v>
      </c>
      <c r="C13" s="519" t="s">
        <v>19</v>
      </c>
      <c r="D13" s="522">
        <v>340041.3</v>
      </c>
      <c r="E13" s="523"/>
      <c r="F13" s="504"/>
      <c r="G13" s="517"/>
      <c r="H13" s="504"/>
      <c r="I13" s="505"/>
      <c r="J13" s="300"/>
      <c r="K13" s="518"/>
      <c r="L13" s="498"/>
      <c r="M13" s="500"/>
      <c r="N13" s="498"/>
      <c r="O13" s="549"/>
      <c r="P13" s="543"/>
      <c r="Q13" s="549"/>
      <c r="R13" s="504"/>
      <c r="S13" s="505"/>
      <c r="T13" s="508"/>
      <c r="U13" s="509"/>
      <c r="V13" s="513"/>
      <c r="W13" s="537" t="s">
        <v>272</v>
      </c>
      <c r="X13" s="538"/>
      <c r="Y13" s="503">
        <v>1</v>
      </c>
    </row>
    <row r="14" spans="2:29" ht="6.9" customHeight="1" x14ac:dyDescent="0.15">
      <c r="B14" s="519"/>
      <c r="C14" s="520"/>
      <c r="D14" s="524"/>
      <c r="E14" s="525"/>
      <c r="F14" s="504"/>
      <c r="G14" s="517"/>
      <c r="H14" s="504"/>
      <c r="I14" s="505"/>
      <c r="J14" s="260"/>
      <c r="K14" s="262"/>
      <c r="L14" s="498"/>
      <c r="M14" s="501"/>
      <c r="N14" s="498"/>
      <c r="O14" s="550"/>
      <c r="P14" s="543"/>
      <c r="Q14" s="550"/>
      <c r="R14" s="504"/>
      <c r="S14" s="505"/>
      <c r="T14" s="508"/>
      <c r="U14" s="509"/>
      <c r="V14" s="513"/>
      <c r="W14" s="538"/>
      <c r="X14" s="538"/>
      <c r="Y14" s="503"/>
    </row>
    <row r="15" spans="2:29" ht="6.9" customHeight="1" x14ac:dyDescent="0.15">
      <c r="B15" s="519"/>
      <c r="C15" s="521"/>
      <c r="D15" s="526"/>
      <c r="E15" s="527"/>
      <c r="F15" s="504"/>
      <c r="G15" s="517"/>
      <c r="H15" s="504"/>
      <c r="I15" s="505"/>
      <c r="J15" s="300" t="s">
        <v>26</v>
      </c>
      <c r="K15" s="518"/>
      <c r="L15" s="282" t="s">
        <v>34</v>
      </c>
      <c r="M15" s="539">
        <v>0</v>
      </c>
      <c r="N15" s="282" t="s">
        <v>33</v>
      </c>
      <c r="O15" s="539">
        <v>0</v>
      </c>
      <c r="P15" s="542" t="s">
        <v>32</v>
      </c>
      <c r="Q15" s="545">
        <v>0</v>
      </c>
      <c r="R15" s="504"/>
      <c r="S15" s="505"/>
      <c r="T15" s="508"/>
      <c r="U15" s="509"/>
      <c r="V15" s="513"/>
      <c r="W15" s="538"/>
      <c r="X15" s="538"/>
      <c r="Y15" s="503"/>
      <c r="AC15" s="181">
        <v>0</v>
      </c>
    </row>
    <row r="16" spans="2:29" ht="6.9" customHeight="1" x14ac:dyDescent="0.15">
      <c r="B16" s="519"/>
      <c r="C16" s="519" t="s">
        <v>23</v>
      </c>
      <c r="D16" s="522">
        <v>1313149.6000000001</v>
      </c>
      <c r="E16" s="523"/>
      <c r="F16" s="504"/>
      <c r="G16" s="517"/>
      <c r="H16" s="504"/>
      <c r="I16" s="505"/>
      <c r="J16" s="300"/>
      <c r="K16" s="518"/>
      <c r="L16" s="498"/>
      <c r="M16" s="540"/>
      <c r="N16" s="498"/>
      <c r="O16" s="540"/>
      <c r="P16" s="543"/>
      <c r="Q16" s="546"/>
      <c r="R16" s="504"/>
      <c r="S16" s="505"/>
      <c r="T16" s="508"/>
      <c r="U16" s="509"/>
      <c r="V16" s="513"/>
      <c r="W16" s="538"/>
      <c r="X16" s="538"/>
      <c r="Y16" s="503"/>
    </row>
    <row r="17" spans="2:25" ht="6.9" customHeight="1" x14ac:dyDescent="0.15">
      <c r="B17" s="519"/>
      <c r="C17" s="520"/>
      <c r="D17" s="524"/>
      <c r="E17" s="525"/>
      <c r="F17" s="504"/>
      <c r="G17" s="517"/>
      <c r="H17" s="504"/>
      <c r="I17" s="505"/>
      <c r="J17" s="300"/>
      <c r="K17" s="518"/>
      <c r="L17" s="498"/>
      <c r="M17" s="540"/>
      <c r="N17" s="498"/>
      <c r="O17" s="540"/>
      <c r="P17" s="543"/>
      <c r="Q17" s="546"/>
      <c r="R17" s="504"/>
      <c r="S17" s="505"/>
      <c r="T17" s="508"/>
      <c r="U17" s="509"/>
      <c r="V17" s="513"/>
      <c r="W17" s="538"/>
      <c r="X17" s="538"/>
      <c r="Y17" s="503"/>
    </row>
    <row r="18" spans="2:25" ht="6.9" customHeight="1" x14ac:dyDescent="0.15">
      <c r="B18" s="528"/>
      <c r="C18" s="521"/>
      <c r="D18" s="526"/>
      <c r="E18" s="527"/>
      <c r="F18" s="461"/>
      <c r="G18" s="462"/>
      <c r="H18" s="461"/>
      <c r="I18" s="463"/>
      <c r="J18" s="260"/>
      <c r="K18" s="262"/>
      <c r="L18" s="281"/>
      <c r="M18" s="541"/>
      <c r="N18" s="281"/>
      <c r="O18" s="541"/>
      <c r="P18" s="544"/>
      <c r="Q18" s="547"/>
      <c r="R18" s="461"/>
      <c r="S18" s="463"/>
      <c r="T18" s="510"/>
      <c r="U18" s="511"/>
      <c r="V18" s="514"/>
      <c r="W18" s="538"/>
      <c r="X18" s="538"/>
      <c r="Y18" s="503"/>
    </row>
    <row r="19" spans="2:25" ht="39.9"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184"/>
      <c r="I20" s="1"/>
      <c r="J20" s="1"/>
      <c r="K20" s="1"/>
      <c r="L20" s="1"/>
      <c r="M20" s="184"/>
      <c r="N20" s="184"/>
      <c r="O20" s="1"/>
      <c r="P20" s="1"/>
      <c r="Q20" s="184"/>
      <c r="R20" s="1"/>
      <c r="S20" s="1"/>
      <c r="T20" s="1"/>
      <c r="U20" s="1"/>
      <c r="V20" s="1"/>
      <c r="W20" s="1"/>
      <c r="X20" s="1"/>
      <c r="Y20" s="185"/>
    </row>
    <row r="21" spans="2:25" ht="39.9" customHeight="1" x14ac:dyDescent="0.15">
      <c r="B21" s="529"/>
      <c r="C21" s="1"/>
      <c r="D21" s="1"/>
      <c r="E21" s="1"/>
      <c r="F21" s="1"/>
      <c r="G21" s="1"/>
      <c r="H21" s="184"/>
      <c r="I21" s="1"/>
      <c r="J21" s="1"/>
      <c r="K21" s="1"/>
      <c r="L21" s="1"/>
      <c r="M21" s="184"/>
      <c r="N21" s="184"/>
      <c r="O21" s="1"/>
      <c r="P21" s="1"/>
      <c r="Q21" s="184"/>
      <c r="R21" s="1"/>
      <c r="S21" s="1"/>
      <c r="T21" s="1"/>
      <c r="U21" s="1"/>
      <c r="V21" s="1"/>
      <c r="W21" s="1"/>
      <c r="X21" s="1"/>
      <c r="Y21" s="185"/>
    </row>
    <row r="22" spans="2:25" ht="39.9" customHeight="1" x14ac:dyDescent="0.15">
      <c r="B22" s="529"/>
      <c r="C22" s="1"/>
      <c r="D22" s="1"/>
      <c r="E22" s="1"/>
      <c r="F22" s="184"/>
      <c r="G22" s="1"/>
      <c r="H22" s="1"/>
      <c r="I22" s="1"/>
      <c r="J22" s="1"/>
      <c r="K22" s="1"/>
      <c r="L22" s="1"/>
      <c r="M22" s="184"/>
      <c r="N22" s="1"/>
      <c r="O22" s="1"/>
      <c r="P22" s="1"/>
      <c r="Q22" s="184"/>
      <c r="R22" s="1"/>
      <c r="S22" s="1"/>
      <c r="T22" s="1"/>
      <c r="U22" s="1"/>
      <c r="V22" s="1"/>
      <c r="W22" s="1"/>
      <c r="X22" s="1"/>
      <c r="Y22" s="185"/>
    </row>
    <row r="23" spans="2:25" ht="39.9" customHeight="1" x14ac:dyDescent="0.15">
      <c r="B23" s="529"/>
      <c r="C23" s="1"/>
      <c r="D23" s="1"/>
      <c r="E23" s="1"/>
      <c r="F23" s="184"/>
      <c r="G23" s="184"/>
      <c r="H23" s="1"/>
      <c r="I23" s="1"/>
      <c r="J23" s="1"/>
      <c r="K23" s="1"/>
      <c r="L23" s="1"/>
      <c r="M23" s="184"/>
      <c r="N23" s="1"/>
      <c r="O23" s="1"/>
      <c r="P23" s="1"/>
      <c r="Q23" s="184"/>
      <c r="R23" s="1"/>
      <c r="S23" s="1"/>
      <c r="T23" s="1"/>
      <c r="U23" s="1"/>
      <c r="V23" s="1"/>
      <c r="W23" s="1"/>
      <c r="X23" s="1"/>
      <c r="Y23" s="185"/>
    </row>
    <row r="24" spans="2:25" ht="39.9" customHeight="1" x14ac:dyDescent="0.15">
      <c r="B24" s="529"/>
      <c r="C24" s="184"/>
      <c r="D24" s="1"/>
      <c r="E24" s="1"/>
      <c r="F24" s="184"/>
      <c r="G24" s="184"/>
      <c r="H24" s="1"/>
      <c r="I24" s="1"/>
      <c r="J24" s="1"/>
      <c r="K24" s="1"/>
      <c r="L24" s="1"/>
      <c r="M24" s="184"/>
      <c r="N24" s="184"/>
      <c r="O24" s="1"/>
      <c r="P24" s="1"/>
      <c r="Q24" s="184"/>
      <c r="R24" s="1"/>
      <c r="S24" s="1"/>
      <c r="T24" s="1"/>
      <c r="U24" s="1"/>
      <c r="V24" s="1"/>
      <c r="W24" s="1"/>
      <c r="X24" s="1"/>
      <c r="Y24" s="185"/>
    </row>
    <row r="25" spans="2:25" ht="39.9" customHeight="1" x14ac:dyDescent="0.15">
      <c r="B25" s="529"/>
      <c r="C25" s="184"/>
      <c r="D25" s="1"/>
      <c r="E25" s="1"/>
      <c r="F25" s="184"/>
      <c r="G25" s="184"/>
      <c r="H25" s="1"/>
      <c r="I25" s="1"/>
      <c r="J25" s="1"/>
      <c r="K25" s="1"/>
      <c r="L25" s="1"/>
      <c r="M25" s="184"/>
      <c r="N25" s="184"/>
      <c r="O25" s="1"/>
      <c r="P25" s="1"/>
      <c r="Q25" s="184"/>
      <c r="R25" s="1"/>
      <c r="S25" s="1"/>
      <c r="T25" s="1"/>
      <c r="U25" s="1"/>
      <c r="V25" s="1"/>
      <c r="W25" s="1"/>
      <c r="X25" s="1"/>
      <c r="Y25" s="185"/>
    </row>
    <row r="26" spans="2:25" ht="39.9" customHeight="1" x14ac:dyDescent="0.15">
      <c r="B26" s="529"/>
      <c r="C26" s="184"/>
      <c r="D26" s="1"/>
      <c r="E26" s="1"/>
      <c r="F26" s="2"/>
      <c r="G26" s="186"/>
      <c r="H26" s="186"/>
      <c r="I26" s="186"/>
      <c r="J26" s="186"/>
      <c r="K26" s="186"/>
      <c r="L26" s="1"/>
      <c r="M26" s="184"/>
      <c r="N26" s="184"/>
      <c r="O26" s="1"/>
      <c r="P26" s="533" t="s">
        <v>289</v>
      </c>
      <c r="Q26" s="533"/>
      <c r="R26" s="533"/>
      <c r="S26" s="533"/>
      <c r="T26" s="533"/>
      <c r="U26" s="533"/>
      <c r="V26" s="533"/>
      <c r="W26" s="533"/>
      <c r="X26" s="533"/>
      <c r="Y26" s="534"/>
    </row>
    <row r="27" spans="2:25" ht="45" customHeight="1" x14ac:dyDescent="0.15">
      <c r="B27" s="454"/>
      <c r="C27" s="187"/>
      <c r="D27" s="188"/>
      <c r="E27" s="189"/>
      <c r="F27" s="190"/>
      <c r="G27" s="188"/>
      <c r="H27" s="188"/>
      <c r="I27" s="188"/>
      <c r="J27" s="188"/>
      <c r="K27" s="188"/>
      <c r="L27" s="188"/>
      <c r="M27" s="188"/>
      <c r="N27" s="188"/>
      <c r="O27" s="191"/>
      <c r="P27" s="535"/>
      <c r="Q27" s="535"/>
      <c r="R27" s="535"/>
      <c r="S27" s="535"/>
      <c r="T27" s="535"/>
      <c r="U27" s="535"/>
      <c r="V27" s="535"/>
      <c r="W27" s="535"/>
      <c r="X27" s="535"/>
      <c r="Y27" s="536"/>
    </row>
    <row r="28" spans="2:25" ht="15" customHeight="1" x14ac:dyDescent="0.15">
      <c r="C28" s="3" t="s">
        <v>248</v>
      </c>
    </row>
    <row r="29" spans="2:25" ht="15" customHeight="1" x14ac:dyDescent="0.15">
      <c r="C29" s="3" t="s">
        <v>564</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count="3">
    <dataValidation type="list" allowBlank="1" showInputMessage="1" showErrorMessage="1" sqref="V3:Y4" xr:uid="{00000000-0002-0000-0C00-000000000000}">
      <formula1>$AB$2:$AB$3</formula1>
    </dataValidation>
    <dataValidation type="list" allowBlank="1" showInputMessage="1" showErrorMessage="1" sqref="T7:U18" xr:uid="{00000000-0002-0000-0C00-000001000000}">
      <formula1>$AA$2:$AA$5</formula1>
    </dataValidation>
    <dataValidation type="list" allowBlank="1" showInputMessage="1" showErrorMessage="1" sqref="V6:Y6" xr:uid="{00000000-0002-0000-0C00-000002000000}">
      <formula1>$AC$2:$AC$8</formula1>
    </dataValidation>
  </dataValidations>
  <printOptions horizontalCentered="1" verticalCentered="1"/>
  <pageMargins left="0.25" right="0.25" top="0.75" bottom="0.75" header="0.3" footer="0.3"/>
  <pageSetup paperSize="9" scale="84" orientation="landscape" copies="2" r:id="rId1"/>
  <headerFooter alignWithMargins="0"/>
  <rowBreaks count="1" manualBreakCount="1">
    <brk id="6" max="25" man="1"/>
  </rowBreaks>
  <colBreaks count="1" manualBreakCount="1">
    <brk id="3" min="1" max="31"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2">
    <pageSetUpPr fitToPage="1"/>
  </sheetPr>
  <dimension ref="B2:AC32"/>
  <sheetViews>
    <sheetView showGridLines="0" view="pageBreakPreview" zoomScaleNormal="100" zoomScaleSheetLayoutView="100" workbookViewId="0">
      <selection sqref="A1:N2"/>
    </sheetView>
  </sheetViews>
  <sheetFormatPr defaultColWidth="9" defaultRowHeight="12" x14ac:dyDescent="0.15"/>
  <cols>
    <col min="1" max="1" width="1.6640625" style="181" customWidth="1"/>
    <col min="2" max="2" width="4.109375" style="181" customWidth="1"/>
    <col min="3" max="21" width="5.88671875" style="181" customWidth="1"/>
    <col min="22" max="22" width="8.21875" style="181" customWidth="1"/>
    <col min="23" max="24" width="6.77734375" style="181" customWidth="1"/>
    <col min="25" max="25" width="8.6640625" style="181" customWidth="1"/>
    <col min="26" max="26" width="1.33203125" style="181" customWidth="1"/>
    <col min="27" max="29" width="0" style="181" hidden="1" customWidth="1"/>
    <col min="30" max="16384" width="9" style="181"/>
  </cols>
  <sheetData>
    <row r="2" spans="2:29" ht="24.9" customHeight="1" x14ac:dyDescent="0.15">
      <c r="B2" s="18" t="s">
        <v>552</v>
      </c>
      <c r="C2" s="3"/>
      <c r="D2" s="3"/>
      <c r="E2" s="3"/>
      <c r="F2" s="3"/>
      <c r="G2" s="3"/>
      <c r="H2" s="3"/>
      <c r="I2" s="3"/>
      <c r="J2" s="3"/>
      <c r="K2" s="3"/>
      <c r="L2" s="3"/>
      <c r="M2" s="3"/>
      <c r="N2" s="474"/>
      <c r="O2" s="475"/>
      <c r="P2" s="476"/>
      <c r="Q2" s="477"/>
      <c r="R2" s="477"/>
      <c r="S2" s="478"/>
      <c r="T2" s="286" t="s">
        <v>47</v>
      </c>
      <c r="U2" s="286"/>
      <c r="V2" s="479" t="s">
        <v>850</v>
      </c>
      <c r="W2" s="479"/>
      <c r="X2" s="479"/>
      <c r="Y2" s="479"/>
      <c r="AA2" s="94" t="s">
        <v>553</v>
      </c>
      <c r="AB2" s="3" t="s">
        <v>554</v>
      </c>
      <c r="AC2" s="3" t="s">
        <v>555</v>
      </c>
    </row>
    <row r="3" spans="2:29" ht="20.100000000000001" customHeight="1" x14ac:dyDescent="0.15">
      <c r="B3" s="282" t="s">
        <v>27</v>
      </c>
      <c r="C3" s="282"/>
      <c r="D3" s="480" t="s">
        <v>668</v>
      </c>
      <c r="E3" s="480"/>
      <c r="F3" s="480"/>
      <c r="G3" s="480"/>
      <c r="H3" s="286" t="s">
        <v>28</v>
      </c>
      <c r="I3" s="286"/>
      <c r="J3" s="480" t="s">
        <v>670</v>
      </c>
      <c r="K3" s="480"/>
      <c r="L3" s="480"/>
      <c r="M3" s="480"/>
      <c r="N3" s="286" t="s">
        <v>10</v>
      </c>
      <c r="O3" s="286"/>
      <c r="P3" s="481" t="s">
        <v>671</v>
      </c>
      <c r="Q3" s="481"/>
      <c r="R3" s="481"/>
      <c r="S3" s="481"/>
      <c r="T3" s="286" t="s">
        <v>16</v>
      </c>
      <c r="U3" s="286"/>
      <c r="V3" s="482" t="s">
        <v>673</v>
      </c>
      <c r="W3" s="482"/>
      <c r="X3" s="482"/>
      <c r="Y3" s="482"/>
      <c r="AA3" s="94" t="s">
        <v>556</v>
      </c>
      <c r="AB3" s="3" t="s">
        <v>557</v>
      </c>
      <c r="AC3" s="3" t="s">
        <v>558</v>
      </c>
    </row>
    <row r="4" spans="2:29" ht="20.100000000000001" customHeight="1" x14ac:dyDescent="0.15">
      <c r="B4" s="281" t="s">
        <v>11</v>
      </c>
      <c r="C4" s="281"/>
      <c r="D4" s="483" t="s">
        <v>669</v>
      </c>
      <c r="E4" s="483"/>
      <c r="F4" s="483"/>
      <c r="G4" s="483"/>
      <c r="H4" s="286"/>
      <c r="I4" s="286"/>
      <c r="J4" s="480"/>
      <c r="K4" s="480"/>
      <c r="L4" s="480"/>
      <c r="M4" s="480"/>
      <c r="N4" s="286"/>
      <c r="O4" s="286"/>
      <c r="P4" s="481"/>
      <c r="Q4" s="481"/>
      <c r="R4" s="481"/>
      <c r="S4" s="481"/>
      <c r="T4" s="286" t="s">
        <v>17</v>
      </c>
      <c r="U4" s="286"/>
      <c r="V4" s="482" t="s">
        <v>673</v>
      </c>
      <c r="W4" s="482"/>
      <c r="X4" s="482"/>
      <c r="Y4" s="482"/>
      <c r="AA4" s="94" t="s">
        <v>54</v>
      </c>
      <c r="AC4" s="3" t="s">
        <v>559</v>
      </c>
    </row>
    <row r="5" spans="2:29" ht="20.100000000000001" customHeight="1" x14ac:dyDescent="0.15">
      <c r="B5" s="468" t="s">
        <v>12</v>
      </c>
      <c r="C5" s="468"/>
      <c r="D5" s="182" t="s">
        <v>13</v>
      </c>
      <c r="E5" s="481" t="s">
        <v>666</v>
      </c>
      <c r="F5" s="481"/>
      <c r="G5" s="481"/>
      <c r="H5" s="286" t="s">
        <v>256</v>
      </c>
      <c r="I5" s="286"/>
      <c r="J5" s="286"/>
      <c r="K5" s="484" t="s">
        <v>695</v>
      </c>
      <c r="L5" s="485"/>
      <c r="M5" s="485"/>
      <c r="N5" s="485"/>
      <c r="O5" s="326" t="s">
        <v>238</v>
      </c>
      <c r="P5" s="327"/>
      <c r="Q5" s="492" t="s">
        <v>698</v>
      </c>
      <c r="R5" s="493"/>
      <c r="S5" s="494"/>
      <c r="T5" s="286" t="s">
        <v>39</v>
      </c>
      <c r="U5" s="286"/>
      <c r="V5" s="183" t="s">
        <v>38</v>
      </c>
      <c r="W5" s="502">
        <v>587</v>
      </c>
      <c r="X5" s="502"/>
      <c r="Y5" s="54" t="s">
        <v>37</v>
      </c>
      <c r="AA5" s="94" t="s">
        <v>55</v>
      </c>
      <c r="AC5" s="3" t="s">
        <v>560</v>
      </c>
    </row>
    <row r="6" spans="2:29" ht="20.100000000000001" customHeight="1" x14ac:dyDescent="0.15">
      <c r="B6" s="468"/>
      <c r="C6" s="468"/>
      <c r="D6" s="182" t="s">
        <v>14</v>
      </c>
      <c r="E6" s="488" t="s">
        <v>667</v>
      </c>
      <c r="F6" s="488"/>
      <c r="G6" s="488"/>
      <c r="H6" s="286" t="s">
        <v>257</v>
      </c>
      <c r="I6" s="286"/>
      <c r="J6" s="286"/>
      <c r="K6" s="484" t="s">
        <v>699</v>
      </c>
      <c r="L6" s="485"/>
      <c r="M6" s="485"/>
      <c r="N6" s="485"/>
      <c r="O6" s="486"/>
      <c r="P6" s="487"/>
      <c r="Q6" s="495"/>
      <c r="R6" s="496"/>
      <c r="S6" s="497"/>
      <c r="T6" s="282" t="s">
        <v>15</v>
      </c>
      <c r="U6" s="282"/>
      <c r="V6" s="489" t="s">
        <v>672</v>
      </c>
      <c r="W6" s="490"/>
      <c r="X6" s="490"/>
      <c r="Y6" s="491"/>
      <c r="AC6" s="3" t="s">
        <v>561</v>
      </c>
    </row>
    <row r="7" spans="2:29" ht="6.9" customHeight="1" x14ac:dyDescent="0.15">
      <c r="B7" s="528" t="s">
        <v>18</v>
      </c>
      <c r="C7" s="519" t="s">
        <v>19</v>
      </c>
      <c r="D7" s="522">
        <v>340041.3</v>
      </c>
      <c r="E7" s="523"/>
      <c r="F7" s="458" t="s">
        <v>20</v>
      </c>
      <c r="G7" s="459"/>
      <c r="H7" s="458" t="s">
        <v>21</v>
      </c>
      <c r="I7" s="460"/>
      <c r="J7" s="257" t="s">
        <v>22</v>
      </c>
      <c r="K7" s="259"/>
      <c r="L7" s="282" t="s">
        <v>34</v>
      </c>
      <c r="M7" s="499">
        <v>20</v>
      </c>
      <c r="N7" s="282" t="s">
        <v>33</v>
      </c>
      <c r="O7" s="499">
        <v>2</v>
      </c>
      <c r="P7" s="542" t="s">
        <v>32</v>
      </c>
      <c r="Q7" s="548">
        <v>0</v>
      </c>
      <c r="R7" s="458" t="s">
        <v>36</v>
      </c>
      <c r="S7" s="460"/>
      <c r="T7" s="506" t="s">
        <v>832</v>
      </c>
      <c r="U7" s="507"/>
      <c r="V7" s="512" t="s">
        <v>35</v>
      </c>
      <c r="W7" s="515" t="s">
        <v>290</v>
      </c>
      <c r="X7" s="516"/>
      <c r="Y7" s="503">
        <v>3</v>
      </c>
      <c r="AC7" s="3" t="s">
        <v>562</v>
      </c>
    </row>
    <row r="8" spans="2:29" ht="6.9" customHeight="1" x14ac:dyDescent="0.15">
      <c r="B8" s="528"/>
      <c r="C8" s="520"/>
      <c r="D8" s="524"/>
      <c r="E8" s="525"/>
      <c r="F8" s="504"/>
      <c r="G8" s="517"/>
      <c r="H8" s="504"/>
      <c r="I8" s="505"/>
      <c r="J8" s="300"/>
      <c r="K8" s="518"/>
      <c r="L8" s="498"/>
      <c r="M8" s="500"/>
      <c r="N8" s="498"/>
      <c r="O8" s="500"/>
      <c r="P8" s="543"/>
      <c r="Q8" s="549"/>
      <c r="R8" s="504"/>
      <c r="S8" s="505"/>
      <c r="T8" s="508"/>
      <c r="U8" s="509"/>
      <c r="V8" s="513"/>
      <c r="W8" s="516"/>
      <c r="X8" s="516"/>
      <c r="Y8" s="503"/>
      <c r="AC8" s="3" t="s">
        <v>563</v>
      </c>
    </row>
    <row r="9" spans="2:29" ht="6.9" customHeight="1" x14ac:dyDescent="0.15">
      <c r="B9" s="528"/>
      <c r="C9" s="521"/>
      <c r="D9" s="526"/>
      <c r="E9" s="527"/>
      <c r="F9" s="504"/>
      <c r="G9" s="517"/>
      <c r="H9" s="504"/>
      <c r="I9" s="505"/>
      <c r="J9" s="300"/>
      <c r="K9" s="518"/>
      <c r="L9" s="498"/>
      <c r="M9" s="500"/>
      <c r="N9" s="498"/>
      <c r="O9" s="500"/>
      <c r="P9" s="543"/>
      <c r="Q9" s="549"/>
      <c r="R9" s="504"/>
      <c r="S9" s="505"/>
      <c r="T9" s="508"/>
      <c r="U9" s="509"/>
      <c r="V9" s="513"/>
      <c r="W9" s="516"/>
      <c r="X9" s="516"/>
      <c r="Y9" s="503"/>
    </row>
    <row r="10" spans="2:29" ht="6.9" customHeight="1" x14ac:dyDescent="0.15">
      <c r="B10" s="528"/>
      <c r="C10" s="519" t="s">
        <v>23</v>
      </c>
      <c r="D10" s="522">
        <v>1313212.5</v>
      </c>
      <c r="E10" s="523"/>
      <c r="F10" s="504"/>
      <c r="G10" s="517"/>
      <c r="H10" s="504"/>
      <c r="I10" s="505"/>
      <c r="J10" s="300"/>
      <c r="K10" s="518"/>
      <c r="L10" s="498"/>
      <c r="M10" s="501"/>
      <c r="N10" s="498"/>
      <c r="O10" s="501"/>
      <c r="P10" s="543"/>
      <c r="Q10" s="550"/>
      <c r="R10" s="504"/>
      <c r="S10" s="505"/>
      <c r="T10" s="508"/>
      <c r="U10" s="509"/>
      <c r="V10" s="513"/>
      <c r="W10" s="516"/>
      <c r="X10" s="516"/>
      <c r="Y10" s="503"/>
    </row>
    <row r="11" spans="2:29" ht="6.9" customHeight="1" x14ac:dyDescent="0.15">
      <c r="B11" s="528"/>
      <c r="C11" s="520"/>
      <c r="D11" s="524"/>
      <c r="E11" s="525"/>
      <c r="F11" s="504"/>
      <c r="G11" s="517"/>
      <c r="H11" s="504"/>
      <c r="I11" s="505"/>
      <c r="J11" s="257" t="s">
        <v>24</v>
      </c>
      <c r="K11" s="259"/>
      <c r="L11" s="282" t="s">
        <v>34</v>
      </c>
      <c r="M11" s="499">
        <v>1</v>
      </c>
      <c r="N11" s="282" t="s">
        <v>33</v>
      </c>
      <c r="O11" s="548">
        <v>0</v>
      </c>
      <c r="P11" s="542" t="s">
        <v>32</v>
      </c>
      <c r="Q11" s="548">
        <v>0</v>
      </c>
      <c r="R11" s="504"/>
      <c r="S11" s="505"/>
      <c r="T11" s="508"/>
      <c r="U11" s="509"/>
      <c r="V11" s="513"/>
      <c r="W11" s="516"/>
      <c r="X11" s="516"/>
      <c r="Y11" s="503"/>
    </row>
    <row r="12" spans="2:29" ht="6.9" customHeight="1" x14ac:dyDescent="0.15">
      <c r="B12" s="528"/>
      <c r="C12" s="521"/>
      <c r="D12" s="526"/>
      <c r="E12" s="527"/>
      <c r="F12" s="504"/>
      <c r="G12" s="517"/>
      <c r="H12" s="504"/>
      <c r="I12" s="505"/>
      <c r="J12" s="300"/>
      <c r="K12" s="518"/>
      <c r="L12" s="498"/>
      <c r="M12" s="500"/>
      <c r="N12" s="498"/>
      <c r="O12" s="549"/>
      <c r="P12" s="543"/>
      <c r="Q12" s="549"/>
      <c r="R12" s="504"/>
      <c r="S12" s="505"/>
      <c r="T12" s="508"/>
      <c r="U12" s="509"/>
      <c r="V12" s="513"/>
      <c r="W12" s="516"/>
      <c r="X12" s="516"/>
      <c r="Y12" s="503"/>
    </row>
    <row r="13" spans="2:29" ht="6.9" customHeight="1" x14ac:dyDescent="0.15">
      <c r="B13" s="528" t="s">
        <v>25</v>
      </c>
      <c r="C13" s="519" t="s">
        <v>19</v>
      </c>
      <c r="D13" s="522">
        <v>340041.3</v>
      </c>
      <c r="E13" s="523"/>
      <c r="F13" s="504"/>
      <c r="G13" s="517"/>
      <c r="H13" s="504"/>
      <c r="I13" s="505"/>
      <c r="J13" s="300"/>
      <c r="K13" s="518"/>
      <c r="L13" s="498"/>
      <c r="M13" s="500"/>
      <c r="N13" s="498"/>
      <c r="O13" s="549"/>
      <c r="P13" s="543"/>
      <c r="Q13" s="549"/>
      <c r="R13" s="504"/>
      <c r="S13" s="505"/>
      <c r="T13" s="508"/>
      <c r="U13" s="509"/>
      <c r="V13" s="513"/>
      <c r="W13" s="537" t="s">
        <v>272</v>
      </c>
      <c r="X13" s="538"/>
      <c r="Y13" s="503">
        <v>1</v>
      </c>
    </row>
    <row r="14" spans="2:29" ht="6.9" customHeight="1" x14ac:dyDescent="0.15">
      <c r="B14" s="519"/>
      <c r="C14" s="520"/>
      <c r="D14" s="524"/>
      <c r="E14" s="525"/>
      <c r="F14" s="504"/>
      <c r="G14" s="517"/>
      <c r="H14" s="504"/>
      <c r="I14" s="505"/>
      <c r="J14" s="260"/>
      <c r="K14" s="262"/>
      <c r="L14" s="498"/>
      <c r="M14" s="501"/>
      <c r="N14" s="498"/>
      <c r="O14" s="550"/>
      <c r="P14" s="543"/>
      <c r="Q14" s="550"/>
      <c r="R14" s="504"/>
      <c r="S14" s="505"/>
      <c r="T14" s="508"/>
      <c r="U14" s="509"/>
      <c r="V14" s="513"/>
      <c r="W14" s="538"/>
      <c r="X14" s="538"/>
      <c r="Y14" s="503"/>
    </row>
    <row r="15" spans="2:29" ht="6.9" customHeight="1" x14ac:dyDescent="0.15">
      <c r="B15" s="519"/>
      <c r="C15" s="521"/>
      <c r="D15" s="526"/>
      <c r="E15" s="527"/>
      <c r="F15" s="504"/>
      <c r="G15" s="517"/>
      <c r="H15" s="504"/>
      <c r="I15" s="505"/>
      <c r="J15" s="300" t="s">
        <v>26</v>
      </c>
      <c r="K15" s="518"/>
      <c r="L15" s="282" t="s">
        <v>34</v>
      </c>
      <c r="M15" s="539">
        <v>0</v>
      </c>
      <c r="N15" s="282" t="s">
        <v>33</v>
      </c>
      <c r="O15" s="539">
        <v>0</v>
      </c>
      <c r="P15" s="542" t="s">
        <v>32</v>
      </c>
      <c r="Q15" s="545">
        <v>0</v>
      </c>
      <c r="R15" s="504"/>
      <c r="S15" s="505"/>
      <c r="T15" s="508"/>
      <c r="U15" s="509"/>
      <c r="V15" s="513"/>
      <c r="W15" s="538"/>
      <c r="X15" s="538"/>
      <c r="Y15" s="503"/>
      <c r="AC15" s="181">
        <v>0</v>
      </c>
    </row>
    <row r="16" spans="2:29" ht="6.9" customHeight="1" x14ac:dyDescent="0.15">
      <c r="B16" s="519"/>
      <c r="C16" s="519" t="s">
        <v>23</v>
      </c>
      <c r="D16" s="522">
        <v>1313149.6000000001</v>
      </c>
      <c r="E16" s="523"/>
      <c r="F16" s="504"/>
      <c r="G16" s="517"/>
      <c r="H16" s="504"/>
      <c r="I16" s="505"/>
      <c r="J16" s="300"/>
      <c r="K16" s="518"/>
      <c r="L16" s="498"/>
      <c r="M16" s="540"/>
      <c r="N16" s="498"/>
      <c r="O16" s="540"/>
      <c r="P16" s="543"/>
      <c r="Q16" s="546"/>
      <c r="R16" s="504"/>
      <c r="S16" s="505"/>
      <c r="T16" s="508"/>
      <c r="U16" s="509"/>
      <c r="V16" s="513"/>
      <c r="W16" s="538"/>
      <c r="X16" s="538"/>
      <c r="Y16" s="503"/>
    </row>
    <row r="17" spans="2:25" ht="6.9" customHeight="1" x14ac:dyDescent="0.15">
      <c r="B17" s="519"/>
      <c r="C17" s="520"/>
      <c r="D17" s="524"/>
      <c r="E17" s="525"/>
      <c r="F17" s="504"/>
      <c r="G17" s="517"/>
      <c r="H17" s="504"/>
      <c r="I17" s="505"/>
      <c r="J17" s="300"/>
      <c r="K17" s="518"/>
      <c r="L17" s="498"/>
      <c r="M17" s="540"/>
      <c r="N17" s="498"/>
      <c r="O17" s="540"/>
      <c r="P17" s="543"/>
      <c r="Q17" s="546"/>
      <c r="R17" s="504"/>
      <c r="S17" s="505"/>
      <c r="T17" s="508"/>
      <c r="U17" s="509"/>
      <c r="V17" s="513"/>
      <c r="W17" s="538"/>
      <c r="X17" s="538"/>
      <c r="Y17" s="503"/>
    </row>
    <row r="18" spans="2:25" ht="6.9" customHeight="1" x14ac:dyDescent="0.15">
      <c r="B18" s="528"/>
      <c r="C18" s="521"/>
      <c r="D18" s="526"/>
      <c r="E18" s="527"/>
      <c r="F18" s="461"/>
      <c r="G18" s="462"/>
      <c r="H18" s="461"/>
      <c r="I18" s="463"/>
      <c r="J18" s="260"/>
      <c r="K18" s="262"/>
      <c r="L18" s="281"/>
      <c r="M18" s="541"/>
      <c r="N18" s="281"/>
      <c r="O18" s="541"/>
      <c r="P18" s="544"/>
      <c r="Q18" s="547"/>
      <c r="R18" s="461"/>
      <c r="S18" s="463"/>
      <c r="T18" s="510"/>
      <c r="U18" s="511"/>
      <c r="V18" s="514"/>
      <c r="W18" s="538"/>
      <c r="X18" s="538"/>
      <c r="Y18" s="503"/>
    </row>
    <row r="19" spans="2:25" ht="39.9"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184"/>
      <c r="I20" s="1"/>
      <c r="J20" s="1"/>
      <c r="K20" s="1"/>
      <c r="L20" s="1"/>
      <c r="M20" s="184"/>
      <c r="N20" s="184"/>
      <c r="O20" s="1"/>
      <c r="P20" s="1"/>
      <c r="Q20" s="184"/>
      <c r="R20" s="1"/>
      <c r="S20" s="1"/>
      <c r="T20" s="1"/>
      <c r="U20" s="1"/>
      <c r="V20" s="1"/>
      <c r="W20" s="1"/>
      <c r="X20" s="1"/>
      <c r="Y20" s="185"/>
    </row>
    <row r="21" spans="2:25" ht="39.9" customHeight="1" x14ac:dyDescent="0.15">
      <c r="B21" s="529"/>
      <c r="C21" s="1"/>
      <c r="D21" s="1"/>
      <c r="E21" s="1"/>
      <c r="F21" s="1"/>
      <c r="G21" s="1"/>
      <c r="H21" s="184"/>
      <c r="I21" s="1"/>
      <c r="J21" s="1"/>
      <c r="K21" s="1"/>
      <c r="L21" s="1"/>
      <c r="M21" s="184"/>
      <c r="N21" s="184"/>
      <c r="O21" s="1"/>
      <c r="P21" s="1"/>
      <c r="Q21" s="184"/>
      <c r="R21" s="1"/>
      <c r="S21" s="1"/>
      <c r="T21" s="1"/>
      <c r="U21" s="1"/>
      <c r="V21" s="1"/>
      <c r="W21" s="1"/>
      <c r="X21" s="1"/>
      <c r="Y21" s="185"/>
    </row>
    <row r="22" spans="2:25" ht="39.9" customHeight="1" x14ac:dyDescent="0.15">
      <c r="B22" s="529"/>
      <c r="C22" s="1"/>
      <c r="D22" s="1"/>
      <c r="E22" s="1"/>
      <c r="F22" s="184"/>
      <c r="G22" s="1"/>
      <c r="H22" s="1"/>
      <c r="I22" s="1"/>
      <c r="J22" s="1"/>
      <c r="K22" s="1"/>
      <c r="L22" s="1"/>
      <c r="M22" s="184"/>
      <c r="N22" s="1"/>
      <c r="O22" s="1"/>
      <c r="P22" s="1"/>
      <c r="Q22" s="184"/>
      <c r="R22" s="1"/>
      <c r="S22" s="1"/>
      <c r="T22" s="1"/>
      <c r="U22" s="1"/>
      <c r="V22" s="1"/>
      <c r="W22" s="1"/>
      <c r="X22" s="1"/>
      <c r="Y22" s="185"/>
    </row>
    <row r="23" spans="2:25" ht="39.9" customHeight="1" x14ac:dyDescent="0.15">
      <c r="B23" s="529"/>
      <c r="C23" s="1"/>
      <c r="D23" s="1"/>
      <c r="E23" s="1"/>
      <c r="F23" s="184"/>
      <c r="G23" s="184"/>
      <c r="H23" s="1"/>
      <c r="I23" s="1"/>
      <c r="J23" s="1"/>
      <c r="K23" s="1"/>
      <c r="L23" s="1"/>
      <c r="M23" s="184"/>
      <c r="N23" s="1"/>
      <c r="O23" s="1"/>
      <c r="P23" s="1"/>
      <c r="Q23" s="184"/>
      <c r="R23" s="1"/>
      <c r="S23" s="1"/>
      <c r="T23" s="1"/>
      <c r="U23" s="1"/>
      <c r="V23" s="1"/>
      <c r="W23" s="1"/>
      <c r="X23" s="1"/>
      <c r="Y23" s="185"/>
    </row>
    <row r="24" spans="2:25" ht="39.9" customHeight="1" x14ac:dyDescent="0.15">
      <c r="B24" s="529"/>
      <c r="C24" s="184"/>
      <c r="D24" s="1"/>
      <c r="E24" s="1"/>
      <c r="F24" s="184"/>
      <c r="G24" s="184"/>
      <c r="H24" s="1"/>
      <c r="I24" s="1"/>
      <c r="J24" s="1"/>
      <c r="K24" s="1"/>
      <c r="L24" s="1"/>
      <c r="M24" s="184"/>
      <c r="N24" s="184"/>
      <c r="O24" s="1"/>
      <c r="P24" s="1"/>
      <c r="Q24" s="184"/>
      <c r="R24" s="1"/>
      <c r="S24" s="1"/>
      <c r="T24" s="1"/>
      <c r="U24" s="1"/>
      <c r="V24" s="1"/>
      <c r="W24" s="1"/>
      <c r="X24" s="1"/>
      <c r="Y24" s="185"/>
    </row>
    <row r="25" spans="2:25" ht="39.9" customHeight="1" x14ac:dyDescent="0.15">
      <c r="B25" s="529"/>
      <c r="C25" s="184"/>
      <c r="D25" s="1"/>
      <c r="E25" s="1"/>
      <c r="F25" s="184"/>
      <c r="G25" s="184"/>
      <c r="H25" s="1"/>
      <c r="I25" s="1"/>
      <c r="J25" s="1"/>
      <c r="K25" s="1"/>
      <c r="L25" s="1"/>
      <c r="M25" s="184"/>
      <c r="N25" s="184"/>
      <c r="O25" s="1"/>
      <c r="P25" s="1"/>
      <c r="Q25" s="184"/>
      <c r="R25" s="1"/>
      <c r="S25" s="1"/>
      <c r="T25" s="1"/>
      <c r="U25" s="1"/>
      <c r="V25" s="1"/>
      <c r="W25" s="1"/>
      <c r="X25" s="1"/>
      <c r="Y25" s="185"/>
    </row>
    <row r="26" spans="2:25" ht="39.9" customHeight="1" x14ac:dyDescent="0.15">
      <c r="B26" s="529"/>
      <c r="C26" s="184"/>
      <c r="D26" s="1"/>
      <c r="E26" s="1"/>
      <c r="F26" s="2"/>
      <c r="G26" s="186"/>
      <c r="H26" s="186"/>
      <c r="I26" s="186"/>
      <c r="J26" s="186"/>
      <c r="K26" s="186"/>
      <c r="L26" s="1"/>
      <c r="M26" s="184"/>
      <c r="N26" s="184"/>
      <c r="O26" s="1"/>
      <c r="P26" s="533" t="s">
        <v>289</v>
      </c>
      <c r="Q26" s="533"/>
      <c r="R26" s="533"/>
      <c r="S26" s="533"/>
      <c r="T26" s="533"/>
      <c r="U26" s="533"/>
      <c r="V26" s="533"/>
      <c r="W26" s="533"/>
      <c r="X26" s="533"/>
      <c r="Y26" s="534"/>
    </row>
    <row r="27" spans="2:25" ht="45" customHeight="1" x14ac:dyDescent="0.15">
      <c r="B27" s="454"/>
      <c r="C27" s="187"/>
      <c r="D27" s="188"/>
      <c r="E27" s="189"/>
      <c r="F27" s="190"/>
      <c r="G27" s="188"/>
      <c r="H27" s="188"/>
      <c r="I27" s="188"/>
      <c r="J27" s="188"/>
      <c r="K27" s="188"/>
      <c r="L27" s="188"/>
      <c r="M27" s="188"/>
      <c r="N27" s="188"/>
      <c r="O27" s="191"/>
      <c r="P27" s="535"/>
      <c r="Q27" s="535"/>
      <c r="R27" s="535"/>
      <c r="S27" s="535"/>
      <c r="T27" s="535"/>
      <c r="U27" s="535"/>
      <c r="V27" s="535"/>
      <c r="W27" s="535"/>
      <c r="X27" s="535"/>
      <c r="Y27" s="536"/>
    </row>
    <row r="28" spans="2:25" ht="15" customHeight="1" x14ac:dyDescent="0.15">
      <c r="C28" s="3" t="s">
        <v>248</v>
      </c>
    </row>
    <row r="29" spans="2:25" ht="15" customHeight="1" x14ac:dyDescent="0.15">
      <c r="C29" s="3" t="s">
        <v>564</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count="3">
    <dataValidation type="list" allowBlank="1" showInputMessage="1" showErrorMessage="1" sqref="V3:Y4" xr:uid="{00000000-0002-0000-0D00-000000000000}">
      <formula1>$AB$2:$AB$3</formula1>
    </dataValidation>
    <dataValidation type="list" allowBlank="1" showInputMessage="1" showErrorMessage="1" sqref="T7:U18" xr:uid="{00000000-0002-0000-0D00-000001000000}">
      <formula1>$AA$2:$AA$5</formula1>
    </dataValidation>
    <dataValidation type="list" allowBlank="1" showInputMessage="1" showErrorMessage="1" sqref="V6:Y6" xr:uid="{00000000-0002-0000-0D00-000002000000}">
      <formula1>$AC$2:$AC$8</formula1>
    </dataValidation>
  </dataValidations>
  <printOptions horizontalCentered="1" verticalCentered="1"/>
  <pageMargins left="0.25" right="0.25" top="0.75" bottom="0.75" header="0.3" footer="0.3"/>
  <pageSetup paperSize="9" scale="84" orientation="landscape" copies="2" r:id="rId1"/>
  <headerFooter alignWithMargins="0"/>
  <rowBreaks count="1" manualBreakCount="1">
    <brk id="6" max="25" man="1"/>
  </rowBreaks>
  <colBreaks count="1" manualBreakCount="1">
    <brk id="3" min="1" max="31"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3">
    <pageSetUpPr fitToPage="1"/>
  </sheetPr>
  <dimension ref="B2:AC32"/>
  <sheetViews>
    <sheetView showGridLines="0" view="pageBreakPreview" zoomScaleNormal="100" zoomScaleSheetLayoutView="100" workbookViewId="0">
      <selection sqref="A1:N2"/>
    </sheetView>
  </sheetViews>
  <sheetFormatPr defaultColWidth="9" defaultRowHeight="12" x14ac:dyDescent="0.15"/>
  <cols>
    <col min="1" max="1" width="1.6640625" style="181" customWidth="1"/>
    <col min="2" max="2" width="4.109375" style="181" customWidth="1"/>
    <col min="3" max="21" width="5.88671875" style="181" customWidth="1"/>
    <col min="22" max="22" width="8.21875" style="181" customWidth="1"/>
    <col min="23" max="24" width="6.77734375" style="181" customWidth="1"/>
    <col min="25" max="25" width="8.6640625" style="181" customWidth="1"/>
    <col min="26" max="26" width="1.33203125" style="181" customWidth="1"/>
    <col min="27" max="29" width="0" style="181" hidden="1" customWidth="1"/>
    <col min="30" max="16384" width="9" style="181"/>
  </cols>
  <sheetData>
    <row r="2" spans="2:29" ht="24.9" customHeight="1" x14ac:dyDescent="0.15">
      <c r="B2" s="18" t="s">
        <v>552</v>
      </c>
      <c r="C2" s="3"/>
      <c r="D2" s="3"/>
      <c r="E2" s="3"/>
      <c r="F2" s="3"/>
      <c r="G2" s="3"/>
      <c r="H2" s="3"/>
      <c r="I2" s="3"/>
      <c r="J2" s="3"/>
      <c r="K2" s="3"/>
      <c r="L2" s="3"/>
      <c r="M2" s="3"/>
      <c r="N2" s="474"/>
      <c r="O2" s="475"/>
      <c r="P2" s="476"/>
      <c r="Q2" s="477"/>
      <c r="R2" s="477"/>
      <c r="S2" s="478"/>
      <c r="T2" s="286" t="s">
        <v>47</v>
      </c>
      <c r="U2" s="286"/>
      <c r="V2" s="479" t="s">
        <v>850</v>
      </c>
      <c r="W2" s="479"/>
      <c r="X2" s="479"/>
      <c r="Y2" s="479"/>
      <c r="AA2" s="94" t="s">
        <v>553</v>
      </c>
      <c r="AB2" s="3" t="s">
        <v>554</v>
      </c>
      <c r="AC2" s="3" t="s">
        <v>555</v>
      </c>
    </row>
    <row r="3" spans="2:29" ht="20.100000000000001" customHeight="1" x14ac:dyDescent="0.15">
      <c r="B3" s="282" t="s">
        <v>27</v>
      </c>
      <c r="C3" s="282"/>
      <c r="D3" s="480" t="s">
        <v>668</v>
      </c>
      <c r="E3" s="480"/>
      <c r="F3" s="480"/>
      <c r="G3" s="480"/>
      <c r="H3" s="286" t="s">
        <v>28</v>
      </c>
      <c r="I3" s="286"/>
      <c r="J3" s="480" t="s">
        <v>670</v>
      </c>
      <c r="K3" s="480"/>
      <c r="L3" s="480"/>
      <c r="M3" s="480"/>
      <c r="N3" s="286" t="s">
        <v>10</v>
      </c>
      <c r="O3" s="286"/>
      <c r="P3" s="481" t="s">
        <v>671</v>
      </c>
      <c r="Q3" s="481"/>
      <c r="R3" s="481"/>
      <c r="S3" s="481"/>
      <c r="T3" s="286" t="s">
        <v>16</v>
      </c>
      <c r="U3" s="286"/>
      <c r="V3" s="482" t="s">
        <v>673</v>
      </c>
      <c r="W3" s="482"/>
      <c r="X3" s="482"/>
      <c r="Y3" s="482"/>
      <c r="AA3" s="94" t="s">
        <v>556</v>
      </c>
      <c r="AB3" s="3" t="s">
        <v>557</v>
      </c>
      <c r="AC3" s="3" t="s">
        <v>558</v>
      </c>
    </row>
    <row r="4" spans="2:29" ht="20.100000000000001" customHeight="1" x14ac:dyDescent="0.15">
      <c r="B4" s="281" t="s">
        <v>11</v>
      </c>
      <c r="C4" s="281"/>
      <c r="D4" s="483" t="s">
        <v>669</v>
      </c>
      <c r="E4" s="483"/>
      <c r="F4" s="483"/>
      <c r="G4" s="483"/>
      <c r="H4" s="286"/>
      <c r="I4" s="286"/>
      <c r="J4" s="480"/>
      <c r="K4" s="480"/>
      <c r="L4" s="480"/>
      <c r="M4" s="480"/>
      <c r="N4" s="286"/>
      <c r="O4" s="286"/>
      <c r="P4" s="481"/>
      <c r="Q4" s="481"/>
      <c r="R4" s="481"/>
      <c r="S4" s="481"/>
      <c r="T4" s="286" t="s">
        <v>17</v>
      </c>
      <c r="U4" s="286"/>
      <c r="V4" s="482" t="s">
        <v>673</v>
      </c>
      <c r="W4" s="482"/>
      <c r="X4" s="482"/>
      <c r="Y4" s="482"/>
      <c r="AA4" s="94" t="s">
        <v>54</v>
      </c>
      <c r="AC4" s="3" t="s">
        <v>559</v>
      </c>
    </row>
    <row r="5" spans="2:29" ht="20.100000000000001" customHeight="1" x14ac:dyDescent="0.15">
      <c r="B5" s="468" t="s">
        <v>12</v>
      </c>
      <c r="C5" s="468"/>
      <c r="D5" s="182" t="s">
        <v>13</v>
      </c>
      <c r="E5" s="481" t="s">
        <v>666</v>
      </c>
      <c r="F5" s="481"/>
      <c r="G5" s="481"/>
      <c r="H5" s="286" t="s">
        <v>256</v>
      </c>
      <c r="I5" s="286"/>
      <c r="J5" s="286"/>
      <c r="K5" s="484" t="s">
        <v>695</v>
      </c>
      <c r="L5" s="485"/>
      <c r="M5" s="485"/>
      <c r="N5" s="485"/>
      <c r="O5" s="326" t="s">
        <v>238</v>
      </c>
      <c r="P5" s="327"/>
      <c r="Q5" s="492" t="s">
        <v>698</v>
      </c>
      <c r="R5" s="493"/>
      <c r="S5" s="494"/>
      <c r="T5" s="286" t="s">
        <v>39</v>
      </c>
      <c r="U5" s="286"/>
      <c r="V5" s="183" t="s">
        <v>38</v>
      </c>
      <c r="W5" s="502">
        <v>587</v>
      </c>
      <c r="X5" s="502"/>
      <c r="Y5" s="54" t="s">
        <v>37</v>
      </c>
      <c r="AA5" s="94" t="s">
        <v>55</v>
      </c>
      <c r="AC5" s="3" t="s">
        <v>560</v>
      </c>
    </row>
    <row r="6" spans="2:29" ht="20.100000000000001" customHeight="1" x14ac:dyDescent="0.15">
      <c r="B6" s="468"/>
      <c r="C6" s="468"/>
      <c r="D6" s="182" t="s">
        <v>14</v>
      </c>
      <c r="E6" s="488" t="s">
        <v>667</v>
      </c>
      <c r="F6" s="488"/>
      <c r="G6" s="488"/>
      <c r="H6" s="286" t="s">
        <v>257</v>
      </c>
      <c r="I6" s="286"/>
      <c r="J6" s="286"/>
      <c r="K6" s="484" t="s">
        <v>699</v>
      </c>
      <c r="L6" s="485"/>
      <c r="M6" s="485"/>
      <c r="N6" s="485"/>
      <c r="O6" s="486"/>
      <c r="P6" s="487"/>
      <c r="Q6" s="495"/>
      <c r="R6" s="496"/>
      <c r="S6" s="497"/>
      <c r="T6" s="282" t="s">
        <v>15</v>
      </c>
      <c r="U6" s="282"/>
      <c r="V6" s="489" t="s">
        <v>672</v>
      </c>
      <c r="W6" s="490"/>
      <c r="X6" s="490"/>
      <c r="Y6" s="491"/>
      <c r="AC6" s="3" t="s">
        <v>561</v>
      </c>
    </row>
    <row r="7" spans="2:29" ht="6.9" customHeight="1" x14ac:dyDescent="0.15">
      <c r="B7" s="528" t="s">
        <v>18</v>
      </c>
      <c r="C7" s="519" t="s">
        <v>19</v>
      </c>
      <c r="D7" s="522">
        <v>340041.3</v>
      </c>
      <c r="E7" s="523"/>
      <c r="F7" s="458" t="s">
        <v>20</v>
      </c>
      <c r="G7" s="459"/>
      <c r="H7" s="458" t="s">
        <v>21</v>
      </c>
      <c r="I7" s="460"/>
      <c r="J7" s="257" t="s">
        <v>22</v>
      </c>
      <c r="K7" s="259"/>
      <c r="L7" s="282" t="s">
        <v>34</v>
      </c>
      <c r="M7" s="499">
        <v>20</v>
      </c>
      <c r="N7" s="282" t="s">
        <v>33</v>
      </c>
      <c r="O7" s="499">
        <v>2</v>
      </c>
      <c r="P7" s="542" t="s">
        <v>32</v>
      </c>
      <c r="Q7" s="548">
        <v>0</v>
      </c>
      <c r="R7" s="458" t="s">
        <v>36</v>
      </c>
      <c r="S7" s="460"/>
      <c r="T7" s="506" t="s">
        <v>832</v>
      </c>
      <c r="U7" s="507"/>
      <c r="V7" s="512" t="s">
        <v>35</v>
      </c>
      <c r="W7" s="515" t="s">
        <v>290</v>
      </c>
      <c r="X7" s="516"/>
      <c r="Y7" s="503">
        <v>3</v>
      </c>
      <c r="AC7" s="3" t="s">
        <v>562</v>
      </c>
    </row>
    <row r="8" spans="2:29" ht="6.9" customHeight="1" x14ac:dyDescent="0.15">
      <c r="B8" s="528"/>
      <c r="C8" s="520"/>
      <c r="D8" s="524"/>
      <c r="E8" s="525"/>
      <c r="F8" s="504"/>
      <c r="G8" s="517"/>
      <c r="H8" s="504"/>
      <c r="I8" s="505"/>
      <c r="J8" s="300"/>
      <c r="K8" s="518"/>
      <c r="L8" s="498"/>
      <c r="M8" s="500"/>
      <c r="N8" s="498"/>
      <c r="O8" s="500"/>
      <c r="P8" s="543"/>
      <c r="Q8" s="549"/>
      <c r="R8" s="504"/>
      <c r="S8" s="505"/>
      <c r="T8" s="508"/>
      <c r="U8" s="509"/>
      <c r="V8" s="513"/>
      <c r="W8" s="516"/>
      <c r="X8" s="516"/>
      <c r="Y8" s="503"/>
      <c r="AC8" s="3" t="s">
        <v>563</v>
      </c>
    </row>
    <row r="9" spans="2:29" ht="6.9" customHeight="1" x14ac:dyDescent="0.15">
      <c r="B9" s="528"/>
      <c r="C9" s="521"/>
      <c r="D9" s="526"/>
      <c r="E9" s="527"/>
      <c r="F9" s="504"/>
      <c r="G9" s="517"/>
      <c r="H9" s="504"/>
      <c r="I9" s="505"/>
      <c r="J9" s="300"/>
      <c r="K9" s="518"/>
      <c r="L9" s="498"/>
      <c r="M9" s="500"/>
      <c r="N9" s="498"/>
      <c r="O9" s="500"/>
      <c r="P9" s="543"/>
      <c r="Q9" s="549"/>
      <c r="R9" s="504"/>
      <c r="S9" s="505"/>
      <c r="T9" s="508"/>
      <c r="U9" s="509"/>
      <c r="V9" s="513"/>
      <c r="W9" s="516"/>
      <c r="X9" s="516"/>
      <c r="Y9" s="503"/>
    </row>
    <row r="10" spans="2:29" ht="6.9" customHeight="1" x14ac:dyDescent="0.15">
      <c r="B10" s="528"/>
      <c r="C10" s="519" t="s">
        <v>23</v>
      </c>
      <c r="D10" s="522">
        <v>1313212.5</v>
      </c>
      <c r="E10" s="523"/>
      <c r="F10" s="504"/>
      <c r="G10" s="517"/>
      <c r="H10" s="504"/>
      <c r="I10" s="505"/>
      <c r="J10" s="300"/>
      <c r="K10" s="518"/>
      <c r="L10" s="498"/>
      <c r="M10" s="501"/>
      <c r="N10" s="498"/>
      <c r="O10" s="501"/>
      <c r="P10" s="543"/>
      <c r="Q10" s="550"/>
      <c r="R10" s="504"/>
      <c r="S10" s="505"/>
      <c r="T10" s="508"/>
      <c r="U10" s="509"/>
      <c r="V10" s="513"/>
      <c r="W10" s="516"/>
      <c r="X10" s="516"/>
      <c r="Y10" s="503"/>
    </row>
    <row r="11" spans="2:29" ht="6.9" customHeight="1" x14ac:dyDescent="0.15">
      <c r="B11" s="528"/>
      <c r="C11" s="520"/>
      <c r="D11" s="524"/>
      <c r="E11" s="525"/>
      <c r="F11" s="504"/>
      <c r="G11" s="517"/>
      <c r="H11" s="504"/>
      <c r="I11" s="505"/>
      <c r="J11" s="257" t="s">
        <v>24</v>
      </c>
      <c r="K11" s="259"/>
      <c r="L11" s="282" t="s">
        <v>34</v>
      </c>
      <c r="M11" s="499">
        <v>1</v>
      </c>
      <c r="N11" s="282" t="s">
        <v>33</v>
      </c>
      <c r="O11" s="548">
        <v>0</v>
      </c>
      <c r="P11" s="542" t="s">
        <v>32</v>
      </c>
      <c r="Q11" s="548">
        <v>0</v>
      </c>
      <c r="R11" s="504"/>
      <c r="S11" s="505"/>
      <c r="T11" s="508"/>
      <c r="U11" s="509"/>
      <c r="V11" s="513"/>
      <c r="W11" s="516"/>
      <c r="X11" s="516"/>
      <c r="Y11" s="503"/>
    </row>
    <row r="12" spans="2:29" ht="6.9" customHeight="1" x14ac:dyDescent="0.15">
      <c r="B12" s="528"/>
      <c r="C12" s="521"/>
      <c r="D12" s="526"/>
      <c r="E12" s="527"/>
      <c r="F12" s="504"/>
      <c r="G12" s="517"/>
      <c r="H12" s="504"/>
      <c r="I12" s="505"/>
      <c r="J12" s="300"/>
      <c r="K12" s="518"/>
      <c r="L12" s="498"/>
      <c r="M12" s="500"/>
      <c r="N12" s="498"/>
      <c r="O12" s="549"/>
      <c r="P12" s="543"/>
      <c r="Q12" s="549"/>
      <c r="R12" s="504"/>
      <c r="S12" s="505"/>
      <c r="T12" s="508"/>
      <c r="U12" s="509"/>
      <c r="V12" s="513"/>
      <c r="W12" s="516"/>
      <c r="X12" s="516"/>
      <c r="Y12" s="503"/>
    </row>
    <row r="13" spans="2:29" ht="6.9" customHeight="1" x14ac:dyDescent="0.15">
      <c r="B13" s="528" t="s">
        <v>25</v>
      </c>
      <c r="C13" s="519" t="s">
        <v>19</v>
      </c>
      <c r="D13" s="522">
        <v>340041.3</v>
      </c>
      <c r="E13" s="523"/>
      <c r="F13" s="504"/>
      <c r="G13" s="517"/>
      <c r="H13" s="504"/>
      <c r="I13" s="505"/>
      <c r="J13" s="300"/>
      <c r="K13" s="518"/>
      <c r="L13" s="498"/>
      <c r="M13" s="500"/>
      <c r="N13" s="498"/>
      <c r="O13" s="549"/>
      <c r="P13" s="543"/>
      <c r="Q13" s="549"/>
      <c r="R13" s="504"/>
      <c r="S13" s="505"/>
      <c r="T13" s="508"/>
      <c r="U13" s="509"/>
      <c r="V13" s="513"/>
      <c r="W13" s="537" t="s">
        <v>272</v>
      </c>
      <c r="X13" s="538"/>
      <c r="Y13" s="503">
        <v>1</v>
      </c>
    </row>
    <row r="14" spans="2:29" ht="6.9" customHeight="1" x14ac:dyDescent="0.15">
      <c r="B14" s="519"/>
      <c r="C14" s="520"/>
      <c r="D14" s="524"/>
      <c r="E14" s="525"/>
      <c r="F14" s="504"/>
      <c r="G14" s="517"/>
      <c r="H14" s="504"/>
      <c r="I14" s="505"/>
      <c r="J14" s="260"/>
      <c r="K14" s="262"/>
      <c r="L14" s="498"/>
      <c r="M14" s="501"/>
      <c r="N14" s="498"/>
      <c r="O14" s="550"/>
      <c r="P14" s="543"/>
      <c r="Q14" s="550"/>
      <c r="R14" s="504"/>
      <c r="S14" s="505"/>
      <c r="T14" s="508"/>
      <c r="U14" s="509"/>
      <c r="V14" s="513"/>
      <c r="W14" s="538"/>
      <c r="X14" s="538"/>
      <c r="Y14" s="503"/>
    </row>
    <row r="15" spans="2:29" ht="6.9" customHeight="1" x14ac:dyDescent="0.15">
      <c r="B15" s="519"/>
      <c r="C15" s="521"/>
      <c r="D15" s="526"/>
      <c r="E15" s="527"/>
      <c r="F15" s="504"/>
      <c r="G15" s="517"/>
      <c r="H15" s="504"/>
      <c r="I15" s="505"/>
      <c r="J15" s="300" t="s">
        <v>26</v>
      </c>
      <c r="K15" s="518"/>
      <c r="L15" s="282" t="s">
        <v>34</v>
      </c>
      <c r="M15" s="539">
        <v>0</v>
      </c>
      <c r="N15" s="282" t="s">
        <v>33</v>
      </c>
      <c r="O15" s="539">
        <v>0</v>
      </c>
      <c r="P15" s="542" t="s">
        <v>32</v>
      </c>
      <c r="Q15" s="545">
        <v>0</v>
      </c>
      <c r="R15" s="504"/>
      <c r="S15" s="505"/>
      <c r="T15" s="508"/>
      <c r="U15" s="509"/>
      <c r="V15" s="513"/>
      <c r="W15" s="538"/>
      <c r="X15" s="538"/>
      <c r="Y15" s="503"/>
      <c r="AC15" s="181">
        <v>0</v>
      </c>
    </row>
    <row r="16" spans="2:29" ht="6.9" customHeight="1" x14ac:dyDescent="0.15">
      <c r="B16" s="519"/>
      <c r="C16" s="519" t="s">
        <v>23</v>
      </c>
      <c r="D16" s="522">
        <v>1313149.6000000001</v>
      </c>
      <c r="E16" s="523"/>
      <c r="F16" s="504"/>
      <c r="G16" s="517"/>
      <c r="H16" s="504"/>
      <c r="I16" s="505"/>
      <c r="J16" s="300"/>
      <c r="K16" s="518"/>
      <c r="L16" s="498"/>
      <c r="M16" s="540"/>
      <c r="N16" s="498"/>
      <c r="O16" s="540"/>
      <c r="P16" s="543"/>
      <c r="Q16" s="546"/>
      <c r="R16" s="504"/>
      <c r="S16" s="505"/>
      <c r="T16" s="508"/>
      <c r="U16" s="509"/>
      <c r="V16" s="513"/>
      <c r="W16" s="538"/>
      <c r="X16" s="538"/>
      <c r="Y16" s="503"/>
    </row>
    <row r="17" spans="2:25" ht="6.9" customHeight="1" x14ac:dyDescent="0.15">
      <c r="B17" s="519"/>
      <c r="C17" s="520"/>
      <c r="D17" s="524"/>
      <c r="E17" s="525"/>
      <c r="F17" s="504"/>
      <c r="G17" s="517"/>
      <c r="H17" s="504"/>
      <c r="I17" s="505"/>
      <c r="J17" s="300"/>
      <c r="K17" s="518"/>
      <c r="L17" s="498"/>
      <c r="M17" s="540"/>
      <c r="N17" s="498"/>
      <c r="O17" s="540"/>
      <c r="P17" s="543"/>
      <c r="Q17" s="546"/>
      <c r="R17" s="504"/>
      <c r="S17" s="505"/>
      <c r="T17" s="508"/>
      <c r="U17" s="509"/>
      <c r="V17" s="513"/>
      <c r="W17" s="538"/>
      <c r="X17" s="538"/>
      <c r="Y17" s="503"/>
    </row>
    <row r="18" spans="2:25" ht="6.9" customHeight="1" x14ac:dyDescent="0.15">
      <c r="B18" s="528"/>
      <c r="C18" s="521"/>
      <c r="D18" s="526"/>
      <c r="E18" s="527"/>
      <c r="F18" s="461"/>
      <c r="G18" s="462"/>
      <c r="H18" s="461"/>
      <c r="I18" s="463"/>
      <c r="J18" s="260"/>
      <c r="K18" s="262"/>
      <c r="L18" s="281"/>
      <c r="M18" s="541"/>
      <c r="N18" s="281"/>
      <c r="O18" s="541"/>
      <c r="P18" s="544"/>
      <c r="Q18" s="547"/>
      <c r="R18" s="461"/>
      <c r="S18" s="463"/>
      <c r="T18" s="510"/>
      <c r="U18" s="511"/>
      <c r="V18" s="514"/>
      <c r="W18" s="538"/>
      <c r="X18" s="538"/>
      <c r="Y18" s="503"/>
    </row>
    <row r="19" spans="2:25" ht="39.9"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184"/>
      <c r="I20" s="1"/>
      <c r="J20" s="1"/>
      <c r="K20" s="1"/>
      <c r="L20" s="1"/>
      <c r="M20" s="184"/>
      <c r="N20" s="184"/>
      <c r="O20" s="1"/>
      <c r="P20" s="1"/>
      <c r="Q20" s="184"/>
      <c r="R20" s="1"/>
      <c r="S20" s="1"/>
      <c r="T20" s="1"/>
      <c r="U20" s="1"/>
      <c r="V20" s="1"/>
      <c r="W20" s="1"/>
      <c r="X20" s="1"/>
      <c r="Y20" s="185"/>
    </row>
    <row r="21" spans="2:25" ht="39.9" customHeight="1" x14ac:dyDescent="0.15">
      <c r="B21" s="529"/>
      <c r="C21" s="1"/>
      <c r="D21" s="1"/>
      <c r="E21" s="1"/>
      <c r="F21" s="1"/>
      <c r="G21" s="1"/>
      <c r="H21" s="184"/>
      <c r="I21" s="1"/>
      <c r="J21" s="1"/>
      <c r="K21" s="1"/>
      <c r="L21" s="1"/>
      <c r="M21" s="184"/>
      <c r="N21" s="184"/>
      <c r="O21" s="1"/>
      <c r="P21" s="1"/>
      <c r="Q21" s="184"/>
      <c r="R21" s="1"/>
      <c r="S21" s="1"/>
      <c r="T21" s="1"/>
      <c r="U21" s="1"/>
      <c r="V21" s="1"/>
      <c r="W21" s="1"/>
      <c r="X21" s="1"/>
      <c r="Y21" s="185"/>
    </row>
    <row r="22" spans="2:25" ht="39.9" customHeight="1" x14ac:dyDescent="0.15">
      <c r="B22" s="529"/>
      <c r="C22" s="1"/>
      <c r="D22" s="1"/>
      <c r="E22" s="1"/>
      <c r="F22" s="184"/>
      <c r="G22" s="1"/>
      <c r="H22" s="1"/>
      <c r="I22" s="1"/>
      <c r="J22" s="1"/>
      <c r="K22" s="1"/>
      <c r="L22" s="1"/>
      <c r="M22" s="184"/>
      <c r="N22" s="1"/>
      <c r="O22" s="1"/>
      <c r="P22" s="1"/>
      <c r="Q22" s="184"/>
      <c r="R22" s="1"/>
      <c r="S22" s="1"/>
      <c r="T22" s="1"/>
      <c r="U22" s="1"/>
      <c r="V22" s="1"/>
      <c r="W22" s="1"/>
      <c r="X22" s="1"/>
      <c r="Y22" s="185"/>
    </row>
    <row r="23" spans="2:25" ht="39.9" customHeight="1" x14ac:dyDescent="0.15">
      <c r="B23" s="529"/>
      <c r="C23" s="1"/>
      <c r="D23" s="1"/>
      <c r="E23" s="1"/>
      <c r="F23" s="184"/>
      <c r="G23" s="184"/>
      <c r="H23" s="1"/>
      <c r="I23" s="1"/>
      <c r="J23" s="1"/>
      <c r="K23" s="1"/>
      <c r="L23" s="1"/>
      <c r="M23" s="184"/>
      <c r="N23" s="1"/>
      <c r="O23" s="1"/>
      <c r="P23" s="1"/>
      <c r="Q23" s="184"/>
      <c r="R23" s="1"/>
      <c r="S23" s="1"/>
      <c r="T23" s="1"/>
      <c r="U23" s="1"/>
      <c r="V23" s="1"/>
      <c r="W23" s="1"/>
      <c r="X23" s="1"/>
      <c r="Y23" s="185"/>
    </row>
    <row r="24" spans="2:25" ht="39.9" customHeight="1" x14ac:dyDescent="0.15">
      <c r="B24" s="529"/>
      <c r="C24" s="184"/>
      <c r="D24" s="1"/>
      <c r="E24" s="1"/>
      <c r="F24" s="184"/>
      <c r="G24" s="184"/>
      <c r="H24" s="1"/>
      <c r="I24" s="1"/>
      <c r="J24" s="1"/>
      <c r="K24" s="1"/>
      <c r="L24" s="1"/>
      <c r="M24" s="184"/>
      <c r="N24" s="184"/>
      <c r="O24" s="1"/>
      <c r="P24" s="1"/>
      <c r="Q24" s="184"/>
      <c r="R24" s="1"/>
      <c r="S24" s="1"/>
      <c r="T24" s="1"/>
      <c r="U24" s="1"/>
      <c r="V24" s="1"/>
      <c r="W24" s="1"/>
      <c r="X24" s="1"/>
      <c r="Y24" s="185"/>
    </row>
    <row r="25" spans="2:25" ht="39.9" customHeight="1" x14ac:dyDescent="0.15">
      <c r="B25" s="529"/>
      <c r="C25" s="184"/>
      <c r="D25" s="1"/>
      <c r="E25" s="1"/>
      <c r="F25" s="184"/>
      <c r="G25" s="184"/>
      <c r="H25" s="1"/>
      <c r="I25" s="1"/>
      <c r="J25" s="1"/>
      <c r="K25" s="1"/>
      <c r="L25" s="1"/>
      <c r="M25" s="184"/>
      <c r="N25" s="184"/>
      <c r="O25" s="1"/>
      <c r="P25" s="1"/>
      <c r="Q25" s="184"/>
      <c r="R25" s="1"/>
      <c r="S25" s="1"/>
      <c r="T25" s="1"/>
      <c r="U25" s="1"/>
      <c r="V25" s="1"/>
      <c r="W25" s="1"/>
      <c r="X25" s="1"/>
      <c r="Y25" s="185"/>
    </row>
    <row r="26" spans="2:25" ht="39.9" customHeight="1" x14ac:dyDescent="0.15">
      <c r="B26" s="529"/>
      <c r="C26" s="184"/>
      <c r="D26" s="1"/>
      <c r="E26" s="1"/>
      <c r="F26" s="2"/>
      <c r="G26" s="186"/>
      <c r="H26" s="186"/>
      <c r="I26" s="186"/>
      <c r="J26" s="186"/>
      <c r="K26" s="186"/>
      <c r="L26" s="1"/>
      <c r="M26" s="184"/>
      <c r="N26" s="184"/>
      <c r="O26" s="1"/>
      <c r="P26" s="533" t="s">
        <v>289</v>
      </c>
      <c r="Q26" s="533"/>
      <c r="R26" s="533"/>
      <c r="S26" s="533"/>
      <c r="T26" s="533"/>
      <c r="U26" s="533"/>
      <c r="V26" s="533"/>
      <c r="W26" s="533"/>
      <c r="X26" s="533"/>
      <c r="Y26" s="534"/>
    </row>
    <row r="27" spans="2:25" ht="45" customHeight="1" x14ac:dyDescent="0.15">
      <c r="B27" s="454"/>
      <c r="C27" s="187"/>
      <c r="D27" s="188"/>
      <c r="E27" s="189"/>
      <c r="F27" s="190"/>
      <c r="G27" s="188"/>
      <c r="H27" s="188"/>
      <c r="I27" s="188"/>
      <c r="J27" s="188"/>
      <c r="K27" s="188"/>
      <c r="L27" s="188"/>
      <c r="M27" s="188"/>
      <c r="N27" s="188"/>
      <c r="O27" s="191"/>
      <c r="P27" s="535"/>
      <c r="Q27" s="535"/>
      <c r="R27" s="535"/>
      <c r="S27" s="535"/>
      <c r="T27" s="535"/>
      <c r="U27" s="535"/>
      <c r="V27" s="535"/>
      <c r="W27" s="535"/>
      <c r="X27" s="535"/>
      <c r="Y27" s="536"/>
    </row>
    <row r="28" spans="2:25" ht="15" customHeight="1" x14ac:dyDescent="0.15">
      <c r="C28" s="3" t="s">
        <v>248</v>
      </c>
    </row>
    <row r="29" spans="2:25" ht="15" customHeight="1" x14ac:dyDescent="0.15">
      <c r="C29" s="3" t="s">
        <v>564</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disablePrompts="1" count="3">
    <dataValidation type="list" allowBlank="1" showInputMessage="1" showErrorMessage="1" sqref="V3:Y4" xr:uid="{00000000-0002-0000-0E00-000000000000}">
      <formula1>$AB$2:$AB$3</formula1>
    </dataValidation>
    <dataValidation type="list" allowBlank="1" showInputMessage="1" showErrorMessage="1" sqref="T7:U18" xr:uid="{00000000-0002-0000-0E00-000001000000}">
      <formula1>$AA$2:$AA$5</formula1>
    </dataValidation>
    <dataValidation type="list" allowBlank="1" showInputMessage="1" showErrorMessage="1" sqref="V6:Y6" xr:uid="{00000000-0002-0000-0E00-000002000000}">
      <formula1>$AC$2:$AC$8</formula1>
    </dataValidation>
  </dataValidations>
  <printOptions horizontalCentered="1" verticalCentered="1"/>
  <pageMargins left="0.25" right="0.25" top="0.75" bottom="0.75" header="0.3" footer="0.3"/>
  <pageSetup paperSize="9" scale="84" orientation="landscape" copies="2" r:id="rId1"/>
  <headerFooter alignWithMargins="0"/>
  <rowBreaks count="1" manualBreakCount="1">
    <brk id="6" max="25" man="1"/>
  </rowBreaks>
  <colBreaks count="1" manualBreakCount="1">
    <brk id="3" min="1" max="31"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7">
    <pageSetUpPr fitToPage="1"/>
  </sheetPr>
  <dimension ref="B1:Z45"/>
  <sheetViews>
    <sheetView showGridLines="0" showZeros="0" view="pageBreakPreview" zoomScale="80" zoomScaleNormal="100" zoomScaleSheetLayoutView="80" workbookViewId="0">
      <selection sqref="A1:N2"/>
    </sheetView>
  </sheetViews>
  <sheetFormatPr defaultColWidth="9" defaultRowHeight="15.9" customHeight="1" x14ac:dyDescent="0.2"/>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3" width="15.88671875" style="1" customWidth="1"/>
    <col min="14" max="14" width="14.109375" style="1" customWidth="1"/>
    <col min="15" max="15" width="10.6640625" style="1" customWidth="1"/>
    <col min="16" max="16" width="8.109375" style="1" customWidth="1"/>
    <col min="17" max="18" width="9.6640625" style="1" customWidth="1"/>
    <col min="19" max="20" width="7.109375" style="1" customWidth="1"/>
    <col min="21" max="21" width="4" style="1" customWidth="1"/>
    <col min="22" max="22" width="4.109375" style="1" customWidth="1"/>
    <col min="23" max="23" width="6.33203125" style="1" customWidth="1"/>
    <col min="24" max="24" width="5" style="1" customWidth="1"/>
    <col min="25" max="25" width="8.109375" style="1" customWidth="1"/>
    <col min="26" max="26" width="11.21875" style="1" customWidth="1"/>
    <col min="27" max="16384" width="9" style="1"/>
  </cols>
  <sheetData>
    <row r="1" spans="2:26" ht="9.75" customHeight="1" x14ac:dyDescent="0.2"/>
    <row r="2" spans="2:26" ht="24.75" customHeight="1" x14ac:dyDescent="0.2">
      <c r="B2" s="566" t="s">
        <v>325</v>
      </c>
      <c r="C2" s="566"/>
      <c r="D2" s="566"/>
      <c r="E2" s="566"/>
      <c r="F2" s="464"/>
      <c r="G2" s="464"/>
      <c r="H2" s="464"/>
      <c r="I2" s="566"/>
      <c r="J2" s="566"/>
      <c r="K2" s="566"/>
      <c r="L2" s="566"/>
      <c r="M2" s="566"/>
      <c r="N2" s="566"/>
      <c r="O2" s="566"/>
      <c r="P2" s="566"/>
      <c r="Q2" s="566"/>
      <c r="R2" s="566"/>
      <c r="S2" s="566"/>
      <c r="T2" s="566"/>
      <c r="U2" s="566"/>
      <c r="V2" s="566"/>
      <c r="W2" s="566"/>
      <c r="X2" s="566"/>
      <c r="Y2" s="566"/>
    </row>
    <row r="3" spans="2:26" ht="20.100000000000001" customHeight="1" x14ac:dyDescent="0.2">
      <c r="B3" s="336" t="s">
        <v>27</v>
      </c>
      <c r="C3" s="349"/>
      <c r="D3" s="349"/>
      <c r="E3" s="349"/>
      <c r="F3" s="465" t="str">
        <f>'様式A-1'!D3</f>
        <v>ナカノセキトンネル</v>
      </c>
      <c r="G3" s="466"/>
      <c r="H3" s="467"/>
      <c r="I3" s="312" t="s">
        <v>28</v>
      </c>
      <c r="J3" s="309"/>
      <c r="K3" s="253" t="str">
        <f>'様式A-1'!J3</f>
        <v>主要県道防府環状線</v>
      </c>
      <c r="L3" s="254"/>
      <c r="M3" s="254"/>
      <c r="N3" s="255"/>
      <c r="O3" s="272" t="s">
        <v>260</v>
      </c>
      <c r="P3" s="274"/>
      <c r="Q3" s="584" t="str">
        <f>'様式A-1'!K5</f>
        <v>基礎地盤コンサルタンツ株式会社</v>
      </c>
      <c r="R3" s="585"/>
      <c r="S3" s="585"/>
      <c r="T3" s="586"/>
      <c r="U3" s="458" t="s">
        <v>222</v>
      </c>
      <c r="V3" s="459"/>
      <c r="W3" s="459"/>
      <c r="X3" s="460"/>
      <c r="Y3" s="582" t="s">
        <v>675</v>
      </c>
      <c r="Z3" s="583"/>
    </row>
    <row r="4" spans="2:26" ht="20.100000000000001" customHeight="1" x14ac:dyDescent="0.2">
      <c r="B4" s="278" t="s">
        <v>0</v>
      </c>
      <c r="C4" s="279"/>
      <c r="D4" s="279"/>
      <c r="E4" s="279"/>
      <c r="F4" s="470" t="str">
        <f>'様式A-1'!D4</f>
        <v>中関トンネル</v>
      </c>
      <c r="G4" s="471"/>
      <c r="H4" s="472"/>
      <c r="I4" s="571" t="s">
        <v>1</v>
      </c>
      <c r="J4" s="572"/>
      <c r="K4" s="253" t="str">
        <f>'様式A-1'!R3</f>
        <v>山口県防府土木建築事務所</v>
      </c>
      <c r="L4" s="254"/>
      <c r="M4" s="254"/>
      <c r="N4" s="255"/>
      <c r="O4" s="272" t="s">
        <v>261</v>
      </c>
      <c r="P4" s="274"/>
      <c r="Q4" s="584" t="s">
        <v>674</v>
      </c>
      <c r="R4" s="585"/>
      <c r="S4" s="585"/>
      <c r="T4" s="586"/>
      <c r="U4" s="579"/>
      <c r="V4" s="580"/>
      <c r="W4" s="580"/>
      <c r="X4" s="581"/>
      <c r="Y4" s="486"/>
      <c r="Z4" s="487"/>
    </row>
    <row r="5" spans="2:26" ht="15" customHeight="1" x14ac:dyDescent="0.2">
      <c r="B5" s="264" t="s">
        <v>244</v>
      </c>
      <c r="C5" s="569" t="s">
        <v>42</v>
      </c>
      <c r="D5" s="570"/>
      <c r="E5" s="567" t="s">
        <v>206</v>
      </c>
      <c r="F5" s="567" t="s">
        <v>205</v>
      </c>
      <c r="G5" s="552" t="s">
        <v>204</v>
      </c>
      <c r="H5" s="553"/>
      <c r="I5" s="336" t="s">
        <v>203</v>
      </c>
      <c r="J5" s="349"/>
      <c r="K5" s="349"/>
      <c r="L5" s="349"/>
      <c r="M5" s="349"/>
      <c r="N5" s="350"/>
      <c r="O5" s="588" t="s">
        <v>539</v>
      </c>
      <c r="P5" s="589"/>
      <c r="Q5" s="558" t="s">
        <v>268</v>
      </c>
      <c r="R5" s="559"/>
      <c r="S5" s="559"/>
      <c r="T5" s="560"/>
      <c r="U5" s="552" t="s">
        <v>202</v>
      </c>
      <c r="V5" s="556"/>
      <c r="W5" s="556"/>
      <c r="X5" s="556"/>
      <c r="Y5" s="553"/>
      <c r="Z5" s="577" t="s">
        <v>201</v>
      </c>
    </row>
    <row r="6" spans="2:26" ht="15" customHeight="1" x14ac:dyDescent="0.2">
      <c r="B6" s="264"/>
      <c r="C6" s="569"/>
      <c r="D6" s="570"/>
      <c r="E6" s="567"/>
      <c r="F6" s="567"/>
      <c r="G6" s="554"/>
      <c r="H6" s="555"/>
      <c r="I6" s="278"/>
      <c r="J6" s="279"/>
      <c r="K6" s="279"/>
      <c r="L6" s="279"/>
      <c r="M6" s="279"/>
      <c r="N6" s="280"/>
      <c r="O6" s="590"/>
      <c r="P6" s="591"/>
      <c r="Q6" s="561"/>
      <c r="R6" s="562"/>
      <c r="S6" s="562"/>
      <c r="T6" s="563"/>
      <c r="U6" s="554"/>
      <c r="V6" s="557"/>
      <c r="W6" s="557"/>
      <c r="X6" s="557"/>
      <c r="Y6" s="555"/>
      <c r="Z6" s="567"/>
    </row>
    <row r="7" spans="2:26" ht="16.5" customHeight="1" x14ac:dyDescent="0.2">
      <c r="B7" s="264"/>
      <c r="C7" s="569"/>
      <c r="D7" s="570"/>
      <c r="E7" s="567"/>
      <c r="F7" s="567"/>
      <c r="G7" s="473" t="s">
        <v>200</v>
      </c>
      <c r="H7" s="473" t="s">
        <v>199</v>
      </c>
      <c r="I7" s="468" t="s">
        <v>198</v>
      </c>
      <c r="J7" s="468" t="s">
        <v>43</v>
      </c>
      <c r="K7" s="551"/>
      <c r="L7" s="551"/>
      <c r="M7" s="593" t="s">
        <v>7</v>
      </c>
      <c r="N7" s="594" t="s">
        <v>197</v>
      </c>
      <c r="O7" s="468" t="s">
        <v>196</v>
      </c>
      <c r="P7" s="468" t="s">
        <v>195</v>
      </c>
      <c r="Q7" s="318" t="s">
        <v>277</v>
      </c>
      <c r="R7" s="551"/>
      <c r="S7" s="473" t="s">
        <v>275</v>
      </c>
      <c r="T7" s="473" t="s">
        <v>276</v>
      </c>
      <c r="U7" s="587" t="s">
        <v>194</v>
      </c>
      <c r="V7" s="473" t="s">
        <v>269</v>
      </c>
      <c r="W7" s="551"/>
      <c r="X7" s="551"/>
      <c r="Y7" s="551"/>
      <c r="Z7" s="567"/>
    </row>
    <row r="8" spans="2:26" ht="16.5" customHeight="1" x14ac:dyDescent="0.2">
      <c r="B8" s="264"/>
      <c r="C8" s="278"/>
      <c r="D8" s="280"/>
      <c r="E8" s="568"/>
      <c r="F8" s="568"/>
      <c r="G8" s="592"/>
      <c r="H8" s="592"/>
      <c r="I8" s="551"/>
      <c r="J8" s="551"/>
      <c r="K8" s="551"/>
      <c r="L8" s="551"/>
      <c r="M8" s="551"/>
      <c r="N8" s="551"/>
      <c r="O8" s="551"/>
      <c r="P8" s="551"/>
      <c r="Q8" s="96" t="s">
        <v>270</v>
      </c>
      <c r="R8" s="96" t="s">
        <v>271</v>
      </c>
      <c r="S8" s="551"/>
      <c r="T8" s="551"/>
      <c r="U8" s="551"/>
      <c r="V8" s="551"/>
      <c r="W8" s="551"/>
      <c r="X8" s="551"/>
      <c r="Y8" s="551"/>
      <c r="Z8" s="578"/>
    </row>
    <row r="9" spans="2:26" ht="15.75" customHeight="1" x14ac:dyDescent="0.2">
      <c r="B9" s="264"/>
      <c r="C9" s="573">
        <v>1</v>
      </c>
      <c r="D9" s="574"/>
      <c r="E9" s="62">
        <v>1</v>
      </c>
      <c r="F9" s="199">
        <v>1.3</v>
      </c>
      <c r="G9" s="84" t="s">
        <v>713</v>
      </c>
      <c r="H9" s="84" t="s">
        <v>714</v>
      </c>
      <c r="I9" s="84" t="s">
        <v>715</v>
      </c>
      <c r="J9" s="271" t="s">
        <v>716</v>
      </c>
      <c r="K9" s="271"/>
      <c r="L9" s="271"/>
      <c r="M9" s="84" t="s">
        <v>717</v>
      </c>
      <c r="N9" s="84" t="s">
        <v>718</v>
      </c>
      <c r="O9" s="166" t="s">
        <v>719</v>
      </c>
      <c r="P9" s="84" t="s">
        <v>556</v>
      </c>
      <c r="Q9" s="84" t="s">
        <v>720</v>
      </c>
      <c r="R9" s="84" t="s">
        <v>721</v>
      </c>
      <c r="S9" s="84" t="s">
        <v>722</v>
      </c>
      <c r="T9" s="84" t="s">
        <v>723</v>
      </c>
      <c r="U9" s="84" t="s">
        <v>724</v>
      </c>
      <c r="V9" s="271" t="s">
        <v>725</v>
      </c>
      <c r="W9" s="564"/>
      <c r="X9" s="564"/>
      <c r="Y9" s="564"/>
      <c r="Z9" s="84"/>
    </row>
    <row r="10" spans="2:26" ht="15.9" customHeight="1" x14ac:dyDescent="0.2">
      <c r="B10" s="264"/>
      <c r="C10" s="573">
        <v>1</v>
      </c>
      <c r="D10" s="574"/>
      <c r="E10" s="62">
        <v>2</v>
      </c>
      <c r="F10" s="199">
        <v>2.2000000000000002</v>
      </c>
      <c r="G10" s="84" t="s">
        <v>713</v>
      </c>
      <c r="H10" s="84" t="s">
        <v>714</v>
      </c>
      <c r="I10" s="84" t="s">
        <v>715</v>
      </c>
      <c r="J10" s="271" t="s">
        <v>716</v>
      </c>
      <c r="K10" s="271"/>
      <c r="L10" s="271"/>
      <c r="M10" s="84" t="s">
        <v>726</v>
      </c>
      <c r="N10" s="84" t="s">
        <v>718</v>
      </c>
      <c r="O10" s="166" t="s">
        <v>719</v>
      </c>
      <c r="P10" s="84" t="s">
        <v>556</v>
      </c>
      <c r="Q10" s="84" t="s">
        <v>720</v>
      </c>
      <c r="R10" s="84" t="s">
        <v>721</v>
      </c>
      <c r="S10" s="84" t="s">
        <v>722</v>
      </c>
      <c r="T10" s="84" t="s">
        <v>723</v>
      </c>
      <c r="U10" s="84" t="s">
        <v>724</v>
      </c>
      <c r="V10" s="271" t="s">
        <v>725</v>
      </c>
      <c r="W10" s="564"/>
      <c r="X10" s="564"/>
      <c r="Y10" s="564"/>
      <c r="Z10" s="84"/>
    </row>
    <row r="11" spans="2:26" ht="15.9" customHeight="1" x14ac:dyDescent="0.2">
      <c r="B11" s="264"/>
      <c r="C11" s="573">
        <v>1</v>
      </c>
      <c r="D11" s="574"/>
      <c r="E11" s="62">
        <v>3</v>
      </c>
      <c r="F11" s="199">
        <v>1.4</v>
      </c>
      <c r="G11" s="84" t="s">
        <v>713</v>
      </c>
      <c r="H11" s="84" t="s">
        <v>727</v>
      </c>
      <c r="I11" s="84" t="s">
        <v>715</v>
      </c>
      <c r="J11" s="271" t="s">
        <v>716</v>
      </c>
      <c r="K11" s="271"/>
      <c r="L11" s="271"/>
      <c r="M11" s="84" t="s">
        <v>728</v>
      </c>
      <c r="N11" s="84" t="s">
        <v>718</v>
      </c>
      <c r="O11" s="166" t="s">
        <v>719</v>
      </c>
      <c r="P11" s="84" t="s">
        <v>556</v>
      </c>
      <c r="Q11" s="84" t="s">
        <v>720</v>
      </c>
      <c r="R11" s="84" t="s">
        <v>721</v>
      </c>
      <c r="S11" s="84" t="s">
        <v>722</v>
      </c>
      <c r="T11" s="84" t="s">
        <v>723</v>
      </c>
      <c r="U11" s="84" t="s">
        <v>724</v>
      </c>
      <c r="V11" s="271" t="s">
        <v>725</v>
      </c>
      <c r="W11" s="564"/>
      <c r="X11" s="564"/>
      <c r="Y11" s="564"/>
      <c r="Z11" s="84"/>
    </row>
    <row r="12" spans="2:26" ht="15.9" customHeight="1" x14ac:dyDescent="0.2">
      <c r="B12" s="264"/>
      <c r="C12" s="573">
        <v>2</v>
      </c>
      <c r="D12" s="574"/>
      <c r="E12" s="62">
        <v>1</v>
      </c>
      <c r="F12" s="199">
        <v>3.8</v>
      </c>
      <c r="G12" s="84" t="s">
        <v>713</v>
      </c>
      <c r="H12" s="84" t="s">
        <v>729</v>
      </c>
      <c r="I12" s="84" t="s">
        <v>715</v>
      </c>
      <c r="J12" s="271" t="s">
        <v>730</v>
      </c>
      <c r="K12" s="271"/>
      <c r="L12" s="271"/>
      <c r="M12" s="84" t="s">
        <v>731</v>
      </c>
      <c r="N12" s="84" t="s">
        <v>718</v>
      </c>
      <c r="O12" s="166" t="s">
        <v>732</v>
      </c>
      <c r="P12" s="84" t="s">
        <v>556</v>
      </c>
      <c r="Q12" s="84" t="s">
        <v>720</v>
      </c>
      <c r="R12" s="84" t="s">
        <v>733</v>
      </c>
      <c r="S12" s="84" t="s">
        <v>722</v>
      </c>
      <c r="T12" s="84" t="s">
        <v>723</v>
      </c>
      <c r="U12" s="84" t="s">
        <v>724</v>
      </c>
      <c r="V12" s="271" t="s">
        <v>734</v>
      </c>
      <c r="W12" s="564"/>
      <c r="X12" s="564"/>
      <c r="Y12" s="564"/>
      <c r="Z12" s="84"/>
    </row>
    <row r="13" spans="2:26" ht="15.9" customHeight="1" x14ac:dyDescent="0.2">
      <c r="B13" s="264"/>
      <c r="C13" s="573">
        <v>2</v>
      </c>
      <c r="D13" s="574"/>
      <c r="E13" s="62">
        <v>2</v>
      </c>
      <c r="F13" s="199">
        <v>13.9</v>
      </c>
      <c r="G13" s="84" t="s">
        <v>713</v>
      </c>
      <c r="H13" s="84" t="s">
        <v>735</v>
      </c>
      <c r="I13" s="84" t="s">
        <v>715</v>
      </c>
      <c r="J13" s="271" t="s">
        <v>716</v>
      </c>
      <c r="K13" s="271"/>
      <c r="L13" s="271"/>
      <c r="M13" s="84" t="s">
        <v>736</v>
      </c>
      <c r="N13" s="84" t="s">
        <v>718</v>
      </c>
      <c r="O13" s="166" t="s">
        <v>719</v>
      </c>
      <c r="P13" s="84" t="s">
        <v>556</v>
      </c>
      <c r="Q13" s="84" t="s">
        <v>720</v>
      </c>
      <c r="R13" s="84" t="s">
        <v>721</v>
      </c>
      <c r="S13" s="84" t="s">
        <v>722</v>
      </c>
      <c r="T13" s="84" t="s">
        <v>723</v>
      </c>
      <c r="U13" s="84" t="s">
        <v>724</v>
      </c>
      <c r="V13" s="271" t="s">
        <v>725</v>
      </c>
      <c r="W13" s="564"/>
      <c r="X13" s="564"/>
      <c r="Y13" s="564"/>
      <c r="Z13" s="137"/>
    </row>
    <row r="14" spans="2:26" ht="15.9" customHeight="1" x14ac:dyDescent="0.2">
      <c r="B14" s="264"/>
      <c r="C14" s="573">
        <v>6</v>
      </c>
      <c r="D14" s="574"/>
      <c r="E14" s="62">
        <v>1</v>
      </c>
      <c r="F14" s="199">
        <v>55.5</v>
      </c>
      <c r="G14" s="84" t="s">
        <v>713</v>
      </c>
      <c r="H14" s="84" t="s">
        <v>737</v>
      </c>
      <c r="I14" s="84" t="s">
        <v>715</v>
      </c>
      <c r="J14" s="276" t="s">
        <v>716</v>
      </c>
      <c r="K14" s="565"/>
      <c r="L14" s="277"/>
      <c r="M14" s="84" t="s">
        <v>738</v>
      </c>
      <c r="N14" s="84" t="s">
        <v>718</v>
      </c>
      <c r="O14" s="166" t="s">
        <v>719</v>
      </c>
      <c r="P14" s="84" t="s">
        <v>556</v>
      </c>
      <c r="Q14" s="84" t="s">
        <v>720</v>
      </c>
      <c r="R14" s="84" t="s">
        <v>721</v>
      </c>
      <c r="S14" s="84" t="s">
        <v>722</v>
      </c>
      <c r="T14" s="84" t="s">
        <v>723</v>
      </c>
      <c r="U14" s="84" t="s">
        <v>724</v>
      </c>
      <c r="V14" s="276" t="s">
        <v>725</v>
      </c>
      <c r="W14" s="565"/>
      <c r="X14" s="565"/>
      <c r="Y14" s="277"/>
      <c r="Z14" s="84"/>
    </row>
    <row r="15" spans="2:26" ht="15.9" customHeight="1" x14ac:dyDescent="0.2">
      <c r="B15" s="264"/>
      <c r="C15" s="573">
        <v>9</v>
      </c>
      <c r="D15" s="574"/>
      <c r="E15" s="62">
        <v>1</v>
      </c>
      <c r="F15" s="199">
        <v>86.9</v>
      </c>
      <c r="G15" s="84" t="s">
        <v>713</v>
      </c>
      <c r="H15" s="84" t="s">
        <v>735</v>
      </c>
      <c r="I15" s="84" t="s">
        <v>715</v>
      </c>
      <c r="J15" s="276" t="s">
        <v>716</v>
      </c>
      <c r="K15" s="565"/>
      <c r="L15" s="277"/>
      <c r="M15" s="84" t="s">
        <v>739</v>
      </c>
      <c r="N15" s="84" t="s">
        <v>718</v>
      </c>
      <c r="O15" s="166" t="s">
        <v>719</v>
      </c>
      <c r="P15" s="84" t="s">
        <v>556</v>
      </c>
      <c r="Q15" s="84" t="s">
        <v>720</v>
      </c>
      <c r="R15" s="84" t="s">
        <v>721</v>
      </c>
      <c r="S15" s="84" t="s">
        <v>722</v>
      </c>
      <c r="T15" s="84" t="s">
        <v>723</v>
      </c>
      <c r="U15" s="84" t="s">
        <v>724</v>
      </c>
      <c r="V15" s="271" t="s">
        <v>725</v>
      </c>
      <c r="W15" s="564"/>
      <c r="X15" s="564"/>
      <c r="Y15" s="564"/>
      <c r="Z15" s="137"/>
    </row>
    <row r="16" spans="2:26" ht="15.9" customHeight="1" x14ac:dyDescent="0.2">
      <c r="B16" s="264"/>
      <c r="C16" s="573">
        <v>9</v>
      </c>
      <c r="D16" s="574"/>
      <c r="E16" s="62">
        <v>2</v>
      </c>
      <c r="F16" s="199">
        <v>80</v>
      </c>
      <c r="G16" s="84" t="s">
        <v>740</v>
      </c>
      <c r="H16" s="84" t="s">
        <v>741</v>
      </c>
      <c r="I16" s="84" t="s">
        <v>715</v>
      </c>
      <c r="J16" s="276" t="s">
        <v>716</v>
      </c>
      <c r="K16" s="565"/>
      <c r="L16" s="277"/>
      <c r="M16" s="84" t="s">
        <v>742</v>
      </c>
      <c r="N16" s="84" t="s">
        <v>718</v>
      </c>
      <c r="O16" s="166" t="s">
        <v>732</v>
      </c>
      <c r="P16" s="84" t="s">
        <v>556</v>
      </c>
      <c r="Q16" s="84" t="s">
        <v>720</v>
      </c>
      <c r="R16" s="84" t="s">
        <v>733</v>
      </c>
      <c r="S16" s="84" t="s">
        <v>722</v>
      </c>
      <c r="T16" s="84" t="s">
        <v>723</v>
      </c>
      <c r="U16" s="84" t="s">
        <v>724</v>
      </c>
      <c r="V16" s="271" t="s">
        <v>734</v>
      </c>
      <c r="W16" s="564"/>
      <c r="X16" s="564"/>
      <c r="Y16" s="564"/>
      <c r="Z16" s="137"/>
    </row>
    <row r="17" spans="2:26" ht="15.9" customHeight="1" x14ac:dyDescent="0.2">
      <c r="B17" s="264"/>
      <c r="C17" s="573">
        <v>11</v>
      </c>
      <c r="D17" s="574"/>
      <c r="E17" s="62">
        <v>1</v>
      </c>
      <c r="F17" s="199">
        <v>107.9</v>
      </c>
      <c r="G17" s="84" t="s">
        <v>713</v>
      </c>
      <c r="H17" s="84" t="s">
        <v>735</v>
      </c>
      <c r="I17" s="84" t="s">
        <v>743</v>
      </c>
      <c r="J17" s="276" t="s">
        <v>743</v>
      </c>
      <c r="K17" s="565"/>
      <c r="L17" s="277"/>
      <c r="M17" s="84" t="s">
        <v>744</v>
      </c>
      <c r="N17" s="84" t="s">
        <v>718</v>
      </c>
      <c r="O17" s="166" t="s">
        <v>745</v>
      </c>
      <c r="P17" s="84" t="s">
        <v>553</v>
      </c>
      <c r="Q17" s="84" t="s">
        <v>720</v>
      </c>
      <c r="R17" s="84" t="s">
        <v>733</v>
      </c>
      <c r="S17" s="84" t="s">
        <v>722</v>
      </c>
      <c r="T17" s="84" t="s">
        <v>723</v>
      </c>
      <c r="U17" s="84" t="s">
        <v>724</v>
      </c>
      <c r="V17" s="271" t="s">
        <v>734</v>
      </c>
      <c r="W17" s="564"/>
      <c r="X17" s="564"/>
      <c r="Y17" s="564"/>
      <c r="Z17" s="84"/>
    </row>
    <row r="18" spans="2:26" ht="15.9" customHeight="1" x14ac:dyDescent="0.2">
      <c r="B18" s="264"/>
      <c r="C18" s="573">
        <v>13</v>
      </c>
      <c r="D18" s="574"/>
      <c r="E18" s="62">
        <v>1</v>
      </c>
      <c r="F18" s="199">
        <v>128.80000000000001</v>
      </c>
      <c r="G18" s="84" t="s">
        <v>713</v>
      </c>
      <c r="H18" s="84" t="s">
        <v>735</v>
      </c>
      <c r="I18" s="84" t="s">
        <v>715</v>
      </c>
      <c r="J18" s="271" t="s">
        <v>716</v>
      </c>
      <c r="K18" s="271"/>
      <c r="L18" s="271"/>
      <c r="M18" s="84" t="s">
        <v>736</v>
      </c>
      <c r="N18" s="84" t="s">
        <v>718</v>
      </c>
      <c r="O18" s="166" t="s">
        <v>719</v>
      </c>
      <c r="P18" s="84" t="s">
        <v>556</v>
      </c>
      <c r="Q18" s="84" t="s">
        <v>720</v>
      </c>
      <c r="R18" s="84" t="s">
        <v>721</v>
      </c>
      <c r="S18" s="84" t="s">
        <v>722</v>
      </c>
      <c r="T18" s="84" t="s">
        <v>723</v>
      </c>
      <c r="U18" s="84" t="s">
        <v>724</v>
      </c>
      <c r="V18" s="271" t="s">
        <v>725</v>
      </c>
      <c r="W18" s="564"/>
      <c r="X18" s="564"/>
      <c r="Y18" s="564"/>
      <c r="Z18" s="84"/>
    </row>
    <row r="19" spans="2:26" ht="15.9" customHeight="1" x14ac:dyDescent="0.2">
      <c r="B19" s="264"/>
      <c r="C19" s="573">
        <v>14</v>
      </c>
      <c r="D19" s="574"/>
      <c r="E19" s="62">
        <v>1</v>
      </c>
      <c r="F19" s="199">
        <v>139.30000000000001</v>
      </c>
      <c r="G19" s="84" t="s">
        <v>740</v>
      </c>
      <c r="H19" s="84" t="s">
        <v>741</v>
      </c>
      <c r="I19" s="84" t="s">
        <v>715</v>
      </c>
      <c r="J19" s="271" t="s">
        <v>716</v>
      </c>
      <c r="K19" s="271"/>
      <c r="L19" s="271"/>
      <c r="M19" s="84" t="s">
        <v>746</v>
      </c>
      <c r="N19" s="84" t="s">
        <v>718</v>
      </c>
      <c r="O19" s="166" t="s">
        <v>732</v>
      </c>
      <c r="P19" s="84" t="s">
        <v>556</v>
      </c>
      <c r="Q19" s="84" t="s">
        <v>720</v>
      </c>
      <c r="R19" s="84" t="s">
        <v>733</v>
      </c>
      <c r="S19" s="84" t="s">
        <v>722</v>
      </c>
      <c r="T19" s="84" t="s">
        <v>723</v>
      </c>
      <c r="U19" s="84" t="s">
        <v>724</v>
      </c>
      <c r="V19" s="271" t="s">
        <v>734</v>
      </c>
      <c r="W19" s="564"/>
      <c r="X19" s="564"/>
      <c r="Y19" s="564"/>
      <c r="Z19" s="84"/>
    </row>
    <row r="20" spans="2:26" ht="15.9" customHeight="1" x14ac:dyDescent="0.2">
      <c r="B20" s="264"/>
      <c r="C20" s="573">
        <v>15</v>
      </c>
      <c r="D20" s="574"/>
      <c r="E20" s="62">
        <v>1</v>
      </c>
      <c r="F20" s="199">
        <v>139.4</v>
      </c>
      <c r="G20" s="84" t="s">
        <v>713</v>
      </c>
      <c r="H20" s="84" t="s">
        <v>727</v>
      </c>
      <c r="I20" s="84" t="s">
        <v>715</v>
      </c>
      <c r="J20" s="271" t="s">
        <v>716</v>
      </c>
      <c r="K20" s="271"/>
      <c r="L20" s="271"/>
      <c r="M20" s="84" t="s">
        <v>747</v>
      </c>
      <c r="N20" s="84" t="s">
        <v>718</v>
      </c>
      <c r="O20" s="166" t="s">
        <v>719</v>
      </c>
      <c r="P20" s="84" t="s">
        <v>556</v>
      </c>
      <c r="Q20" s="84" t="s">
        <v>720</v>
      </c>
      <c r="R20" s="84" t="s">
        <v>721</v>
      </c>
      <c r="S20" s="84" t="s">
        <v>722</v>
      </c>
      <c r="T20" s="84" t="s">
        <v>723</v>
      </c>
      <c r="U20" s="84" t="s">
        <v>724</v>
      </c>
      <c r="V20" s="271" t="s">
        <v>725</v>
      </c>
      <c r="W20" s="564"/>
      <c r="X20" s="564"/>
      <c r="Y20" s="564"/>
      <c r="Z20" s="84"/>
    </row>
    <row r="21" spans="2:26" ht="15.9" customHeight="1" x14ac:dyDescent="0.2">
      <c r="B21" s="264"/>
      <c r="C21" s="573">
        <v>30</v>
      </c>
      <c r="D21" s="574"/>
      <c r="E21" s="62">
        <v>1</v>
      </c>
      <c r="F21" s="199">
        <v>306.7</v>
      </c>
      <c r="G21" s="84" t="s">
        <v>713</v>
      </c>
      <c r="H21" s="84" t="s">
        <v>735</v>
      </c>
      <c r="I21" s="84" t="s">
        <v>715</v>
      </c>
      <c r="J21" s="271" t="s">
        <v>716</v>
      </c>
      <c r="K21" s="271"/>
      <c r="L21" s="271"/>
      <c r="M21" s="84" t="s">
        <v>748</v>
      </c>
      <c r="N21" s="84" t="s">
        <v>718</v>
      </c>
      <c r="O21" s="166" t="s">
        <v>719</v>
      </c>
      <c r="P21" s="84" t="s">
        <v>556</v>
      </c>
      <c r="Q21" s="84" t="s">
        <v>55</v>
      </c>
      <c r="R21" s="84" t="s">
        <v>553</v>
      </c>
      <c r="S21" s="84" t="s">
        <v>722</v>
      </c>
      <c r="T21" s="84" t="s">
        <v>722</v>
      </c>
      <c r="U21" s="84" t="s">
        <v>749</v>
      </c>
      <c r="V21" s="271" t="s">
        <v>750</v>
      </c>
      <c r="W21" s="564"/>
      <c r="X21" s="564"/>
      <c r="Y21" s="564"/>
      <c r="Z21" s="84"/>
    </row>
    <row r="22" spans="2:26" ht="15.9" customHeight="1" x14ac:dyDescent="0.2">
      <c r="B22" s="264"/>
      <c r="C22" s="573">
        <v>33</v>
      </c>
      <c r="D22" s="574"/>
      <c r="E22" s="62">
        <v>1</v>
      </c>
      <c r="F22" s="199">
        <v>338</v>
      </c>
      <c r="G22" s="84" t="s">
        <v>713</v>
      </c>
      <c r="H22" s="84" t="s">
        <v>737</v>
      </c>
      <c r="I22" s="84" t="s">
        <v>715</v>
      </c>
      <c r="J22" s="271" t="s">
        <v>716</v>
      </c>
      <c r="K22" s="271"/>
      <c r="L22" s="271"/>
      <c r="M22" s="84" t="s">
        <v>751</v>
      </c>
      <c r="N22" s="84" t="s">
        <v>718</v>
      </c>
      <c r="O22" s="166" t="s">
        <v>719</v>
      </c>
      <c r="P22" s="84" t="s">
        <v>556</v>
      </c>
      <c r="Q22" s="84" t="s">
        <v>720</v>
      </c>
      <c r="R22" s="84" t="s">
        <v>721</v>
      </c>
      <c r="S22" s="84" t="s">
        <v>722</v>
      </c>
      <c r="T22" s="84" t="s">
        <v>723</v>
      </c>
      <c r="U22" s="84" t="s">
        <v>724</v>
      </c>
      <c r="V22" s="271" t="s">
        <v>725</v>
      </c>
      <c r="W22" s="564"/>
      <c r="X22" s="564"/>
      <c r="Y22" s="564"/>
      <c r="Z22" s="84"/>
    </row>
    <row r="23" spans="2:26" ht="15.9" customHeight="1" x14ac:dyDescent="0.2">
      <c r="B23" s="264"/>
      <c r="C23" s="573">
        <v>42</v>
      </c>
      <c r="D23" s="574"/>
      <c r="E23" s="62">
        <v>1</v>
      </c>
      <c r="F23" s="199">
        <v>431.1</v>
      </c>
      <c r="G23" s="84" t="s">
        <v>713</v>
      </c>
      <c r="H23" s="84" t="s">
        <v>729</v>
      </c>
      <c r="I23" s="84" t="s">
        <v>715</v>
      </c>
      <c r="J23" s="271" t="s">
        <v>730</v>
      </c>
      <c r="K23" s="271"/>
      <c r="L23" s="271"/>
      <c r="M23" s="84" t="s">
        <v>752</v>
      </c>
      <c r="N23" s="84" t="s">
        <v>718</v>
      </c>
      <c r="O23" s="166" t="s">
        <v>719</v>
      </c>
      <c r="P23" s="84" t="s">
        <v>556</v>
      </c>
      <c r="Q23" s="84" t="s">
        <v>720</v>
      </c>
      <c r="R23" s="84" t="s">
        <v>733</v>
      </c>
      <c r="S23" s="84" t="s">
        <v>722</v>
      </c>
      <c r="T23" s="84" t="s">
        <v>723</v>
      </c>
      <c r="U23" s="84" t="s">
        <v>724</v>
      </c>
      <c r="V23" s="271" t="s">
        <v>734</v>
      </c>
      <c r="W23" s="564"/>
      <c r="X23" s="564"/>
      <c r="Y23" s="564"/>
      <c r="Z23" s="84" t="s">
        <v>753</v>
      </c>
    </row>
    <row r="24" spans="2:26" ht="15.9" customHeight="1" x14ac:dyDescent="0.2">
      <c r="B24" s="264"/>
      <c r="C24" s="573">
        <v>49</v>
      </c>
      <c r="D24" s="574"/>
      <c r="E24" s="62">
        <v>1</v>
      </c>
      <c r="F24" s="199">
        <v>499.8</v>
      </c>
      <c r="G24" s="84" t="s">
        <v>740</v>
      </c>
      <c r="H24" s="84" t="s">
        <v>754</v>
      </c>
      <c r="I24" s="84" t="s">
        <v>715</v>
      </c>
      <c r="J24" s="271" t="s">
        <v>716</v>
      </c>
      <c r="K24" s="271"/>
      <c r="L24" s="271"/>
      <c r="M24" s="84" t="s">
        <v>755</v>
      </c>
      <c r="N24" s="84" t="s">
        <v>718</v>
      </c>
      <c r="O24" s="166" t="s">
        <v>732</v>
      </c>
      <c r="P24" s="84" t="s">
        <v>556</v>
      </c>
      <c r="Q24" s="84" t="s">
        <v>720</v>
      </c>
      <c r="R24" s="84" t="s">
        <v>733</v>
      </c>
      <c r="S24" s="84" t="s">
        <v>722</v>
      </c>
      <c r="T24" s="84" t="s">
        <v>723</v>
      </c>
      <c r="U24" s="84" t="s">
        <v>724</v>
      </c>
      <c r="V24" s="271" t="s">
        <v>734</v>
      </c>
      <c r="W24" s="564"/>
      <c r="X24" s="564"/>
      <c r="Y24" s="564"/>
      <c r="Z24" s="84" t="s">
        <v>756</v>
      </c>
    </row>
    <row r="25" spans="2:26" ht="15.9" customHeight="1" x14ac:dyDescent="0.2">
      <c r="B25" s="264"/>
      <c r="C25" s="573">
        <v>52</v>
      </c>
      <c r="D25" s="574"/>
      <c r="E25" s="62">
        <v>1</v>
      </c>
      <c r="F25" s="199">
        <v>535.70000000000005</v>
      </c>
      <c r="G25" s="84" t="s">
        <v>713</v>
      </c>
      <c r="H25" s="84" t="s">
        <v>737</v>
      </c>
      <c r="I25" s="84" t="s">
        <v>715</v>
      </c>
      <c r="J25" s="271" t="s">
        <v>716</v>
      </c>
      <c r="K25" s="271"/>
      <c r="L25" s="271"/>
      <c r="M25" s="84" t="s">
        <v>757</v>
      </c>
      <c r="N25" s="84" t="s">
        <v>718</v>
      </c>
      <c r="O25" s="166" t="s">
        <v>719</v>
      </c>
      <c r="P25" s="84" t="s">
        <v>556</v>
      </c>
      <c r="Q25" s="84" t="s">
        <v>720</v>
      </c>
      <c r="R25" s="84" t="s">
        <v>721</v>
      </c>
      <c r="S25" s="84" t="s">
        <v>722</v>
      </c>
      <c r="T25" s="84" t="s">
        <v>723</v>
      </c>
      <c r="U25" s="84" t="s">
        <v>724</v>
      </c>
      <c r="V25" s="271" t="s">
        <v>725</v>
      </c>
      <c r="W25" s="564"/>
      <c r="X25" s="564"/>
      <c r="Y25" s="564"/>
      <c r="Z25" s="84"/>
    </row>
    <row r="26" spans="2:26" ht="15.9" customHeight="1" x14ac:dyDescent="0.2">
      <c r="B26" s="264"/>
      <c r="C26" s="573">
        <v>53</v>
      </c>
      <c r="D26" s="574"/>
      <c r="E26" s="62">
        <v>1</v>
      </c>
      <c r="F26" s="199">
        <v>544.6</v>
      </c>
      <c r="G26" s="84" t="s">
        <v>713</v>
      </c>
      <c r="H26" s="84" t="s">
        <v>737</v>
      </c>
      <c r="I26" s="84" t="s">
        <v>715</v>
      </c>
      <c r="J26" s="271" t="s">
        <v>716</v>
      </c>
      <c r="K26" s="271"/>
      <c r="L26" s="271"/>
      <c r="M26" s="84" t="s">
        <v>758</v>
      </c>
      <c r="N26" s="84" t="s">
        <v>718</v>
      </c>
      <c r="O26" s="166" t="s">
        <v>719</v>
      </c>
      <c r="P26" s="84" t="s">
        <v>556</v>
      </c>
      <c r="Q26" s="84" t="s">
        <v>720</v>
      </c>
      <c r="R26" s="84" t="s">
        <v>721</v>
      </c>
      <c r="S26" s="84" t="s">
        <v>722</v>
      </c>
      <c r="T26" s="84" t="s">
        <v>723</v>
      </c>
      <c r="U26" s="84" t="s">
        <v>724</v>
      </c>
      <c r="V26" s="271" t="s">
        <v>725</v>
      </c>
      <c r="W26" s="564"/>
      <c r="X26" s="564"/>
      <c r="Y26" s="564"/>
      <c r="Z26" s="84"/>
    </row>
    <row r="27" spans="2:26" ht="15.9" customHeight="1" x14ac:dyDescent="0.2">
      <c r="B27" s="264"/>
      <c r="C27" s="573">
        <v>53</v>
      </c>
      <c r="D27" s="574"/>
      <c r="E27" s="62">
        <v>2</v>
      </c>
      <c r="F27" s="199">
        <v>544.6</v>
      </c>
      <c r="G27" s="84" t="s">
        <v>713</v>
      </c>
      <c r="H27" s="84" t="s">
        <v>735</v>
      </c>
      <c r="I27" s="84" t="s">
        <v>715</v>
      </c>
      <c r="J27" s="271" t="s">
        <v>716</v>
      </c>
      <c r="K27" s="271"/>
      <c r="L27" s="271"/>
      <c r="M27" s="84" t="s">
        <v>759</v>
      </c>
      <c r="N27" s="84" t="s">
        <v>718</v>
      </c>
      <c r="O27" s="166" t="s">
        <v>719</v>
      </c>
      <c r="P27" s="84" t="s">
        <v>556</v>
      </c>
      <c r="Q27" s="84" t="s">
        <v>720</v>
      </c>
      <c r="R27" s="84" t="s">
        <v>721</v>
      </c>
      <c r="S27" s="84" t="s">
        <v>722</v>
      </c>
      <c r="T27" s="84" t="s">
        <v>723</v>
      </c>
      <c r="U27" s="84" t="s">
        <v>724</v>
      </c>
      <c r="V27" s="271" t="s">
        <v>725</v>
      </c>
      <c r="W27" s="564"/>
      <c r="X27" s="564"/>
      <c r="Y27" s="564"/>
      <c r="Z27" s="84"/>
    </row>
    <row r="28" spans="2:26" ht="15.9" customHeight="1" x14ac:dyDescent="0.2">
      <c r="B28" s="264"/>
      <c r="C28" s="573">
        <v>55</v>
      </c>
      <c r="D28" s="574"/>
      <c r="E28" s="62">
        <v>1</v>
      </c>
      <c r="F28" s="199">
        <v>562.5</v>
      </c>
      <c r="G28" s="84" t="s">
        <v>713</v>
      </c>
      <c r="H28" s="84" t="s">
        <v>735</v>
      </c>
      <c r="I28" s="84" t="s">
        <v>715</v>
      </c>
      <c r="J28" s="271" t="s">
        <v>716</v>
      </c>
      <c r="K28" s="271"/>
      <c r="L28" s="271"/>
      <c r="M28" s="84" t="s">
        <v>736</v>
      </c>
      <c r="N28" s="84" t="s">
        <v>718</v>
      </c>
      <c r="O28" s="166" t="s">
        <v>719</v>
      </c>
      <c r="P28" s="84" t="s">
        <v>556</v>
      </c>
      <c r="Q28" s="84" t="s">
        <v>720</v>
      </c>
      <c r="R28" s="84" t="s">
        <v>721</v>
      </c>
      <c r="S28" s="84" t="s">
        <v>722</v>
      </c>
      <c r="T28" s="84" t="s">
        <v>723</v>
      </c>
      <c r="U28" s="84" t="s">
        <v>724</v>
      </c>
      <c r="V28" s="271" t="s">
        <v>725</v>
      </c>
      <c r="W28" s="564"/>
      <c r="X28" s="564"/>
      <c r="Y28" s="564"/>
      <c r="Z28" s="84"/>
    </row>
    <row r="29" spans="2:26" ht="15.9" customHeight="1" x14ac:dyDescent="0.2">
      <c r="B29" s="264"/>
      <c r="C29" s="573">
        <v>55</v>
      </c>
      <c r="D29" s="574"/>
      <c r="E29" s="62">
        <v>2</v>
      </c>
      <c r="F29" s="199">
        <v>562.5</v>
      </c>
      <c r="G29" s="84" t="s">
        <v>713</v>
      </c>
      <c r="H29" s="84" t="s">
        <v>735</v>
      </c>
      <c r="I29" s="84" t="s">
        <v>715</v>
      </c>
      <c r="J29" s="271" t="s">
        <v>716</v>
      </c>
      <c r="K29" s="271"/>
      <c r="L29" s="271"/>
      <c r="M29" s="84" t="s">
        <v>760</v>
      </c>
      <c r="N29" s="84" t="s">
        <v>718</v>
      </c>
      <c r="O29" s="166" t="s">
        <v>719</v>
      </c>
      <c r="P29" s="84" t="s">
        <v>556</v>
      </c>
      <c r="Q29" s="84" t="s">
        <v>55</v>
      </c>
      <c r="R29" s="84" t="s">
        <v>721</v>
      </c>
      <c r="S29" s="84" t="s">
        <v>722</v>
      </c>
      <c r="T29" s="84" t="s">
        <v>723</v>
      </c>
      <c r="U29" s="84" t="s">
        <v>724</v>
      </c>
      <c r="V29" s="271" t="s">
        <v>725</v>
      </c>
      <c r="W29" s="564"/>
      <c r="X29" s="564"/>
      <c r="Y29" s="564"/>
      <c r="Z29" s="84" t="s">
        <v>761</v>
      </c>
    </row>
    <row r="30" spans="2:26" ht="15.9" customHeight="1" x14ac:dyDescent="0.2">
      <c r="B30" s="264"/>
      <c r="C30" s="573">
        <v>57</v>
      </c>
      <c r="D30" s="574"/>
      <c r="E30" s="62">
        <v>1</v>
      </c>
      <c r="F30" s="199">
        <v>580.5</v>
      </c>
      <c r="G30" s="84" t="s">
        <v>713</v>
      </c>
      <c r="H30" s="84" t="s">
        <v>737</v>
      </c>
      <c r="I30" s="84" t="s">
        <v>715</v>
      </c>
      <c r="J30" s="271" t="s">
        <v>716</v>
      </c>
      <c r="K30" s="271"/>
      <c r="L30" s="271"/>
      <c r="M30" s="84" t="s">
        <v>762</v>
      </c>
      <c r="N30" s="84" t="s">
        <v>718</v>
      </c>
      <c r="O30" s="166" t="s">
        <v>719</v>
      </c>
      <c r="P30" s="84" t="s">
        <v>556</v>
      </c>
      <c r="Q30" s="84" t="s">
        <v>720</v>
      </c>
      <c r="R30" s="84" t="s">
        <v>721</v>
      </c>
      <c r="S30" s="84" t="s">
        <v>722</v>
      </c>
      <c r="T30" s="84" t="s">
        <v>723</v>
      </c>
      <c r="U30" s="84" t="s">
        <v>724</v>
      </c>
      <c r="V30" s="271" t="s">
        <v>725</v>
      </c>
      <c r="W30" s="564"/>
      <c r="X30" s="564"/>
      <c r="Y30" s="564"/>
      <c r="Z30" s="84"/>
    </row>
    <row r="31" spans="2:26" ht="15.9" customHeight="1" x14ac:dyDescent="0.2">
      <c r="B31" s="264"/>
      <c r="C31" s="573">
        <v>57</v>
      </c>
      <c r="D31" s="574"/>
      <c r="E31" s="62">
        <v>2</v>
      </c>
      <c r="F31" s="199">
        <v>580.5</v>
      </c>
      <c r="G31" s="84" t="s">
        <v>713</v>
      </c>
      <c r="H31" s="84" t="s">
        <v>737</v>
      </c>
      <c r="I31" s="84" t="s">
        <v>715</v>
      </c>
      <c r="J31" s="271" t="s">
        <v>763</v>
      </c>
      <c r="K31" s="271"/>
      <c r="L31" s="271"/>
      <c r="M31" s="84" t="s">
        <v>764</v>
      </c>
      <c r="N31" s="84" t="s">
        <v>718</v>
      </c>
      <c r="O31" s="166" t="s">
        <v>719</v>
      </c>
      <c r="P31" s="84" t="s">
        <v>556</v>
      </c>
      <c r="Q31" s="84" t="s">
        <v>55</v>
      </c>
      <c r="R31" s="84" t="s">
        <v>54</v>
      </c>
      <c r="S31" s="84" t="s">
        <v>722</v>
      </c>
      <c r="T31" s="84" t="s">
        <v>765</v>
      </c>
      <c r="U31" s="84" t="s">
        <v>724</v>
      </c>
      <c r="V31" s="271" t="s">
        <v>765</v>
      </c>
      <c r="W31" s="564"/>
      <c r="X31" s="564"/>
      <c r="Y31" s="564"/>
      <c r="Z31" s="84" t="s">
        <v>766</v>
      </c>
    </row>
    <row r="32" spans="2:26" ht="15.9" customHeight="1" x14ac:dyDescent="0.2">
      <c r="B32" s="264"/>
      <c r="C32" s="573">
        <v>57</v>
      </c>
      <c r="D32" s="574"/>
      <c r="E32" s="62">
        <v>3</v>
      </c>
      <c r="F32" s="199">
        <v>580.5</v>
      </c>
      <c r="G32" s="84" t="s">
        <v>713</v>
      </c>
      <c r="H32" s="84" t="s">
        <v>735</v>
      </c>
      <c r="I32" s="84" t="s">
        <v>715</v>
      </c>
      <c r="J32" s="271" t="s">
        <v>763</v>
      </c>
      <c r="K32" s="271"/>
      <c r="L32" s="271"/>
      <c r="M32" s="84" t="s">
        <v>767</v>
      </c>
      <c r="N32" s="84" t="s">
        <v>718</v>
      </c>
      <c r="O32" s="166" t="s">
        <v>719</v>
      </c>
      <c r="P32" s="84" t="s">
        <v>556</v>
      </c>
      <c r="Q32" s="84" t="s">
        <v>720</v>
      </c>
      <c r="R32" s="84" t="s">
        <v>54</v>
      </c>
      <c r="S32" s="84" t="s">
        <v>722</v>
      </c>
      <c r="T32" s="84" t="s">
        <v>765</v>
      </c>
      <c r="U32" s="84" t="s">
        <v>724</v>
      </c>
      <c r="V32" s="271" t="s">
        <v>765</v>
      </c>
      <c r="W32" s="564"/>
      <c r="X32" s="564"/>
      <c r="Y32" s="564"/>
      <c r="Z32" s="84" t="s">
        <v>753</v>
      </c>
    </row>
    <row r="33" spans="2:26" ht="15.9" customHeight="1" x14ac:dyDescent="0.2">
      <c r="B33" s="264"/>
      <c r="C33" s="130"/>
      <c r="D33" s="131"/>
      <c r="E33" s="40"/>
      <c r="F33" s="79"/>
      <c r="G33" s="84"/>
      <c r="H33" s="84"/>
      <c r="I33" s="84"/>
      <c r="J33" s="271"/>
      <c r="K33" s="271"/>
      <c r="L33" s="271"/>
      <c r="M33" s="84"/>
      <c r="N33" s="84"/>
      <c r="O33" s="166"/>
      <c r="P33" s="84"/>
      <c r="Q33" s="84"/>
      <c r="R33" s="84"/>
      <c r="S33" s="80"/>
      <c r="T33" s="80"/>
      <c r="U33" s="80"/>
      <c r="V33" s="271"/>
      <c r="W33" s="551"/>
      <c r="X33" s="551"/>
      <c r="Y33" s="551"/>
      <c r="Z33" s="80"/>
    </row>
    <row r="34" spans="2:26" ht="15.9" customHeight="1" x14ac:dyDescent="0.2">
      <c r="B34" s="264"/>
      <c r="C34" s="130"/>
      <c r="D34" s="131"/>
      <c r="E34" s="40"/>
      <c r="F34" s="79"/>
      <c r="G34" s="84"/>
      <c r="H34" s="84"/>
      <c r="I34" s="84"/>
      <c r="J34" s="271"/>
      <c r="K34" s="271"/>
      <c r="L34" s="271"/>
      <c r="M34" s="84"/>
      <c r="N34" s="84"/>
      <c r="O34" s="166"/>
      <c r="P34" s="84"/>
      <c r="Q34" s="84"/>
      <c r="R34" s="84"/>
      <c r="S34" s="80"/>
      <c r="T34" s="80"/>
      <c r="U34" s="80"/>
      <c r="V34" s="271"/>
      <c r="W34" s="551"/>
      <c r="X34" s="551"/>
      <c r="Y34" s="551"/>
      <c r="Z34" s="80"/>
    </row>
    <row r="35" spans="2:26" ht="15.9" customHeight="1" x14ac:dyDescent="0.2">
      <c r="B35" s="264"/>
      <c r="C35" s="575"/>
      <c r="D35" s="576"/>
      <c r="E35" s="40"/>
      <c r="F35" s="79"/>
      <c r="G35" s="84"/>
      <c r="H35" s="84"/>
      <c r="I35" s="84"/>
      <c r="J35" s="271"/>
      <c r="K35" s="271"/>
      <c r="L35" s="271"/>
      <c r="M35" s="84"/>
      <c r="N35" s="84"/>
      <c r="O35" s="166"/>
      <c r="P35" s="84"/>
      <c r="Q35" s="84"/>
      <c r="R35" s="84"/>
      <c r="S35" s="80"/>
      <c r="T35" s="80"/>
      <c r="U35" s="80"/>
      <c r="V35" s="271"/>
      <c r="W35" s="551"/>
      <c r="X35" s="551"/>
      <c r="Y35" s="551"/>
      <c r="Z35" s="80"/>
    </row>
    <row r="36" spans="2:26" ht="15.9" customHeight="1" x14ac:dyDescent="0.2">
      <c r="B36" s="264"/>
      <c r="C36" s="575"/>
      <c r="D36" s="576"/>
      <c r="E36" s="40"/>
      <c r="F36" s="79"/>
      <c r="G36" s="84"/>
      <c r="H36" s="84"/>
      <c r="I36" s="84"/>
      <c r="J36" s="271"/>
      <c r="K36" s="271"/>
      <c r="L36" s="271"/>
      <c r="M36" s="84"/>
      <c r="N36" s="84"/>
      <c r="O36" s="166"/>
      <c r="P36" s="84"/>
      <c r="Q36" s="84"/>
      <c r="R36" s="84"/>
      <c r="S36" s="80"/>
      <c r="T36" s="80"/>
      <c r="U36" s="80"/>
      <c r="V36" s="271"/>
      <c r="W36" s="551"/>
      <c r="X36" s="551"/>
      <c r="Y36" s="551"/>
      <c r="Z36" s="80"/>
    </row>
    <row r="37" spans="2:26" ht="15.9" customHeight="1" x14ac:dyDescent="0.2">
      <c r="B37" s="264"/>
      <c r="C37" s="575"/>
      <c r="D37" s="576"/>
      <c r="E37" s="40"/>
      <c r="F37" s="79"/>
      <c r="G37" s="84"/>
      <c r="H37" s="84"/>
      <c r="I37" s="84"/>
      <c r="J37" s="271"/>
      <c r="K37" s="271"/>
      <c r="L37" s="271"/>
      <c r="M37" s="84"/>
      <c r="N37" s="84"/>
      <c r="O37" s="166"/>
      <c r="P37" s="84"/>
      <c r="Q37" s="84"/>
      <c r="R37" s="84"/>
      <c r="S37" s="80"/>
      <c r="T37" s="80"/>
      <c r="U37" s="80"/>
      <c r="V37" s="271"/>
      <c r="W37" s="551"/>
      <c r="X37" s="551"/>
      <c r="Y37" s="551"/>
      <c r="Z37" s="80"/>
    </row>
    <row r="38" spans="2:26" ht="15.9" customHeight="1" x14ac:dyDescent="0.2">
      <c r="B38" s="264"/>
      <c r="C38" s="575"/>
      <c r="D38" s="576"/>
      <c r="E38" s="40"/>
      <c r="F38" s="79"/>
      <c r="G38" s="84"/>
      <c r="H38" s="84"/>
      <c r="I38" s="84"/>
      <c r="J38" s="271"/>
      <c r="K38" s="271"/>
      <c r="L38" s="271"/>
      <c r="M38" s="84"/>
      <c r="N38" s="84"/>
      <c r="O38" s="166"/>
      <c r="P38" s="84"/>
      <c r="Q38" s="84"/>
      <c r="R38" s="84"/>
      <c r="S38" s="80"/>
      <c r="T38" s="80"/>
      <c r="U38" s="80"/>
      <c r="V38" s="271"/>
      <c r="W38" s="551"/>
      <c r="X38" s="551"/>
      <c r="Y38" s="551"/>
      <c r="Z38" s="80"/>
    </row>
    <row r="39" spans="2:26" ht="15.9" customHeight="1" x14ac:dyDescent="0.2">
      <c r="B39" s="345"/>
      <c r="C39" s="575"/>
      <c r="D39" s="576"/>
      <c r="E39" s="40"/>
      <c r="F39" s="79"/>
      <c r="G39" s="84"/>
      <c r="H39" s="84"/>
      <c r="I39" s="84"/>
      <c r="J39" s="271"/>
      <c r="K39" s="271"/>
      <c r="L39" s="271"/>
      <c r="M39" s="84"/>
      <c r="N39" s="84"/>
      <c r="O39" s="166"/>
      <c r="P39" s="84"/>
      <c r="Q39" s="84"/>
      <c r="R39" s="84"/>
      <c r="S39" s="80"/>
      <c r="T39" s="80"/>
      <c r="U39" s="80"/>
      <c r="V39" s="271"/>
      <c r="W39" s="551"/>
      <c r="X39" s="551"/>
      <c r="Y39" s="551"/>
      <c r="Z39" s="80"/>
    </row>
    <row r="40" spans="2:26" ht="15.9" customHeight="1" x14ac:dyDescent="0.2">
      <c r="B40" s="77"/>
      <c r="C40" s="1" t="s">
        <v>278</v>
      </c>
      <c r="D40" s="25"/>
      <c r="F40" s="25"/>
      <c r="G40" s="74"/>
      <c r="H40" s="74"/>
      <c r="I40" s="74"/>
      <c r="J40" s="74"/>
      <c r="K40" s="74"/>
      <c r="L40" s="74"/>
      <c r="M40" s="74"/>
      <c r="N40" s="74"/>
      <c r="O40" s="74"/>
      <c r="P40" s="74"/>
      <c r="Q40" s="76"/>
      <c r="R40" s="94"/>
      <c r="S40" s="25"/>
      <c r="T40" s="25"/>
      <c r="U40" s="74"/>
      <c r="V40" s="95"/>
      <c r="W40" s="95"/>
      <c r="X40" s="95"/>
      <c r="Y40" s="95"/>
      <c r="Z40" s="25"/>
    </row>
    <row r="41" spans="2:26" ht="15.9" customHeight="1" x14ac:dyDescent="0.2">
      <c r="B41" s="77"/>
      <c r="C41" s="87" t="s">
        <v>279</v>
      </c>
      <c r="D41" s="25"/>
      <c r="F41" s="25"/>
      <c r="G41" s="74"/>
      <c r="H41" s="74"/>
      <c r="I41" s="74"/>
      <c r="J41" s="74"/>
      <c r="K41" s="74"/>
      <c r="L41" s="74"/>
      <c r="M41" s="74"/>
      <c r="N41" s="74"/>
      <c r="O41" s="74"/>
      <c r="P41" s="74"/>
      <c r="Q41" s="76"/>
      <c r="R41" s="94"/>
      <c r="S41" s="25"/>
      <c r="T41" s="25"/>
      <c r="U41" s="74"/>
      <c r="V41" s="95"/>
      <c r="W41" s="95"/>
      <c r="X41" s="95"/>
      <c r="Y41" s="95"/>
      <c r="Z41" s="25"/>
    </row>
    <row r="42" spans="2:26" ht="15.9" customHeight="1" x14ac:dyDescent="0.2">
      <c r="B42" s="78"/>
      <c r="C42" s="3" t="s">
        <v>250</v>
      </c>
      <c r="D42" s="3"/>
      <c r="E42" s="3"/>
      <c r="F42" s="3"/>
      <c r="G42" s="3"/>
      <c r="H42" s="3"/>
      <c r="I42" s="3"/>
      <c r="J42" s="3"/>
      <c r="K42" s="3"/>
      <c r="L42" s="3"/>
      <c r="M42" s="3"/>
      <c r="N42" s="3"/>
      <c r="O42" s="3"/>
      <c r="P42" s="3"/>
      <c r="Q42" s="3"/>
      <c r="R42" s="3"/>
      <c r="S42" s="3"/>
      <c r="T42" s="3"/>
      <c r="U42" s="3"/>
      <c r="V42" s="3"/>
      <c r="W42" s="3"/>
      <c r="X42" s="3"/>
      <c r="Y42" s="3"/>
    </row>
    <row r="43" spans="2:26" ht="15.9" customHeight="1" x14ac:dyDescent="0.2">
      <c r="B43" s="3"/>
      <c r="C43" s="3" t="s">
        <v>251</v>
      </c>
      <c r="D43" s="3"/>
      <c r="E43" s="3"/>
      <c r="F43" s="3"/>
      <c r="G43" s="3"/>
      <c r="H43" s="3"/>
      <c r="I43" s="3"/>
      <c r="J43" s="3"/>
      <c r="K43" s="3"/>
      <c r="L43" s="3"/>
      <c r="M43" s="3"/>
      <c r="N43" s="3"/>
      <c r="O43" s="3"/>
      <c r="P43" s="3"/>
      <c r="Q43" s="3"/>
      <c r="R43" s="3"/>
      <c r="S43" s="3"/>
      <c r="T43" s="3"/>
      <c r="U43" s="3"/>
      <c r="V43" s="3"/>
      <c r="W43" s="3"/>
      <c r="X43" s="3"/>
      <c r="Y43" s="3"/>
    </row>
    <row r="44" spans="2:26" ht="15.9" customHeight="1" x14ac:dyDescent="0.2">
      <c r="B44" s="3"/>
      <c r="C44" s="176" t="s">
        <v>452</v>
      </c>
      <c r="D44" s="176"/>
      <c r="E44" s="176"/>
      <c r="F44" s="176"/>
      <c r="G44" s="176"/>
      <c r="H44" s="176"/>
      <c r="I44" s="176"/>
      <c r="J44" s="176"/>
      <c r="K44" s="176"/>
      <c r="L44" s="176"/>
      <c r="M44" s="176"/>
      <c r="N44" s="176"/>
      <c r="O44" s="3"/>
      <c r="P44" s="3"/>
      <c r="Q44" s="3"/>
      <c r="R44" s="3"/>
      <c r="S44" s="3"/>
      <c r="T44" s="3"/>
      <c r="U44" s="3"/>
      <c r="V44" s="3"/>
      <c r="W44" s="3"/>
      <c r="X44" s="3"/>
      <c r="Y44" s="3"/>
    </row>
    <row r="45" spans="2:26" ht="15.9" customHeight="1" x14ac:dyDescent="0.2">
      <c r="C45" s="177" t="s">
        <v>543</v>
      </c>
      <c r="D45" s="178"/>
      <c r="E45" s="178"/>
      <c r="F45" s="178"/>
      <c r="G45" s="178"/>
      <c r="H45" s="178"/>
      <c r="I45" s="178"/>
      <c r="J45" s="178"/>
      <c r="K45" s="178"/>
      <c r="L45" s="178"/>
      <c r="M45" s="178"/>
      <c r="N45" s="178"/>
    </row>
  </sheetData>
  <dataConsolidate/>
  <mergeCells count="129">
    <mergeCell ref="G7:G8"/>
    <mergeCell ref="H7:H8"/>
    <mergeCell ref="J7:L8"/>
    <mergeCell ref="I7:I8"/>
    <mergeCell ref="M7:M8"/>
    <mergeCell ref="N7:N8"/>
    <mergeCell ref="O7:O8"/>
    <mergeCell ref="P7:P8"/>
    <mergeCell ref="S7:S8"/>
    <mergeCell ref="Q7:R7"/>
    <mergeCell ref="Z5:Z8"/>
    <mergeCell ref="O3:P3"/>
    <mergeCell ref="O4:P4"/>
    <mergeCell ref="U3:X4"/>
    <mergeCell ref="Y3:Z4"/>
    <mergeCell ref="Q3:T3"/>
    <mergeCell ref="Q4:T4"/>
    <mergeCell ref="T7:T8"/>
    <mergeCell ref="U7:U8"/>
    <mergeCell ref="V7:Y8"/>
    <mergeCell ref="O5:P6"/>
    <mergeCell ref="C12:D12"/>
    <mergeCell ref="C14:D14"/>
    <mergeCell ref="J20:L20"/>
    <mergeCell ref="J14:L14"/>
    <mergeCell ref="J12:L12"/>
    <mergeCell ref="C16:D16"/>
    <mergeCell ref="J16:L16"/>
    <mergeCell ref="C18:D18"/>
    <mergeCell ref="J18:L18"/>
    <mergeCell ref="C20:D20"/>
    <mergeCell ref="J19:L19"/>
    <mergeCell ref="J9:L9"/>
    <mergeCell ref="C13:D13"/>
    <mergeCell ref="J13:L13"/>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J11:L11"/>
    <mergeCell ref="J23:L23"/>
    <mergeCell ref="C21:D21"/>
    <mergeCell ref="J21:L21"/>
    <mergeCell ref="C17:D17"/>
    <mergeCell ref="C29:D29"/>
    <mergeCell ref="J15:L15"/>
    <mergeCell ref="C19:D19"/>
    <mergeCell ref="J17:L17"/>
    <mergeCell ref="J22:L22"/>
    <mergeCell ref="C15:D15"/>
    <mergeCell ref="C28:D28"/>
    <mergeCell ref="J25:L25"/>
    <mergeCell ref="J26:L26"/>
    <mergeCell ref="J28:L28"/>
    <mergeCell ref="J27:L27"/>
    <mergeCell ref="J24:L24"/>
    <mergeCell ref="C22:D22"/>
    <mergeCell ref="C23:D23"/>
    <mergeCell ref="C24:D24"/>
    <mergeCell ref="C25:D25"/>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V25:Y25"/>
    <mergeCell ref="V26:Y26"/>
    <mergeCell ref="V27:Y27"/>
    <mergeCell ref="V28:Y28"/>
    <mergeCell ref="V29:Y29"/>
    <mergeCell ref="V30:Y30"/>
    <mergeCell ref="V31:Y31"/>
    <mergeCell ref="V32:Y32"/>
    <mergeCell ref="V33:Y33"/>
    <mergeCell ref="V34:Y34"/>
    <mergeCell ref="G5:H6"/>
    <mergeCell ref="I5:N6"/>
    <mergeCell ref="U5:Y6"/>
    <mergeCell ref="Q5:T6"/>
    <mergeCell ref="V35:Y35"/>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s>
  <phoneticPr fontId="8"/>
  <dataValidations count="2">
    <dataValidation type="list" errorStyle="warning" allowBlank="1" showInputMessage="1" showErrorMessage="1" error="選択出来ません" sqref="H9:H39" xr:uid="{00000000-0002-0000-0F00-000000000000}">
      <formula1>INDIRECT(G9)</formula1>
    </dataValidation>
    <dataValidation type="list" allowBlank="1" showInputMessage="1" showErrorMessage="1" sqref="J9:L39" xr:uid="{00000000-0002-0000-0F00-000001000000}">
      <formula1>INDIRECT(I9)</formula1>
    </dataValidation>
  </dataValidations>
  <printOptions horizontalCentered="1" verticalCentered="1"/>
  <pageMargins left="0.19685039370078741" right="0.19685039370078741" top="0.78740157480314965" bottom="0.19685039370078741" header="0.51181102362204722" footer="0.51181102362204722"/>
  <pageSetup paperSize="9" scale="78"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F00-000002000000}">
          <x14:formula1>
            <xm:f>'(参考)リスト'!$D$16:$D$18</xm:f>
          </x14:formula1>
          <xm:sqref>I9:I39</xm:sqref>
        </x14:dataValidation>
        <x14:dataValidation type="list" allowBlank="1" showInputMessage="1" showErrorMessage="1" xr:uid="{00000000-0002-0000-0F00-000003000000}">
          <x14:formula1>
            <xm:f>'(参考)リスト'!$J$16:$J$18</xm:f>
          </x14:formula1>
          <xm:sqref>U9:U39</xm:sqref>
        </x14:dataValidation>
        <x14:dataValidation type="list" allowBlank="1" showInputMessage="1" showErrorMessage="1" xr:uid="{00000000-0002-0000-0F00-000004000000}">
          <x14:formula1>
            <xm:f>'(参考)リスト'!$H$16:$H$17</xm:f>
          </x14:formula1>
          <xm:sqref>S9:S39</xm:sqref>
        </x14:dataValidation>
        <x14:dataValidation type="list" allowBlank="1" showInputMessage="1" showErrorMessage="1" xr:uid="{00000000-0002-0000-0F00-000005000000}">
          <x14:formula1>
            <xm:f>'(参考)リスト'!$I$16:$I$18</xm:f>
          </x14:formula1>
          <xm:sqref>T9:T39</xm:sqref>
        </x14:dataValidation>
        <x14:dataValidation type="list" allowBlank="1" showInputMessage="1" showErrorMessage="1" xr:uid="{00000000-0002-0000-0F00-000006000000}">
          <x14:formula1>
            <xm:f>'(参考)リスト'!$G$16:$G$20</xm:f>
          </x14:formula1>
          <xm:sqref>P9:P39</xm:sqref>
        </x14:dataValidation>
        <x14:dataValidation type="list" allowBlank="1" showInputMessage="1" showErrorMessage="1" xr:uid="{00000000-0002-0000-0F00-000007000000}">
          <x14:formula1>
            <xm:f>'(参考)リスト'!$B$16:$B$20</xm:f>
          </x14:formula1>
          <xm:sqref>G9:G39</xm:sqref>
        </x14:dataValidation>
        <x14:dataValidation type="list" allowBlank="1" showInputMessage="1" showErrorMessage="1" xr:uid="{00000000-0002-0000-0F00-000008000000}">
          <x14:formula1>
            <xm:f>'(参考)リスト'!$F$16:$F$21</xm:f>
          </x14:formula1>
          <xm:sqref>Q9:R39 O9:O39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8">
    <pageSetUpPr fitToPage="1"/>
  </sheetPr>
  <dimension ref="B1:Z43"/>
  <sheetViews>
    <sheetView showGridLines="0" showZeros="0" view="pageBreakPreview" zoomScale="80" zoomScaleNormal="100" zoomScaleSheetLayoutView="80" workbookViewId="0">
      <pane xSplit="4" ySplit="1" topLeftCell="E2" activePane="bottomRight" state="frozen"/>
      <selection sqref="A1:N2"/>
      <selection pane="topRight" sqref="A1:N2"/>
      <selection pane="bottomLeft" sqref="A1:N2"/>
      <selection pane="bottomRight" sqref="A1:N2"/>
    </sheetView>
  </sheetViews>
  <sheetFormatPr defaultColWidth="9" defaultRowHeight="15.9" customHeight="1" x14ac:dyDescent="0.2"/>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8.21875" style="1" customWidth="1"/>
    <col min="11" max="11" width="8.109375" style="1" customWidth="1"/>
    <col min="12" max="12" width="3.77734375" style="1" customWidth="1"/>
    <col min="13" max="13" width="12.44140625" style="1" customWidth="1"/>
    <col min="14" max="14" width="15.88671875" style="1" customWidth="1"/>
    <col min="15" max="15" width="14.109375" style="1" customWidth="1"/>
    <col min="16" max="17" width="10" style="1" customWidth="1"/>
    <col min="18" max="18" width="5.44140625" style="1" customWidth="1"/>
    <col min="19" max="19" width="5.109375" style="1" customWidth="1"/>
    <col min="20" max="20" width="4.6640625" style="1" customWidth="1"/>
    <col min="21" max="22" width="6.6640625" style="1" customWidth="1"/>
    <col min="23" max="23" width="4.109375" style="1" customWidth="1"/>
    <col min="24" max="24" width="6.33203125" style="1" customWidth="1"/>
    <col min="25" max="25" width="5" style="1" customWidth="1"/>
    <col min="26" max="26" width="11.44140625" style="1" customWidth="1"/>
    <col min="27" max="27" width="11.21875" style="1" customWidth="1"/>
    <col min="28" max="16384" width="9" style="1"/>
  </cols>
  <sheetData>
    <row r="1" spans="2:26" ht="9.75" customHeight="1" x14ac:dyDescent="0.2">
      <c r="Y1" s="3"/>
      <c r="Z1" s="3"/>
    </row>
    <row r="2" spans="2:26" ht="24.75" customHeight="1" x14ac:dyDescent="0.2">
      <c r="B2" s="464" t="s">
        <v>326</v>
      </c>
      <c r="C2" s="464"/>
      <c r="D2" s="464"/>
      <c r="E2" s="464"/>
      <c r="F2" s="464"/>
      <c r="G2" s="464"/>
      <c r="H2" s="464"/>
      <c r="I2" s="464"/>
      <c r="J2" s="566"/>
      <c r="K2" s="566"/>
      <c r="L2" s="566"/>
      <c r="M2" s="566"/>
      <c r="N2" s="566"/>
      <c r="O2" s="566"/>
      <c r="P2" s="566"/>
      <c r="Q2" s="566"/>
      <c r="R2" s="566"/>
      <c r="S2" s="566"/>
      <c r="T2" s="566"/>
      <c r="U2" s="566"/>
      <c r="V2" s="566"/>
      <c r="W2" s="566"/>
      <c r="X2" s="566"/>
    </row>
    <row r="3" spans="2:26" ht="20.100000000000001" customHeight="1" x14ac:dyDescent="0.2">
      <c r="B3" s="336" t="s">
        <v>213</v>
      </c>
      <c r="C3" s="349"/>
      <c r="D3" s="349"/>
      <c r="E3" s="350"/>
      <c r="F3" s="465" t="s">
        <v>700</v>
      </c>
      <c r="G3" s="466"/>
      <c r="H3" s="466"/>
      <c r="I3" s="467"/>
      <c r="J3" s="312" t="s">
        <v>212</v>
      </c>
      <c r="K3" s="309"/>
      <c r="L3" s="253" t="s">
        <v>704</v>
      </c>
      <c r="M3" s="254"/>
      <c r="N3" s="254"/>
      <c r="O3" s="272" t="s">
        <v>260</v>
      </c>
      <c r="P3" s="274"/>
      <c r="Q3" s="253" t="s">
        <v>851</v>
      </c>
      <c r="R3" s="254"/>
      <c r="S3" s="254"/>
      <c r="T3" s="255"/>
      <c r="U3" s="458" t="s">
        <v>222</v>
      </c>
      <c r="V3" s="459"/>
      <c r="W3" s="459"/>
      <c r="X3" s="460"/>
      <c r="Y3" s="330" t="s">
        <v>706</v>
      </c>
      <c r="Z3" s="332"/>
    </row>
    <row r="4" spans="2:26" ht="20.100000000000001" customHeight="1" x14ac:dyDescent="0.2">
      <c r="B4" s="278" t="s">
        <v>0</v>
      </c>
      <c r="C4" s="279"/>
      <c r="D4" s="279"/>
      <c r="E4" s="280"/>
      <c r="F4" s="470" t="s">
        <v>702</v>
      </c>
      <c r="G4" s="471"/>
      <c r="H4" s="471"/>
      <c r="I4" s="472"/>
      <c r="J4" s="571" t="s">
        <v>1</v>
      </c>
      <c r="K4" s="572"/>
      <c r="L4" s="599" t="s">
        <v>705</v>
      </c>
      <c r="M4" s="254"/>
      <c r="N4" s="254"/>
      <c r="O4" s="272" t="s">
        <v>261</v>
      </c>
      <c r="P4" s="274"/>
      <c r="Q4" s="584" t="s">
        <v>852</v>
      </c>
      <c r="R4" s="585"/>
      <c r="S4" s="585"/>
      <c r="T4" s="598"/>
      <c r="U4" s="579"/>
      <c r="V4" s="580"/>
      <c r="W4" s="580"/>
      <c r="X4" s="581"/>
      <c r="Y4" s="514"/>
      <c r="Z4" s="600"/>
    </row>
    <row r="5" spans="2:26" ht="30" customHeight="1" x14ac:dyDescent="0.2">
      <c r="B5" s="264" t="s">
        <v>244</v>
      </c>
      <c r="C5" s="569" t="s">
        <v>42</v>
      </c>
      <c r="D5" s="570"/>
      <c r="E5" s="567" t="s">
        <v>211</v>
      </c>
      <c r="F5" s="567" t="s">
        <v>205</v>
      </c>
      <c r="G5" s="569" t="s">
        <v>210</v>
      </c>
      <c r="H5" s="595"/>
      <c r="I5" s="596"/>
      <c r="J5" s="336" t="s">
        <v>209</v>
      </c>
      <c r="K5" s="349"/>
      <c r="L5" s="349"/>
      <c r="M5" s="349"/>
      <c r="N5" s="349"/>
      <c r="O5" s="349"/>
      <c r="P5" s="558" t="s">
        <v>244</v>
      </c>
      <c r="Q5" s="560"/>
      <c r="R5" s="552" t="s">
        <v>267</v>
      </c>
      <c r="S5" s="556"/>
      <c r="T5" s="556"/>
      <c r="U5" s="556"/>
      <c r="V5" s="556"/>
      <c r="W5" s="553"/>
      <c r="X5" s="552" t="s">
        <v>201</v>
      </c>
      <c r="Y5" s="556"/>
      <c r="Z5" s="553"/>
    </row>
    <row r="6" spans="2:26" ht="16.5" customHeight="1" x14ac:dyDescent="0.2">
      <c r="B6" s="264"/>
      <c r="C6" s="601"/>
      <c r="D6" s="570"/>
      <c r="E6" s="602"/>
      <c r="F6" s="602"/>
      <c r="G6" s="552" t="s">
        <v>200</v>
      </c>
      <c r="H6" s="553"/>
      <c r="I6" s="473" t="s">
        <v>199</v>
      </c>
      <c r="J6" s="468" t="s">
        <v>208</v>
      </c>
      <c r="K6" s="468"/>
      <c r="L6" s="468"/>
      <c r="M6" s="468"/>
      <c r="N6" s="593" t="s">
        <v>207</v>
      </c>
      <c r="O6" s="593"/>
      <c r="P6" s="473" t="s">
        <v>280</v>
      </c>
      <c r="Q6" s="592"/>
      <c r="R6" s="587" t="s">
        <v>194</v>
      </c>
      <c r="S6" s="473" t="s">
        <v>263</v>
      </c>
      <c r="T6" s="473"/>
      <c r="U6" s="473"/>
      <c r="V6" s="473"/>
      <c r="W6" s="473"/>
      <c r="X6" s="569"/>
      <c r="Y6" s="595"/>
      <c r="Z6" s="596"/>
    </row>
    <row r="7" spans="2:26" ht="16.5" customHeight="1" x14ac:dyDescent="0.2">
      <c r="B7" s="264"/>
      <c r="C7" s="486"/>
      <c r="D7" s="487"/>
      <c r="E7" s="603"/>
      <c r="F7" s="603"/>
      <c r="G7" s="554"/>
      <c r="H7" s="555"/>
      <c r="I7" s="592"/>
      <c r="J7" s="551"/>
      <c r="K7" s="551"/>
      <c r="L7" s="551"/>
      <c r="M7" s="551"/>
      <c r="N7" s="551"/>
      <c r="O7" s="551"/>
      <c r="P7" s="96" t="s">
        <v>270</v>
      </c>
      <c r="Q7" s="96" t="s">
        <v>271</v>
      </c>
      <c r="R7" s="597"/>
      <c r="S7" s="592"/>
      <c r="T7" s="592"/>
      <c r="U7" s="592"/>
      <c r="V7" s="592"/>
      <c r="W7" s="592"/>
      <c r="X7" s="81"/>
      <c r="Y7" s="82"/>
      <c r="Z7" s="83"/>
    </row>
    <row r="8" spans="2:26" ht="15.9" customHeight="1" x14ac:dyDescent="0.2">
      <c r="B8" s="264"/>
      <c r="C8" s="575">
        <v>3</v>
      </c>
      <c r="D8" s="576"/>
      <c r="E8" s="80">
        <v>101</v>
      </c>
      <c r="F8" s="79">
        <v>24.3</v>
      </c>
      <c r="G8" s="84" t="s">
        <v>768</v>
      </c>
      <c r="H8" s="84" t="s">
        <v>769</v>
      </c>
      <c r="I8" s="84" t="s">
        <v>770</v>
      </c>
      <c r="J8" s="271" t="s">
        <v>771</v>
      </c>
      <c r="K8" s="271"/>
      <c r="L8" s="271"/>
      <c r="M8" s="271"/>
      <c r="N8" s="271" t="s">
        <v>772</v>
      </c>
      <c r="O8" s="271"/>
      <c r="P8" s="84"/>
      <c r="Q8" s="84" t="s">
        <v>656</v>
      </c>
      <c r="R8" s="80" t="s">
        <v>774</v>
      </c>
      <c r="S8" s="271" t="s">
        <v>853</v>
      </c>
      <c r="T8" s="271"/>
      <c r="U8" s="271"/>
      <c r="V8" s="271"/>
      <c r="W8" s="271"/>
      <c r="X8" s="249"/>
      <c r="Y8" s="341"/>
      <c r="Z8" s="250"/>
    </row>
    <row r="9" spans="2:26" ht="15.9" customHeight="1" x14ac:dyDescent="0.2">
      <c r="B9" s="264"/>
      <c r="C9" s="575">
        <v>32</v>
      </c>
      <c r="D9" s="576"/>
      <c r="E9" s="80">
        <v>101</v>
      </c>
      <c r="F9" s="79">
        <v>318.5</v>
      </c>
      <c r="G9" s="84" t="s">
        <v>768</v>
      </c>
      <c r="H9" s="84" t="s">
        <v>769</v>
      </c>
      <c r="I9" s="84" t="s">
        <v>770</v>
      </c>
      <c r="J9" s="271" t="s">
        <v>771</v>
      </c>
      <c r="K9" s="271"/>
      <c r="L9" s="271"/>
      <c r="M9" s="271"/>
      <c r="N9" s="271" t="s">
        <v>772</v>
      </c>
      <c r="O9" s="271"/>
      <c r="P9" s="84"/>
      <c r="Q9" s="84" t="s">
        <v>656</v>
      </c>
      <c r="R9" s="80" t="s">
        <v>774</v>
      </c>
      <c r="S9" s="271" t="s">
        <v>853</v>
      </c>
      <c r="T9" s="271"/>
      <c r="U9" s="271"/>
      <c r="V9" s="271"/>
      <c r="W9" s="271"/>
      <c r="X9" s="249"/>
      <c r="Y9" s="341"/>
      <c r="Z9" s="250"/>
    </row>
    <row r="10" spans="2:26" ht="15.9" customHeight="1" x14ac:dyDescent="0.2">
      <c r="B10" s="264"/>
      <c r="C10" s="575">
        <v>33</v>
      </c>
      <c r="D10" s="576"/>
      <c r="E10" s="80">
        <v>101</v>
      </c>
      <c r="F10" s="79">
        <v>329.5</v>
      </c>
      <c r="G10" s="84" t="s">
        <v>768</v>
      </c>
      <c r="H10" s="84" t="s">
        <v>769</v>
      </c>
      <c r="I10" s="84" t="s">
        <v>770</v>
      </c>
      <c r="J10" s="271" t="s">
        <v>771</v>
      </c>
      <c r="K10" s="271"/>
      <c r="L10" s="271"/>
      <c r="M10" s="271"/>
      <c r="N10" s="271" t="s">
        <v>772</v>
      </c>
      <c r="O10" s="271"/>
      <c r="P10" s="84"/>
      <c r="Q10" s="84" t="s">
        <v>656</v>
      </c>
      <c r="R10" s="80" t="s">
        <v>774</v>
      </c>
      <c r="S10" s="271" t="s">
        <v>853</v>
      </c>
      <c r="T10" s="271"/>
      <c r="U10" s="271"/>
      <c r="V10" s="271"/>
      <c r="W10" s="271"/>
      <c r="X10" s="249"/>
      <c r="Y10" s="341"/>
      <c r="Z10" s="250"/>
    </row>
    <row r="11" spans="2:26" ht="15.9" customHeight="1" x14ac:dyDescent="0.2">
      <c r="B11" s="264"/>
      <c r="C11" s="575">
        <v>53</v>
      </c>
      <c r="D11" s="576"/>
      <c r="E11" s="80">
        <v>101</v>
      </c>
      <c r="F11" s="79">
        <v>540.5</v>
      </c>
      <c r="G11" s="84" t="s">
        <v>768</v>
      </c>
      <c r="H11" s="84" t="s">
        <v>769</v>
      </c>
      <c r="I11" s="84" t="s">
        <v>770</v>
      </c>
      <c r="J11" s="271" t="s">
        <v>771</v>
      </c>
      <c r="K11" s="271"/>
      <c r="L11" s="271"/>
      <c r="M11" s="271"/>
      <c r="N11" s="271" t="s">
        <v>772</v>
      </c>
      <c r="O11" s="271"/>
      <c r="P11" s="84"/>
      <c r="Q11" s="84" t="s">
        <v>773</v>
      </c>
      <c r="R11" s="80" t="s">
        <v>774</v>
      </c>
      <c r="S11" s="271" t="s">
        <v>853</v>
      </c>
      <c r="T11" s="271"/>
      <c r="U11" s="271"/>
      <c r="V11" s="271"/>
      <c r="W11" s="271"/>
      <c r="X11" s="249"/>
      <c r="Y11" s="341"/>
      <c r="Z11" s="250"/>
    </row>
    <row r="12" spans="2:26" ht="15.9" customHeight="1" x14ac:dyDescent="0.2">
      <c r="B12" s="264"/>
      <c r="C12" s="575"/>
      <c r="D12" s="576"/>
      <c r="E12" s="40"/>
      <c r="F12" s="79"/>
      <c r="G12" s="84"/>
      <c r="H12" s="84"/>
      <c r="I12" s="84"/>
      <c r="J12" s="271"/>
      <c r="K12" s="271"/>
      <c r="L12" s="271"/>
      <c r="M12" s="271"/>
      <c r="N12" s="271"/>
      <c r="O12" s="271"/>
      <c r="P12" s="84"/>
      <c r="Q12" s="84"/>
      <c r="R12" s="80"/>
      <c r="S12" s="271"/>
      <c r="T12" s="271"/>
      <c r="U12" s="271"/>
      <c r="V12" s="271"/>
      <c r="W12" s="271"/>
      <c r="X12" s="249"/>
      <c r="Y12" s="341"/>
      <c r="Z12" s="250"/>
    </row>
    <row r="13" spans="2:26" ht="15.9" customHeight="1" x14ac:dyDescent="0.2">
      <c r="B13" s="264"/>
      <c r="C13" s="575"/>
      <c r="D13" s="576"/>
      <c r="E13" s="40"/>
      <c r="F13" s="79"/>
      <c r="G13" s="84"/>
      <c r="H13" s="84"/>
      <c r="I13" s="84"/>
      <c r="J13" s="271"/>
      <c r="K13" s="271"/>
      <c r="L13" s="271"/>
      <c r="M13" s="271"/>
      <c r="N13" s="271"/>
      <c r="O13" s="271"/>
      <c r="P13" s="84"/>
      <c r="Q13" s="84"/>
      <c r="R13" s="80"/>
      <c r="S13" s="271"/>
      <c r="T13" s="271"/>
      <c r="U13" s="271"/>
      <c r="V13" s="271"/>
      <c r="W13" s="271"/>
      <c r="X13" s="249"/>
      <c r="Y13" s="341"/>
      <c r="Z13" s="250"/>
    </row>
    <row r="14" spans="2:26" ht="15.9" customHeight="1" x14ac:dyDescent="0.2">
      <c r="B14" s="264"/>
      <c r="C14" s="575"/>
      <c r="D14" s="576"/>
      <c r="E14" s="40"/>
      <c r="F14" s="79"/>
      <c r="G14" s="84"/>
      <c r="H14" s="84"/>
      <c r="I14" s="84"/>
      <c r="J14" s="271"/>
      <c r="K14" s="271"/>
      <c r="L14" s="271"/>
      <c r="M14" s="271"/>
      <c r="N14" s="271"/>
      <c r="O14" s="271"/>
      <c r="P14" s="84"/>
      <c r="Q14" s="84"/>
      <c r="R14" s="80"/>
      <c r="S14" s="271"/>
      <c r="T14" s="271"/>
      <c r="U14" s="271"/>
      <c r="V14" s="271"/>
      <c r="W14" s="271"/>
      <c r="X14" s="249"/>
      <c r="Y14" s="341"/>
      <c r="Z14" s="250"/>
    </row>
    <row r="15" spans="2:26" ht="15.9" customHeight="1" x14ac:dyDescent="0.2">
      <c r="B15" s="264"/>
      <c r="C15" s="130"/>
      <c r="D15" s="131"/>
      <c r="E15" s="40"/>
      <c r="F15" s="79"/>
      <c r="G15" s="84"/>
      <c r="H15" s="84"/>
      <c r="I15" s="84"/>
      <c r="J15" s="271"/>
      <c r="K15" s="271"/>
      <c r="L15" s="271"/>
      <c r="M15" s="271"/>
      <c r="N15" s="271"/>
      <c r="O15" s="271"/>
      <c r="P15" s="84"/>
      <c r="Q15" s="84"/>
      <c r="R15" s="80"/>
      <c r="S15" s="271"/>
      <c r="T15" s="271"/>
      <c r="U15" s="271"/>
      <c r="V15" s="271"/>
      <c r="W15" s="271"/>
      <c r="X15" s="249"/>
      <c r="Y15" s="341"/>
      <c r="Z15" s="250"/>
    </row>
    <row r="16" spans="2:26" ht="15.9" customHeight="1" x14ac:dyDescent="0.2">
      <c r="B16" s="264"/>
      <c r="C16" s="130"/>
      <c r="D16" s="131"/>
      <c r="E16" s="40"/>
      <c r="F16" s="79"/>
      <c r="G16" s="84"/>
      <c r="H16" s="84"/>
      <c r="I16" s="84"/>
      <c r="J16" s="271"/>
      <c r="K16" s="271"/>
      <c r="L16" s="271"/>
      <c r="M16" s="271"/>
      <c r="N16" s="271"/>
      <c r="O16" s="271"/>
      <c r="P16" s="84"/>
      <c r="Q16" s="84"/>
      <c r="R16" s="80"/>
      <c r="S16" s="271"/>
      <c r="T16" s="271"/>
      <c r="U16" s="271"/>
      <c r="V16" s="271"/>
      <c r="W16" s="271"/>
      <c r="X16" s="249"/>
      <c r="Y16" s="341"/>
      <c r="Z16" s="250"/>
    </row>
    <row r="17" spans="2:26" ht="15.9" customHeight="1" x14ac:dyDescent="0.2">
      <c r="B17" s="264"/>
      <c r="C17" s="575"/>
      <c r="D17" s="576"/>
      <c r="E17" s="40"/>
      <c r="F17" s="79"/>
      <c r="G17" s="84"/>
      <c r="H17" s="84"/>
      <c r="I17" s="84"/>
      <c r="J17" s="271"/>
      <c r="K17" s="271"/>
      <c r="L17" s="271"/>
      <c r="M17" s="271"/>
      <c r="N17" s="271"/>
      <c r="O17" s="271"/>
      <c r="P17" s="84"/>
      <c r="Q17" s="84"/>
      <c r="R17" s="80"/>
      <c r="S17" s="271"/>
      <c r="T17" s="271"/>
      <c r="U17" s="271"/>
      <c r="V17" s="271"/>
      <c r="W17" s="271"/>
      <c r="X17" s="249"/>
      <c r="Y17" s="341"/>
      <c r="Z17" s="250"/>
    </row>
    <row r="18" spans="2:26" ht="15.9" customHeight="1" x14ac:dyDescent="0.2">
      <c r="B18" s="264"/>
      <c r="C18" s="575"/>
      <c r="D18" s="576"/>
      <c r="E18" s="40"/>
      <c r="F18" s="79"/>
      <c r="G18" s="84"/>
      <c r="H18" s="84"/>
      <c r="I18" s="84"/>
      <c r="J18" s="271"/>
      <c r="K18" s="271"/>
      <c r="L18" s="271"/>
      <c r="M18" s="271"/>
      <c r="N18" s="271"/>
      <c r="O18" s="271"/>
      <c r="P18" s="84"/>
      <c r="Q18" s="84"/>
      <c r="R18" s="80"/>
      <c r="S18" s="271"/>
      <c r="T18" s="271"/>
      <c r="U18" s="271"/>
      <c r="V18" s="271"/>
      <c r="W18" s="271"/>
      <c r="X18" s="249"/>
      <c r="Y18" s="341"/>
      <c r="Z18" s="250"/>
    </row>
    <row r="19" spans="2:26" ht="15.9" customHeight="1" x14ac:dyDescent="0.2">
      <c r="B19" s="264"/>
      <c r="C19" s="575"/>
      <c r="D19" s="576"/>
      <c r="E19" s="40"/>
      <c r="F19" s="79"/>
      <c r="G19" s="84"/>
      <c r="H19" s="84"/>
      <c r="I19" s="84"/>
      <c r="J19" s="271"/>
      <c r="K19" s="271"/>
      <c r="L19" s="271"/>
      <c r="M19" s="271"/>
      <c r="N19" s="271"/>
      <c r="O19" s="271"/>
      <c r="P19" s="84"/>
      <c r="Q19" s="84"/>
      <c r="R19" s="80"/>
      <c r="S19" s="271"/>
      <c r="T19" s="271"/>
      <c r="U19" s="271"/>
      <c r="V19" s="271"/>
      <c r="W19" s="271"/>
      <c r="X19" s="249"/>
      <c r="Y19" s="341"/>
      <c r="Z19" s="250"/>
    </row>
    <row r="20" spans="2:26" ht="15.9" customHeight="1" x14ac:dyDescent="0.2">
      <c r="B20" s="264"/>
      <c r="C20" s="575"/>
      <c r="D20" s="576"/>
      <c r="E20" s="40"/>
      <c r="F20" s="79"/>
      <c r="G20" s="84"/>
      <c r="H20" s="84"/>
      <c r="I20" s="84"/>
      <c r="J20" s="271"/>
      <c r="K20" s="271"/>
      <c r="L20" s="271"/>
      <c r="M20" s="271"/>
      <c r="N20" s="271"/>
      <c r="O20" s="271"/>
      <c r="P20" s="84"/>
      <c r="Q20" s="84"/>
      <c r="R20" s="80"/>
      <c r="S20" s="271"/>
      <c r="T20" s="271"/>
      <c r="U20" s="271"/>
      <c r="V20" s="271"/>
      <c r="W20" s="271"/>
      <c r="X20" s="249"/>
      <c r="Y20" s="341"/>
      <c r="Z20" s="250"/>
    </row>
    <row r="21" spans="2:26" ht="15.9" customHeight="1" x14ac:dyDescent="0.2">
      <c r="B21" s="264"/>
      <c r="C21" s="130"/>
      <c r="D21" s="131"/>
      <c r="E21" s="40"/>
      <c r="F21" s="79"/>
      <c r="G21" s="84"/>
      <c r="H21" s="84"/>
      <c r="I21" s="84"/>
      <c r="J21" s="271"/>
      <c r="K21" s="271"/>
      <c r="L21" s="271"/>
      <c r="M21" s="271"/>
      <c r="N21" s="271"/>
      <c r="O21" s="271"/>
      <c r="P21" s="84"/>
      <c r="Q21" s="84"/>
      <c r="R21" s="80"/>
      <c r="S21" s="271"/>
      <c r="T21" s="271"/>
      <c r="U21" s="271"/>
      <c r="V21" s="271"/>
      <c r="W21" s="271"/>
      <c r="X21" s="249"/>
      <c r="Y21" s="341"/>
      <c r="Z21" s="250"/>
    </row>
    <row r="22" spans="2:26" ht="15.9" customHeight="1" x14ac:dyDescent="0.2">
      <c r="B22" s="264"/>
      <c r="C22" s="130"/>
      <c r="D22" s="131"/>
      <c r="E22" s="40"/>
      <c r="F22" s="79"/>
      <c r="G22" s="84"/>
      <c r="H22" s="84"/>
      <c r="I22" s="84"/>
      <c r="J22" s="271"/>
      <c r="K22" s="271"/>
      <c r="L22" s="271"/>
      <c r="M22" s="271"/>
      <c r="N22" s="271"/>
      <c r="O22" s="271"/>
      <c r="P22" s="84"/>
      <c r="Q22" s="84"/>
      <c r="R22" s="80"/>
      <c r="S22" s="271"/>
      <c r="T22" s="271"/>
      <c r="U22" s="271"/>
      <c r="V22" s="271"/>
      <c r="W22" s="271"/>
      <c r="X22" s="249"/>
      <c r="Y22" s="341"/>
      <c r="Z22" s="250"/>
    </row>
    <row r="23" spans="2:26" ht="15.9" customHeight="1" x14ac:dyDescent="0.2">
      <c r="B23" s="264"/>
      <c r="C23" s="130"/>
      <c r="D23" s="131"/>
      <c r="E23" s="40"/>
      <c r="F23" s="79"/>
      <c r="G23" s="84"/>
      <c r="H23" s="84"/>
      <c r="I23" s="84"/>
      <c r="J23" s="271"/>
      <c r="K23" s="271"/>
      <c r="L23" s="271"/>
      <c r="M23" s="271"/>
      <c r="N23" s="271"/>
      <c r="O23" s="271"/>
      <c r="P23" s="84"/>
      <c r="Q23" s="84"/>
      <c r="R23" s="80"/>
      <c r="S23" s="271"/>
      <c r="T23" s="271"/>
      <c r="U23" s="271"/>
      <c r="V23" s="271"/>
      <c r="W23" s="271"/>
      <c r="X23" s="249"/>
      <c r="Y23" s="341"/>
      <c r="Z23" s="250"/>
    </row>
    <row r="24" spans="2:26" ht="15.9" customHeight="1" x14ac:dyDescent="0.2">
      <c r="B24" s="264"/>
      <c r="C24" s="130"/>
      <c r="D24" s="131"/>
      <c r="E24" s="40"/>
      <c r="F24" s="79"/>
      <c r="G24" s="84"/>
      <c r="H24" s="84"/>
      <c r="I24" s="84"/>
      <c r="J24" s="271"/>
      <c r="K24" s="271"/>
      <c r="L24" s="271"/>
      <c r="M24" s="271"/>
      <c r="N24" s="271"/>
      <c r="O24" s="271"/>
      <c r="P24" s="84"/>
      <c r="Q24" s="84"/>
      <c r="R24" s="80"/>
      <c r="S24" s="271"/>
      <c r="T24" s="271"/>
      <c r="U24" s="271"/>
      <c r="V24" s="271"/>
      <c r="W24" s="271"/>
      <c r="X24" s="249"/>
      <c r="Y24" s="341"/>
      <c r="Z24" s="250"/>
    </row>
    <row r="25" spans="2:26" ht="15.9" customHeight="1" x14ac:dyDescent="0.2">
      <c r="B25" s="264"/>
      <c r="C25" s="575"/>
      <c r="D25" s="576"/>
      <c r="E25" s="40"/>
      <c r="F25" s="79"/>
      <c r="G25" s="84"/>
      <c r="H25" s="84"/>
      <c r="I25" s="84"/>
      <c r="J25" s="271"/>
      <c r="K25" s="271"/>
      <c r="L25" s="271"/>
      <c r="M25" s="271"/>
      <c r="N25" s="271"/>
      <c r="O25" s="271"/>
      <c r="P25" s="84"/>
      <c r="Q25" s="84"/>
      <c r="R25" s="80"/>
      <c r="S25" s="271"/>
      <c r="T25" s="271"/>
      <c r="U25" s="271"/>
      <c r="V25" s="271"/>
      <c r="W25" s="271"/>
      <c r="X25" s="249"/>
      <c r="Y25" s="341"/>
      <c r="Z25" s="250"/>
    </row>
    <row r="26" spans="2:26" ht="15.9" customHeight="1" x14ac:dyDescent="0.2">
      <c r="B26" s="264"/>
      <c r="C26" s="575"/>
      <c r="D26" s="576"/>
      <c r="E26" s="40"/>
      <c r="F26" s="79"/>
      <c r="G26" s="84"/>
      <c r="H26" s="84"/>
      <c r="I26" s="84"/>
      <c r="J26" s="271"/>
      <c r="K26" s="271"/>
      <c r="L26" s="271"/>
      <c r="M26" s="271"/>
      <c r="N26" s="271"/>
      <c r="O26" s="271"/>
      <c r="P26" s="84"/>
      <c r="Q26" s="84"/>
      <c r="R26" s="80"/>
      <c r="S26" s="271"/>
      <c r="T26" s="271"/>
      <c r="U26" s="271"/>
      <c r="V26" s="271"/>
      <c r="W26" s="271"/>
      <c r="X26" s="249"/>
      <c r="Y26" s="341"/>
      <c r="Z26" s="250"/>
    </row>
    <row r="27" spans="2:26" ht="15.9" customHeight="1" x14ac:dyDescent="0.2">
      <c r="B27" s="264"/>
      <c r="C27" s="575"/>
      <c r="D27" s="576"/>
      <c r="E27" s="40"/>
      <c r="F27" s="79"/>
      <c r="G27" s="84"/>
      <c r="H27" s="84"/>
      <c r="I27" s="84"/>
      <c r="J27" s="271"/>
      <c r="K27" s="271"/>
      <c r="L27" s="271"/>
      <c r="M27" s="271"/>
      <c r="N27" s="271"/>
      <c r="O27" s="271"/>
      <c r="P27" s="84"/>
      <c r="Q27" s="84"/>
      <c r="R27" s="80"/>
      <c r="S27" s="271"/>
      <c r="T27" s="271"/>
      <c r="U27" s="271"/>
      <c r="V27" s="271"/>
      <c r="W27" s="271"/>
      <c r="X27" s="249"/>
      <c r="Y27" s="341"/>
      <c r="Z27" s="250"/>
    </row>
    <row r="28" spans="2:26" ht="15.9" customHeight="1" x14ac:dyDescent="0.2">
      <c r="B28" s="264"/>
      <c r="C28" s="575"/>
      <c r="D28" s="576"/>
      <c r="E28" s="40"/>
      <c r="F28" s="79"/>
      <c r="G28" s="84"/>
      <c r="H28" s="84"/>
      <c r="I28" s="84"/>
      <c r="J28" s="271"/>
      <c r="K28" s="271"/>
      <c r="L28" s="271"/>
      <c r="M28" s="271"/>
      <c r="N28" s="271"/>
      <c r="O28" s="271"/>
      <c r="P28" s="84"/>
      <c r="Q28" s="84"/>
      <c r="R28" s="80"/>
      <c r="S28" s="271"/>
      <c r="T28" s="271"/>
      <c r="U28" s="271"/>
      <c r="V28" s="271"/>
      <c r="W28" s="271"/>
      <c r="X28" s="249"/>
      <c r="Y28" s="341"/>
      <c r="Z28" s="250"/>
    </row>
    <row r="29" spans="2:26" ht="15.9" customHeight="1" x14ac:dyDescent="0.2">
      <c r="B29" s="264"/>
      <c r="C29" s="575"/>
      <c r="D29" s="576"/>
      <c r="E29" s="40"/>
      <c r="F29" s="79"/>
      <c r="G29" s="84"/>
      <c r="H29" s="84"/>
      <c r="I29" s="84"/>
      <c r="J29" s="271"/>
      <c r="K29" s="271"/>
      <c r="L29" s="271"/>
      <c r="M29" s="271"/>
      <c r="N29" s="271"/>
      <c r="O29" s="271"/>
      <c r="P29" s="84"/>
      <c r="Q29" s="84"/>
      <c r="R29" s="80"/>
      <c r="S29" s="271"/>
      <c r="T29" s="271"/>
      <c r="U29" s="271"/>
      <c r="V29" s="271"/>
      <c r="W29" s="271"/>
      <c r="X29" s="249"/>
      <c r="Y29" s="341"/>
      <c r="Z29" s="250"/>
    </row>
    <row r="30" spans="2:26" ht="15.9" customHeight="1" x14ac:dyDescent="0.2">
      <c r="B30" s="264"/>
      <c r="C30" s="575"/>
      <c r="D30" s="576"/>
      <c r="E30" s="40"/>
      <c r="F30" s="79"/>
      <c r="G30" s="84"/>
      <c r="H30" s="84"/>
      <c r="I30" s="84"/>
      <c r="J30" s="271"/>
      <c r="K30" s="271"/>
      <c r="L30" s="271"/>
      <c r="M30" s="271"/>
      <c r="N30" s="271"/>
      <c r="O30" s="271"/>
      <c r="P30" s="84"/>
      <c r="Q30" s="84"/>
      <c r="R30" s="80"/>
      <c r="S30" s="271"/>
      <c r="T30" s="271"/>
      <c r="U30" s="271"/>
      <c r="V30" s="271"/>
      <c r="W30" s="271"/>
      <c r="X30" s="249"/>
      <c r="Y30" s="341"/>
      <c r="Z30" s="250"/>
    </row>
    <row r="31" spans="2:26" ht="15.9" customHeight="1" x14ac:dyDescent="0.2">
      <c r="B31" s="264"/>
      <c r="C31" s="575"/>
      <c r="D31" s="576"/>
      <c r="E31" s="40"/>
      <c r="F31" s="79"/>
      <c r="G31" s="84"/>
      <c r="H31" s="84"/>
      <c r="I31" s="84"/>
      <c r="J31" s="271"/>
      <c r="K31" s="271"/>
      <c r="L31" s="271"/>
      <c r="M31" s="271"/>
      <c r="N31" s="271"/>
      <c r="O31" s="271"/>
      <c r="P31" s="84"/>
      <c r="Q31" s="84"/>
      <c r="R31" s="80"/>
      <c r="S31" s="271"/>
      <c r="T31" s="271"/>
      <c r="U31" s="271"/>
      <c r="V31" s="271"/>
      <c r="W31" s="271"/>
      <c r="X31" s="249"/>
      <c r="Y31" s="341"/>
      <c r="Z31" s="250"/>
    </row>
    <row r="32" spans="2:26" ht="15.9" customHeight="1" x14ac:dyDescent="0.2">
      <c r="B32" s="264"/>
      <c r="C32" s="130"/>
      <c r="D32" s="131"/>
      <c r="E32" s="40"/>
      <c r="F32" s="79"/>
      <c r="G32" s="84"/>
      <c r="H32" s="84"/>
      <c r="I32" s="84"/>
      <c r="J32" s="271"/>
      <c r="K32" s="271"/>
      <c r="L32" s="271"/>
      <c r="M32" s="271"/>
      <c r="N32" s="271"/>
      <c r="O32" s="271"/>
      <c r="P32" s="84"/>
      <c r="Q32" s="84"/>
      <c r="R32" s="80"/>
      <c r="S32" s="271"/>
      <c r="T32" s="271"/>
      <c r="U32" s="271"/>
      <c r="V32" s="271"/>
      <c r="W32" s="271"/>
      <c r="X32" s="249"/>
      <c r="Y32" s="341"/>
      <c r="Z32" s="250"/>
    </row>
    <row r="33" spans="2:26" ht="15.9" customHeight="1" x14ac:dyDescent="0.2">
      <c r="B33" s="264"/>
      <c r="C33" s="130"/>
      <c r="D33" s="131"/>
      <c r="E33" s="40"/>
      <c r="F33" s="79"/>
      <c r="G33" s="84"/>
      <c r="H33" s="84"/>
      <c r="I33" s="84"/>
      <c r="J33" s="271"/>
      <c r="K33" s="271"/>
      <c r="L33" s="271"/>
      <c r="M33" s="271"/>
      <c r="N33" s="271"/>
      <c r="O33" s="271"/>
      <c r="P33" s="84"/>
      <c r="Q33" s="84"/>
      <c r="R33" s="80"/>
      <c r="S33" s="271"/>
      <c r="T33" s="271"/>
      <c r="U33" s="271"/>
      <c r="V33" s="271"/>
      <c r="W33" s="271"/>
      <c r="X33" s="249"/>
      <c r="Y33" s="341"/>
      <c r="Z33" s="250"/>
    </row>
    <row r="34" spans="2:26" ht="15.9" customHeight="1" x14ac:dyDescent="0.2">
      <c r="B34" s="264"/>
      <c r="C34" s="575"/>
      <c r="D34" s="576"/>
      <c r="E34" s="40"/>
      <c r="F34" s="79"/>
      <c r="G34" s="84"/>
      <c r="H34" s="84"/>
      <c r="I34" s="84"/>
      <c r="J34" s="271"/>
      <c r="K34" s="271"/>
      <c r="L34" s="271"/>
      <c r="M34" s="271"/>
      <c r="N34" s="271"/>
      <c r="O34" s="271"/>
      <c r="P34" s="84"/>
      <c r="Q34" s="84"/>
      <c r="R34" s="80"/>
      <c r="S34" s="271"/>
      <c r="T34" s="271"/>
      <c r="U34" s="271"/>
      <c r="V34" s="271"/>
      <c r="W34" s="271"/>
      <c r="X34" s="249"/>
      <c r="Y34" s="341"/>
      <c r="Z34" s="250"/>
    </row>
    <row r="35" spans="2:26" ht="15.9" customHeight="1" x14ac:dyDescent="0.2">
      <c r="B35" s="264"/>
      <c r="C35" s="575"/>
      <c r="D35" s="576"/>
      <c r="E35" s="40"/>
      <c r="F35" s="79"/>
      <c r="G35" s="84"/>
      <c r="H35" s="84"/>
      <c r="I35" s="84"/>
      <c r="J35" s="271"/>
      <c r="K35" s="271"/>
      <c r="L35" s="271"/>
      <c r="M35" s="271"/>
      <c r="N35" s="271"/>
      <c r="O35" s="271"/>
      <c r="P35" s="84"/>
      <c r="Q35" s="84"/>
      <c r="R35" s="80"/>
      <c r="S35" s="271"/>
      <c r="T35" s="271"/>
      <c r="U35" s="271"/>
      <c r="V35" s="271"/>
      <c r="W35" s="271"/>
      <c r="X35" s="249"/>
      <c r="Y35" s="341"/>
      <c r="Z35" s="250"/>
    </row>
    <row r="36" spans="2:26" ht="15.9" customHeight="1" x14ac:dyDescent="0.2">
      <c r="B36" s="264"/>
      <c r="C36" s="575"/>
      <c r="D36" s="576"/>
      <c r="E36" s="40"/>
      <c r="F36" s="79"/>
      <c r="G36" s="84"/>
      <c r="H36" s="84"/>
      <c r="I36" s="84"/>
      <c r="J36" s="271"/>
      <c r="K36" s="271"/>
      <c r="L36" s="271"/>
      <c r="M36" s="271"/>
      <c r="N36" s="271"/>
      <c r="O36" s="271"/>
      <c r="P36" s="84"/>
      <c r="Q36" s="84"/>
      <c r="R36" s="80"/>
      <c r="S36" s="271"/>
      <c r="T36" s="271"/>
      <c r="U36" s="271"/>
      <c r="V36" s="271"/>
      <c r="W36" s="271"/>
      <c r="X36" s="249"/>
      <c r="Y36" s="341"/>
      <c r="Z36" s="250"/>
    </row>
    <row r="37" spans="2:26" ht="15.9" customHeight="1" x14ac:dyDescent="0.2">
      <c r="B37" s="264"/>
      <c r="C37" s="575"/>
      <c r="D37" s="576"/>
      <c r="E37" s="40"/>
      <c r="F37" s="79"/>
      <c r="G37" s="84"/>
      <c r="H37" s="84"/>
      <c r="I37" s="84"/>
      <c r="J37" s="271"/>
      <c r="K37" s="271"/>
      <c r="L37" s="271"/>
      <c r="M37" s="271"/>
      <c r="N37" s="271"/>
      <c r="O37" s="271"/>
      <c r="P37" s="84"/>
      <c r="Q37" s="84"/>
      <c r="R37" s="80"/>
      <c r="S37" s="271"/>
      <c r="T37" s="271"/>
      <c r="U37" s="271"/>
      <c r="V37" s="271"/>
      <c r="W37" s="271"/>
      <c r="X37" s="249"/>
      <c r="Y37" s="341"/>
      <c r="Z37" s="250"/>
    </row>
    <row r="38" spans="2:26" ht="15.9" customHeight="1" x14ac:dyDescent="0.2">
      <c r="B38" s="345"/>
      <c r="C38" s="575"/>
      <c r="D38" s="576"/>
      <c r="E38" s="40"/>
      <c r="F38" s="79"/>
      <c r="G38" s="84"/>
      <c r="H38" s="84"/>
      <c r="I38" s="84"/>
      <c r="J38" s="271"/>
      <c r="K38" s="271"/>
      <c r="L38" s="271"/>
      <c r="M38" s="271"/>
      <c r="N38" s="271"/>
      <c r="O38" s="271"/>
      <c r="P38" s="84"/>
      <c r="Q38" s="84"/>
      <c r="R38" s="80"/>
      <c r="S38" s="271"/>
      <c r="T38" s="271"/>
      <c r="U38" s="271"/>
      <c r="V38" s="271"/>
      <c r="W38" s="271"/>
      <c r="X38" s="249"/>
      <c r="Y38" s="341"/>
      <c r="Z38" s="250"/>
    </row>
    <row r="39" spans="2:26" ht="15.9" customHeight="1" x14ac:dyDescent="0.2">
      <c r="B39" s="77"/>
      <c r="C39" s="1" t="s">
        <v>285</v>
      </c>
      <c r="D39" s="25"/>
      <c r="F39" s="25"/>
      <c r="G39" s="74"/>
      <c r="H39" s="74"/>
      <c r="I39" s="74"/>
      <c r="J39" s="74"/>
      <c r="K39" s="74"/>
      <c r="L39" s="74"/>
      <c r="M39" s="74"/>
      <c r="N39" s="74"/>
      <c r="O39" s="74"/>
      <c r="P39" s="74"/>
      <c r="Q39" s="74"/>
      <c r="R39" s="25"/>
      <c r="S39" s="74"/>
      <c r="T39" s="74"/>
      <c r="U39" s="74"/>
      <c r="V39" s="74"/>
      <c r="W39" s="74"/>
      <c r="X39" s="25"/>
      <c r="Y39" s="25"/>
      <c r="Z39" s="25"/>
    </row>
    <row r="40" spans="2:26" ht="15.9" customHeight="1" x14ac:dyDescent="0.2">
      <c r="B40" s="77"/>
      <c r="C40" s="87" t="s">
        <v>286</v>
      </c>
      <c r="D40" s="25"/>
      <c r="F40" s="25"/>
      <c r="G40" s="74"/>
      <c r="H40" s="74"/>
      <c r="I40" s="74"/>
      <c r="J40" s="74"/>
      <c r="K40" s="74"/>
      <c r="L40" s="74"/>
      <c r="M40" s="74"/>
      <c r="N40" s="74"/>
      <c r="O40" s="74"/>
      <c r="P40" s="74"/>
      <c r="Q40" s="74"/>
      <c r="R40" s="25"/>
      <c r="S40" s="74"/>
      <c r="T40" s="74"/>
      <c r="U40" s="74"/>
      <c r="V40" s="74"/>
      <c r="W40" s="74"/>
      <c r="X40" s="25"/>
      <c r="Y40" s="25"/>
      <c r="Z40" s="25"/>
    </row>
    <row r="41" spans="2:26" ht="15.9" customHeight="1" x14ac:dyDescent="0.2">
      <c r="C41" s="3" t="s">
        <v>252</v>
      </c>
    </row>
    <row r="42" spans="2:26" ht="15.9" customHeight="1" x14ac:dyDescent="0.2">
      <c r="C42" s="3" t="s">
        <v>253</v>
      </c>
    </row>
    <row r="43" spans="2:26" ht="15.9" customHeight="1" x14ac:dyDescent="0.2">
      <c r="C43" s="177" t="s">
        <v>543</v>
      </c>
    </row>
  </sheetData>
  <mergeCells count="178">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2:D12"/>
    <mergeCell ref="N12:O12"/>
    <mergeCell ref="C11:D11"/>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F4:I4"/>
    <mergeCell ref="J4:K4"/>
    <mergeCell ref="O4:P4"/>
    <mergeCell ref="Q4:T4"/>
    <mergeCell ref="B3:E3"/>
    <mergeCell ref="F3:I3"/>
    <mergeCell ref="J3:K3"/>
    <mergeCell ref="O3:P3"/>
    <mergeCell ref="Q3:T3"/>
    <mergeCell ref="U3:X4"/>
    <mergeCell ref="L3:N3"/>
    <mergeCell ref="L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3"/>
  <dataValidations count="3">
    <dataValidation type="list" allowBlank="1" showInputMessage="1" showErrorMessage="1" sqref="E39:E40" xr:uid="{00000000-0002-0000-1000-000000000000}">
      <formula1>個数</formula1>
    </dataValidation>
    <dataValidation type="list" showInputMessage="1" showErrorMessage="1" sqref="G39:H40" xr:uid="{00000000-0002-0000-1000-000001000000}">
      <formula1>部位本体</formula1>
    </dataValidation>
    <dataValidation type="list" allowBlank="1" showInputMessage="1" showErrorMessage="1" sqref="H8:H38" xr:uid="{00000000-0002-0000-1000-000002000000}">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000-000003000000}">
          <x14:formula1>
            <xm:f>'(参考)リスト'!$D$51:$D$53</xm:f>
          </x14:formula1>
          <xm:sqref>I8:I38</xm:sqref>
        </x14:dataValidation>
        <x14:dataValidation type="list" allowBlank="1" showInputMessage="1" showErrorMessage="1" xr:uid="{00000000-0002-0000-1000-000004000000}">
          <x14:formula1>
            <xm:f>'(参考)リスト'!$F$51:$F$52</xm:f>
          </x14:formula1>
          <xm:sqref>P8:Q38</xm:sqref>
        </x14:dataValidation>
        <x14:dataValidation type="list" showInputMessage="1" showErrorMessage="1" xr:uid="{00000000-0002-0000-1000-000005000000}">
          <x14:formula1>
            <xm:f>'(参考)リスト'!$B$51:$B$54</xm:f>
          </x14:formula1>
          <xm:sqref>G8:G38</xm:sqref>
        </x14:dataValidation>
        <x14:dataValidation type="list" allowBlank="1" showInputMessage="1" showErrorMessage="1" xr:uid="{00000000-0002-0000-1000-000006000000}">
          <x14:formula1>
            <xm:f>'(参考)リスト'!$G$51:$G$53</xm:f>
          </x14:formula1>
          <xm:sqref>R8:R38</xm:sqref>
        </x14:dataValidation>
        <x14:dataValidation type="list" allowBlank="1" showInputMessage="1" showErrorMessage="1" xr:uid="{00000000-0002-0000-1000-000007000000}">
          <x14:formula1>
            <xm:f>'(参考)リスト'!$E$51:$E$56</xm:f>
          </x14:formula1>
          <xm:sqref>J8:M38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sqref="A1:N2"/>
      <selection pane="topRight" sqref="A1:N2"/>
      <selection pane="bottomLeft" sqref="A1:N2"/>
      <selection pane="bottomRight" sqref="A1:N2"/>
    </sheetView>
  </sheetViews>
  <sheetFormatPr defaultColWidth="5.6640625" defaultRowHeight="15.9" customHeight="1" x14ac:dyDescent="0.2"/>
  <cols>
    <col min="1" max="1" width="2.777343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566" t="s">
        <v>327</v>
      </c>
      <c r="C2" s="566"/>
      <c r="D2" s="566"/>
      <c r="E2" s="464"/>
      <c r="F2" s="464"/>
      <c r="G2" s="464"/>
      <c r="H2" s="566"/>
      <c r="I2" s="566"/>
      <c r="J2" s="566"/>
      <c r="K2" s="566"/>
      <c r="L2" s="566"/>
      <c r="M2" s="566"/>
      <c r="N2" s="566"/>
      <c r="O2" s="566"/>
      <c r="P2" s="566"/>
      <c r="Q2" s="566"/>
      <c r="R2" s="566"/>
      <c r="S2" s="566"/>
      <c r="T2" s="566"/>
      <c r="U2" s="566"/>
      <c r="V2" s="566"/>
      <c r="W2" s="566"/>
      <c r="X2" s="566"/>
      <c r="Y2" s="566"/>
      <c r="Z2" s="566"/>
    </row>
    <row r="3" spans="2:28" ht="20.100000000000001" customHeight="1" x14ac:dyDescent="0.2">
      <c r="B3" s="618" t="s">
        <v>27</v>
      </c>
      <c r="C3" s="618"/>
      <c r="D3" s="336"/>
      <c r="E3" s="465" t="s">
        <v>707</v>
      </c>
      <c r="F3" s="466"/>
      <c r="G3" s="467"/>
      <c r="H3" s="309" t="s">
        <v>28</v>
      </c>
      <c r="I3" s="468"/>
      <c r="J3" s="469" t="s">
        <v>709</v>
      </c>
      <c r="K3" s="469"/>
      <c r="L3" s="469"/>
      <c r="M3" s="272" t="s">
        <v>260</v>
      </c>
      <c r="N3" s="273"/>
      <c r="O3" s="273"/>
      <c r="P3" s="273"/>
      <c r="Q3" s="274"/>
      <c r="R3" s="319" t="s">
        <v>696</v>
      </c>
      <c r="S3" s="319"/>
      <c r="T3" s="319"/>
      <c r="U3" s="458" t="s">
        <v>222</v>
      </c>
      <c r="V3" s="459"/>
      <c r="W3" s="460"/>
      <c r="X3" s="330" t="s">
        <v>712</v>
      </c>
      <c r="Y3" s="331"/>
      <c r="Z3" s="332"/>
    </row>
    <row r="4" spans="2:28" ht="20.100000000000001" customHeight="1" x14ac:dyDescent="0.2">
      <c r="B4" s="568" t="s">
        <v>0</v>
      </c>
      <c r="C4" s="568"/>
      <c r="D4" s="278"/>
      <c r="E4" s="470" t="s">
        <v>708</v>
      </c>
      <c r="F4" s="471"/>
      <c r="G4" s="472"/>
      <c r="H4" s="572" t="s">
        <v>1</v>
      </c>
      <c r="I4" s="473"/>
      <c r="J4" s="469" t="s">
        <v>710</v>
      </c>
      <c r="K4" s="469"/>
      <c r="L4" s="469"/>
      <c r="M4" s="272" t="s">
        <v>261</v>
      </c>
      <c r="N4" s="273"/>
      <c r="O4" s="273"/>
      <c r="P4" s="273"/>
      <c r="Q4" s="274"/>
      <c r="R4" s="619" t="s">
        <v>711</v>
      </c>
      <c r="S4" s="619"/>
      <c r="T4" s="619"/>
      <c r="U4" s="579"/>
      <c r="V4" s="580"/>
      <c r="W4" s="581"/>
      <c r="X4" s="514"/>
      <c r="Y4" s="604"/>
      <c r="Z4" s="600"/>
    </row>
    <row r="5" spans="2:28" ht="28.5" customHeight="1" x14ac:dyDescent="0.2">
      <c r="B5" s="314" t="s">
        <v>284</v>
      </c>
      <c r="C5" s="578" t="s">
        <v>224</v>
      </c>
      <c r="D5" s="578"/>
      <c r="E5" s="622" t="s">
        <v>206</v>
      </c>
      <c r="F5" s="554" t="s">
        <v>284</v>
      </c>
      <c r="G5" s="557"/>
      <c r="H5" s="571"/>
      <c r="I5" s="571"/>
      <c r="J5" s="571"/>
      <c r="K5" s="571"/>
      <c r="L5" s="571"/>
      <c r="M5" s="571"/>
      <c r="N5" s="571"/>
      <c r="O5" s="571"/>
      <c r="P5" s="571"/>
      <c r="Q5" s="571"/>
      <c r="R5" s="571"/>
      <c r="S5" s="605"/>
      <c r="T5" s="605"/>
      <c r="U5" s="605"/>
      <c r="V5" s="605"/>
      <c r="W5" s="605"/>
      <c r="X5" s="605"/>
      <c r="Y5" s="605"/>
      <c r="Z5" s="606"/>
      <c r="AA5" s="41"/>
      <c r="AB5" s="5"/>
    </row>
    <row r="6" spans="2:28" ht="24.75" customHeight="1" x14ac:dyDescent="0.2">
      <c r="B6" s="314"/>
      <c r="C6" s="473"/>
      <c r="D6" s="473"/>
      <c r="E6" s="623"/>
      <c r="F6" s="468" t="s">
        <v>295</v>
      </c>
      <c r="G6" s="468"/>
      <c r="H6" s="607" t="s">
        <v>282</v>
      </c>
      <c r="I6" s="605"/>
      <c r="J6" s="605"/>
      <c r="K6" s="605"/>
      <c r="L6" s="605"/>
      <c r="M6" s="605"/>
      <c r="N6" s="606"/>
      <c r="O6" s="607" t="s">
        <v>281</v>
      </c>
      <c r="P6" s="609"/>
      <c r="Q6" s="609"/>
      <c r="R6" s="609"/>
      <c r="S6" s="609"/>
      <c r="T6" s="609"/>
      <c r="U6" s="609"/>
      <c r="V6" s="610"/>
      <c r="W6" s="607" t="s">
        <v>223</v>
      </c>
      <c r="X6" s="572"/>
      <c r="Y6" s="620" t="s">
        <v>264</v>
      </c>
      <c r="Z6" s="621"/>
      <c r="AA6" s="5"/>
      <c r="AB6" s="5"/>
    </row>
    <row r="7" spans="2:28" ht="27.75" customHeight="1" x14ac:dyDescent="0.2">
      <c r="B7" s="264"/>
      <c r="C7" s="575"/>
      <c r="D7" s="576"/>
      <c r="E7" s="79"/>
      <c r="F7" s="617"/>
      <c r="G7" s="617"/>
      <c r="H7" s="615"/>
      <c r="I7" s="616"/>
      <c r="J7" s="616"/>
      <c r="K7" s="616"/>
      <c r="L7" s="612"/>
      <c r="M7" s="612"/>
      <c r="N7" s="613"/>
      <c r="O7" s="611"/>
      <c r="P7" s="612"/>
      <c r="Q7" s="612"/>
      <c r="R7" s="612"/>
      <c r="S7" s="612"/>
      <c r="T7" s="612"/>
      <c r="U7" s="612"/>
      <c r="V7" s="613"/>
      <c r="W7" s="608"/>
      <c r="X7" s="608"/>
      <c r="Y7" s="608"/>
      <c r="Z7" s="608"/>
    </row>
    <row r="8" spans="2:28" ht="27.75" customHeight="1" x14ac:dyDescent="0.2">
      <c r="B8" s="264"/>
      <c r="C8" s="575"/>
      <c r="D8" s="576"/>
      <c r="E8" s="79"/>
      <c r="F8" s="617"/>
      <c r="G8" s="617"/>
      <c r="H8" s="615"/>
      <c r="I8" s="616"/>
      <c r="J8" s="616"/>
      <c r="K8" s="616"/>
      <c r="L8" s="612"/>
      <c r="M8" s="612"/>
      <c r="N8" s="613"/>
      <c r="O8" s="611"/>
      <c r="P8" s="612"/>
      <c r="Q8" s="612"/>
      <c r="R8" s="612"/>
      <c r="S8" s="612"/>
      <c r="T8" s="612"/>
      <c r="U8" s="612"/>
      <c r="V8" s="613"/>
      <c r="W8" s="608"/>
      <c r="X8" s="608"/>
      <c r="Y8" s="608"/>
      <c r="Z8" s="608"/>
    </row>
    <row r="9" spans="2:28" ht="27.75" customHeight="1" x14ac:dyDescent="0.2">
      <c r="B9" s="264"/>
      <c r="C9" s="575"/>
      <c r="D9" s="576"/>
      <c r="E9" s="79"/>
      <c r="F9" s="617"/>
      <c r="G9" s="617"/>
      <c r="H9" s="615"/>
      <c r="I9" s="616"/>
      <c r="J9" s="616"/>
      <c r="K9" s="616"/>
      <c r="L9" s="612"/>
      <c r="M9" s="612"/>
      <c r="N9" s="613"/>
      <c r="O9" s="611"/>
      <c r="P9" s="612"/>
      <c r="Q9" s="612"/>
      <c r="R9" s="612"/>
      <c r="S9" s="612"/>
      <c r="T9" s="612"/>
      <c r="U9" s="612"/>
      <c r="V9" s="613"/>
      <c r="W9" s="608"/>
      <c r="X9" s="608"/>
      <c r="Y9" s="608"/>
      <c r="Z9" s="608"/>
    </row>
    <row r="10" spans="2:28" ht="27.75" customHeight="1" x14ac:dyDescent="0.2">
      <c r="B10" s="264"/>
      <c r="C10" s="575"/>
      <c r="D10" s="576"/>
      <c r="E10" s="79"/>
      <c r="F10" s="617"/>
      <c r="G10" s="617"/>
      <c r="H10" s="615"/>
      <c r="I10" s="616"/>
      <c r="J10" s="616"/>
      <c r="K10" s="616"/>
      <c r="L10" s="612"/>
      <c r="M10" s="612"/>
      <c r="N10" s="613"/>
      <c r="O10" s="611"/>
      <c r="P10" s="612"/>
      <c r="Q10" s="612"/>
      <c r="R10" s="612"/>
      <c r="S10" s="612"/>
      <c r="T10" s="612"/>
      <c r="U10" s="612"/>
      <c r="V10" s="613"/>
      <c r="W10" s="608"/>
      <c r="X10" s="608"/>
      <c r="Y10" s="608"/>
      <c r="Z10" s="608"/>
    </row>
    <row r="11" spans="2:28" ht="27.75" customHeight="1" x14ac:dyDescent="0.2">
      <c r="B11" s="264"/>
      <c r="C11" s="614"/>
      <c r="D11" s="624"/>
      <c r="E11" s="40"/>
      <c r="F11" s="625"/>
      <c r="G11" s="625"/>
      <c r="H11" s="615"/>
      <c r="I11" s="616"/>
      <c r="J11" s="616"/>
      <c r="K11" s="616"/>
      <c r="L11" s="612"/>
      <c r="M11" s="612"/>
      <c r="N11" s="613"/>
      <c r="O11" s="614"/>
      <c r="P11" s="612"/>
      <c r="Q11" s="612"/>
      <c r="R11" s="612"/>
      <c r="S11" s="612"/>
      <c r="T11" s="612"/>
      <c r="U11" s="612"/>
      <c r="V11" s="613"/>
      <c r="W11" s="608"/>
      <c r="X11" s="608"/>
      <c r="Y11" s="608"/>
      <c r="Z11" s="608"/>
    </row>
    <row r="12" spans="2:28" ht="27.75" customHeight="1" x14ac:dyDescent="0.2">
      <c r="B12" s="264"/>
      <c r="C12" s="614"/>
      <c r="D12" s="624"/>
      <c r="E12" s="40"/>
      <c r="F12" s="625"/>
      <c r="G12" s="625"/>
      <c r="H12" s="615"/>
      <c r="I12" s="616"/>
      <c r="J12" s="616"/>
      <c r="K12" s="616"/>
      <c r="L12" s="612"/>
      <c r="M12" s="612"/>
      <c r="N12" s="613"/>
      <c r="O12" s="614"/>
      <c r="P12" s="612"/>
      <c r="Q12" s="612"/>
      <c r="R12" s="612"/>
      <c r="S12" s="612"/>
      <c r="T12" s="612"/>
      <c r="U12" s="612"/>
      <c r="V12" s="613"/>
      <c r="W12" s="608"/>
      <c r="X12" s="608"/>
      <c r="Y12" s="608"/>
      <c r="Z12" s="608"/>
    </row>
    <row r="13" spans="2:28" ht="27.75" customHeight="1" x14ac:dyDescent="0.2">
      <c r="B13" s="264"/>
      <c r="C13" s="614"/>
      <c r="D13" s="624"/>
      <c r="E13" s="40"/>
      <c r="F13" s="625"/>
      <c r="G13" s="625"/>
      <c r="H13" s="615"/>
      <c r="I13" s="616"/>
      <c r="J13" s="616"/>
      <c r="K13" s="616"/>
      <c r="L13" s="612"/>
      <c r="M13" s="612"/>
      <c r="N13" s="613"/>
      <c r="O13" s="614"/>
      <c r="P13" s="612"/>
      <c r="Q13" s="612"/>
      <c r="R13" s="612"/>
      <c r="S13" s="612"/>
      <c r="T13" s="612"/>
      <c r="U13" s="612"/>
      <c r="V13" s="613"/>
      <c r="W13" s="608"/>
      <c r="X13" s="608"/>
      <c r="Y13" s="608"/>
      <c r="Z13" s="608"/>
    </row>
    <row r="14" spans="2:28" ht="27.75" customHeight="1" x14ac:dyDescent="0.2">
      <c r="B14" s="264"/>
      <c r="C14" s="614"/>
      <c r="D14" s="624"/>
      <c r="E14" s="40"/>
      <c r="F14" s="617"/>
      <c r="G14" s="617"/>
      <c r="H14" s="615"/>
      <c r="I14" s="616"/>
      <c r="J14" s="616"/>
      <c r="K14" s="616"/>
      <c r="L14" s="612"/>
      <c r="M14" s="612"/>
      <c r="N14" s="613"/>
      <c r="O14" s="614"/>
      <c r="P14" s="612"/>
      <c r="Q14" s="612"/>
      <c r="R14" s="612"/>
      <c r="S14" s="612"/>
      <c r="T14" s="612"/>
      <c r="U14" s="612"/>
      <c r="V14" s="613"/>
      <c r="W14" s="608"/>
      <c r="X14" s="608"/>
      <c r="Y14" s="608"/>
      <c r="Z14" s="608"/>
    </row>
    <row r="15" spans="2:28" ht="27.75" customHeight="1" x14ac:dyDescent="0.2">
      <c r="B15" s="264"/>
      <c r="C15" s="614"/>
      <c r="D15" s="624"/>
      <c r="E15" s="40"/>
      <c r="F15" s="625"/>
      <c r="G15" s="625"/>
      <c r="H15" s="615"/>
      <c r="I15" s="616"/>
      <c r="J15" s="616"/>
      <c r="K15" s="616"/>
      <c r="L15" s="612"/>
      <c r="M15" s="612"/>
      <c r="N15" s="613"/>
      <c r="O15" s="614"/>
      <c r="P15" s="612"/>
      <c r="Q15" s="612"/>
      <c r="R15" s="612"/>
      <c r="S15" s="612"/>
      <c r="T15" s="612"/>
      <c r="U15" s="612"/>
      <c r="V15" s="613"/>
      <c r="W15" s="608"/>
      <c r="X15" s="608"/>
      <c r="Y15" s="608"/>
      <c r="Z15" s="608"/>
    </row>
    <row r="16" spans="2:28" ht="27.75" customHeight="1" x14ac:dyDescent="0.2">
      <c r="B16" s="264"/>
      <c r="C16" s="614"/>
      <c r="D16" s="624"/>
      <c r="E16" s="40"/>
      <c r="F16" s="625"/>
      <c r="G16" s="625"/>
      <c r="H16" s="615"/>
      <c r="I16" s="616"/>
      <c r="J16" s="616"/>
      <c r="K16" s="616"/>
      <c r="L16" s="612"/>
      <c r="M16" s="612"/>
      <c r="N16" s="613"/>
      <c r="O16" s="614"/>
      <c r="P16" s="612"/>
      <c r="Q16" s="612"/>
      <c r="R16" s="612"/>
      <c r="S16" s="612"/>
      <c r="T16" s="612"/>
      <c r="U16" s="612"/>
      <c r="V16" s="613"/>
      <c r="W16" s="608"/>
      <c r="X16" s="608"/>
      <c r="Y16" s="608"/>
      <c r="Z16" s="608"/>
    </row>
    <row r="17" spans="2:26" ht="27.75" customHeight="1" x14ac:dyDescent="0.2">
      <c r="B17" s="264"/>
      <c r="C17" s="614"/>
      <c r="D17" s="624"/>
      <c r="E17" s="40"/>
      <c r="F17" s="625"/>
      <c r="G17" s="625"/>
      <c r="H17" s="615"/>
      <c r="I17" s="616"/>
      <c r="J17" s="616"/>
      <c r="K17" s="616"/>
      <c r="L17" s="612"/>
      <c r="M17" s="612"/>
      <c r="N17" s="613"/>
      <c r="O17" s="614"/>
      <c r="P17" s="612"/>
      <c r="Q17" s="612"/>
      <c r="R17" s="612"/>
      <c r="S17" s="612"/>
      <c r="T17" s="612"/>
      <c r="U17" s="612"/>
      <c r="V17" s="613"/>
      <c r="W17" s="608"/>
      <c r="X17" s="608"/>
      <c r="Y17" s="608"/>
      <c r="Z17" s="608"/>
    </row>
    <row r="18" spans="2:26" ht="27.75" customHeight="1" x14ac:dyDescent="0.2">
      <c r="B18" s="264"/>
      <c r="C18" s="614"/>
      <c r="D18" s="624"/>
      <c r="E18" s="40"/>
      <c r="F18" s="625"/>
      <c r="G18" s="625"/>
      <c r="H18" s="615"/>
      <c r="I18" s="616"/>
      <c r="J18" s="616"/>
      <c r="K18" s="616"/>
      <c r="L18" s="612"/>
      <c r="M18" s="612"/>
      <c r="N18" s="613"/>
      <c r="O18" s="614"/>
      <c r="P18" s="612"/>
      <c r="Q18" s="612"/>
      <c r="R18" s="612"/>
      <c r="S18" s="612"/>
      <c r="T18" s="612"/>
      <c r="U18" s="612"/>
      <c r="V18" s="613"/>
      <c r="W18" s="608"/>
      <c r="X18" s="608"/>
      <c r="Y18" s="608"/>
      <c r="Z18" s="608"/>
    </row>
    <row r="19" spans="2:26" ht="27.75" customHeight="1" x14ac:dyDescent="0.2">
      <c r="B19" s="264"/>
      <c r="C19" s="614"/>
      <c r="D19" s="624"/>
      <c r="E19" s="40"/>
      <c r="F19" s="625"/>
      <c r="G19" s="625"/>
      <c r="H19" s="615"/>
      <c r="I19" s="616"/>
      <c r="J19" s="616"/>
      <c r="K19" s="616"/>
      <c r="L19" s="612"/>
      <c r="M19" s="612"/>
      <c r="N19" s="613"/>
      <c r="O19" s="614"/>
      <c r="P19" s="612"/>
      <c r="Q19" s="612"/>
      <c r="R19" s="612"/>
      <c r="S19" s="612"/>
      <c r="T19" s="612"/>
      <c r="U19" s="612"/>
      <c r="V19" s="613"/>
      <c r="W19" s="608"/>
      <c r="X19" s="608"/>
      <c r="Y19" s="608"/>
      <c r="Z19" s="608"/>
    </row>
    <row r="20" spans="2:26" ht="27.75" customHeight="1" x14ac:dyDescent="0.2">
      <c r="B20" s="264"/>
      <c r="C20" s="614"/>
      <c r="D20" s="624"/>
      <c r="E20" s="40"/>
      <c r="F20" s="625"/>
      <c r="G20" s="625"/>
      <c r="H20" s="615"/>
      <c r="I20" s="616"/>
      <c r="J20" s="616"/>
      <c r="K20" s="616"/>
      <c r="L20" s="612"/>
      <c r="M20" s="612"/>
      <c r="N20" s="613"/>
      <c r="O20" s="614"/>
      <c r="P20" s="612"/>
      <c r="Q20" s="612"/>
      <c r="R20" s="612"/>
      <c r="S20" s="612"/>
      <c r="T20" s="612"/>
      <c r="U20" s="612"/>
      <c r="V20" s="613"/>
      <c r="W20" s="608"/>
      <c r="X20" s="608"/>
      <c r="Y20" s="608"/>
      <c r="Z20" s="608"/>
    </row>
    <row r="21" spans="2:26" ht="27.75" customHeight="1" x14ac:dyDescent="0.2">
      <c r="B21" s="345"/>
      <c r="C21" s="614"/>
      <c r="D21" s="624"/>
      <c r="E21" s="40"/>
      <c r="F21" s="625"/>
      <c r="G21" s="625"/>
      <c r="H21" s="615"/>
      <c r="I21" s="616"/>
      <c r="J21" s="616"/>
      <c r="K21" s="616"/>
      <c r="L21" s="612"/>
      <c r="M21" s="612"/>
      <c r="N21" s="613"/>
      <c r="O21" s="614"/>
      <c r="P21" s="612"/>
      <c r="Q21" s="612"/>
      <c r="R21" s="612"/>
      <c r="S21" s="612"/>
      <c r="T21" s="612"/>
      <c r="U21" s="612"/>
      <c r="V21" s="613"/>
      <c r="W21" s="608"/>
      <c r="X21" s="608"/>
      <c r="Y21" s="608"/>
      <c r="Z21" s="608"/>
    </row>
    <row r="22" spans="2:26" ht="15.9" customHeight="1" x14ac:dyDescent="0.2">
      <c r="B22" s="1" t="s">
        <v>283</v>
      </c>
    </row>
    <row r="23" spans="2:26" ht="15.9" customHeight="1" x14ac:dyDescent="0.2">
      <c r="B23" s="177" t="s">
        <v>543</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scale="99" orientation="landscape" copies="2"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0000000}">
          <x14:formula1>
            <xm:f>'(参考)リスト'!$F$16:$F$21</xm:f>
          </x14:formula1>
          <xm:sqref>W7:X21</xm:sqref>
        </x14:dataValidation>
        <x14:dataValidation type="list" allowBlank="1" showInputMessage="1" showErrorMessage="1" xr:uid="{00000000-0002-0000-1100-000001000000}">
          <x14:formula1>
            <xm:f>'(参考)リスト'!$G$16:$G$20</xm:f>
          </x14:formula1>
          <xm:sqref>Y7:Z21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pageSetUpPr fitToPage="1"/>
  </sheetPr>
  <dimension ref="B1:Y45"/>
  <sheetViews>
    <sheetView showGridLines="0" showZeros="0" view="pageBreakPreview" zoomScaleNormal="100" zoomScaleSheetLayoutView="100" workbookViewId="0">
      <selection sqref="A1:N2"/>
    </sheetView>
  </sheetViews>
  <sheetFormatPr defaultColWidth="9" defaultRowHeight="12" x14ac:dyDescent="0.15"/>
  <cols>
    <col min="1" max="1" width="1.44140625" style="6" customWidth="1"/>
    <col min="2" max="4" width="5.88671875" style="4" customWidth="1"/>
    <col min="5" max="5" width="9.33203125" style="4" customWidth="1"/>
    <col min="6" max="12" width="7.6640625" style="4" customWidth="1"/>
    <col min="13" max="15" width="5.88671875" style="4" customWidth="1"/>
    <col min="16" max="16" width="9.33203125" style="4" customWidth="1"/>
    <col min="17" max="23" width="7.6640625" style="4" customWidth="1"/>
    <col min="24" max="24" width="1.44140625" style="6" customWidth="1"/>
    <col min="25" max="25" width="0" style="6" hidden="1" customWidth="1"/>
    <col min="26" max="16384" width="9" style="6"/>
  </cols>
  <sheetData>
    <row r="1" spans="2:25" ht="9" customHeight="1" x14ac:dyDescent="0.15"/>
    <row r="2" spans="2:25" s="4" customFormat="1" ht="22.5" customHeight="1" x14ac:dyDescent="0.2">
      <c r="B2" s="626" t="s">
        <v>565</v>
      </c>
      <c r="C2" s="626"/>
      <c r="D2" s="626"/>
      <c r="E2" s="626"/>
      <c r="F2" s="626"/>
      <c r="G2" s="626"/>
      <c r="H2" s="626"/>
      <c r="I2" s="626"/>
      <c r="J2" s="626"/>
      <c r="K2" s="626"/>
      <c r="L2" s="626"/>
      <c r="M2" s="626"/>
      <c r="N2" s="626"/>
      <c r="O2" s="626"/>
      <c r="P2" s="626"/>
      <c r="Q2" s="626"/>
      <c r="R2" s="626"/>
      <c r="S2" s="626"/>
      <c r="T2" s="626"/>
      <c r="U2" s="626"/>
      <c r="V2" s="626"/>
      <c r="W2" s="626"/>
      <c r="Y2" s="94" t="s">
        <v>553</v>
      </c>
    </row>
    <row r="3" spans="2:25" s="4" customFormat="1" ht="20.100000000000001" customHeight="1" x14ac:dyDescent="0.15">
      <c r="B3" s="192" t="s">
        <v>27</v>
      </c>
      <c r="C3" s="192"/>
      <c r="D3" s="627" t="s">
        <v>576</v>
      </c>
      <c r="E3" s="627"/>
      <c r="F3" s="627"/>
      <c r="G3" s="627"/>
      <c r="H3" s="434" t="s">
        <v>28</v>
      </c>
      <c r="I3" s="434"/>
      <c r="J3" s="628" t="s">
        <v>660</v>
      </c>
      <c r="K3" s="628"/>
      <c r="L3" s="628"/>
      <c r="M3" s="442" t="s">
        <v>258</v>
      </c>
      <c r="N3" s="442"/>
      <c r="O3" s="442"/>
      <c r="P3" s="629" t="s">
        <v>663</v>
      </c>
      <c r="Q3" s="629"/>
      <c r="R3" s="629"/>
      <c r="S3" s="414" t="s">
        <v>222</v>
      </c>
      <c r="T3" s="416"/>
      <c r="U3" s="630" t="s">
        <v>665</v>
      </c>
      <c r="V3" s="631"/>
      <c r="W3" s="632"/>
      <c r="Y3" s="94" t="s">
        <v>556</v>
      </c>
    </row>
    <row r="4" spans="2:25" s="4" customFormat="1" ht="20.100000000000001" customHeight="1" x14ac:dyDescent="0.2">
      <c r="B4" s="193" t="s">
        <v>0</v>
      </c>
      <c r="C4" s="193"/>
      <c r="D4" s="636" t="s">
        <v>577</v>
      </c>
      <c r="E4" s="636"/>
      <c r="F4" s="636"/>
      <c r="G4" s="636"/>
      <c r="H4" s="403" t="s">
        <v>1</v>
      </c>
      <c r="I4" s="403"/>
      <c r="J4" s="628" t="s">
        <v>661</v>
      </c>
      <c r="K4" s="628"/>
      <c r="L4" s="628"/>
      <c r="M4" s="442" t="s">
        <v>259</v>
      </c>
      <c r="N4" s="442"/>
      <c r="O4" s="442"/>
      <c r="P4" s="637" t="s">
        <v>664</v>
      </c>
      <c r="Q4" s="637"/>
      <c r="R4" s="637"/>
      <c r="S4" s="486"/>
      <c r="T4" s="487"/>
      <c r="U4" s="633"/>
      <c r="V4" s="634"/>
      <c r="W4" s="635"/>
      <c r="Y4" s="94" t="s">
        <v>54</v>
      </c>
    </row>
    <row r="5" spans="2:25" s="4" customFormat="1" ht="20.100000000000001" customHeight="1" x14ac:dyDescent="0.2">
      <c r="B5" s="648" t="s">
        <v>566</v>
      </c>
      <c r="C5" s="638" t="s">
        <v>567</v>
      </c>
      <c r="D5" s="640">
        <v>1</v>
      </c>
      <c r="E5" s="641"/>
      <c r="F5" s="644"/>
      <c r="G5" s="645"/>
      <c r="H5" s="645"/>
      <c r="I5" s="645"/>
      <c r="J5" s="645"/>
      <c r="K5" s="645"/>
      <c r="L5" s="645"/>
      <c r="M5" s="648" t="s">
        <v>566</v>
      </c>
      <c r="N5" s="638" t="s">
        <v>567</v>
      </c>
      <c r="O5" s="640">
        <v>1</v>
      </c>
      <c r="P5" s="641"/>
      <c r="Q5" s="644"/>
      <c r="R5" s="645"/>
      <c r="S5" s="645"/>
      <c r="T5" s="645"/>
      <c r="U5" s="645"/>
      <c r="V5" s="645"/>
      <c r="W5" s="665"/>
      <c r="Y5" s="94" t="s">
        <v>55</v>
      </c>
    </row>
    <row r="6" spans="2:25" s="4" customFormat="1" ht="20.100000000000001" customHeight="1" x14ac:dyDescent="0.2">
      <c r="B6" s="648"/>
      <c r="C6" s="639"/>
      <c r="D6" s="642"/>
      <c r="E6" s="643"/>
      <c r="F6" s="644"/>
      <c r="G6" s="645"/>
      <c r="H6" s="645"/>
      <c r="I6" s="645"/>
      <c r="J6" s="645"/>
      <c r="K6" s="645"/>
      <c r="L6" s="645"/>
      <c r="M6" s="648"/>
      <c r="N6" s="639"/>
      <c r="O6" s="642"/>
      <c r="P6" s="643"/>
      <c r="Q6" s="644"/>
      <c r="R6" s="645"/>
      <c r="S6" s="645"/>
      <c r="T6" s="645"/>
      <c r="U6" s="645"/>
      <c r="V6" s="645"/>
      <c r="W6" s="665"/>
    </row>
    <row r="7" spans="2:25" s="4" customFormat="1" ht="20.100000000000001" customHeight="1" x14ac:dyDescent="0.2">
      <c r="B7" s="648"/>
      <c r="C7" s="667" t="s">
        <v>2</v>
      </c>
      <c r="D7" s="650">
        <v>1</v>
      </c>
      <c r="E7" s="651"/>
      <c r="F7" s="644"/>
      <c r="G7" s="645"/>
      <c r="H7" s="645"/>
      <c r="I7" s="645"/>
      <c r="J7" s="645"/>
      <c r="K7" s="645"/>
      <c r="L7" s="645"/>
      <c r="M7" s="648"/>
      <c r="N7" s="667" t="s">
        <v>2</v>
      </c>
      <c r="O7" s="650">
        <v>2</v>
      </c>
      <c r="P7" s="651"/>
      <c r="Q7" s="644"/>
      <c r="R7" s="645"/>
      <c r="S7" s="645"/>
      <c r="T7" s="645"/>
      <c r="U7" s="645"/>
      <c r="V7" s="645"/>
      <c r="W7" s="665"/>
    </row>
    <row r="8" spans="2:25" s="4" customFormat="1" ht="20.100000000000001" customHeight="1" x14ac:dyDescent="0.2">
      <c r="B8" s="649"/>
      <c r="C8" s="639"/>
      <c r="D8" s="642"/>
      <c r="E8" s="643"/>
      <c r="F8" s="644"/>
      <c r="G8" s="645"/>
      <c r="H8" s="645"/>
      <c r="I8" s="645"/>
      <c r="J8" s="645"/>
      <c r="K8" s="645"/>
      <c r="L8" s="645"/>
      <c r="M8" s="649"/>
      <c r="N8" s="639"/>
      <c r="O8" s="642"/>
      <c r="P8" s="643"/>
      <c r="Q8" s="644"/>
      <c r="R8" s="645"/>
      <c r="S8" s="645"/>
      <c r="T8" s="645"/>
      <c r="U8" s="645"/>
      <c r="V8" s="645"/>
      <c r="W8" s="665"/>
    </row>
    <row r="9" spans="2:25" s="4" customFormat="1" ht="17.100000000000001" customHeight="1" x14ac:dyDescent="0.2">
      <c r="B9" s="426" t="s">
        <v>568</v>
      </c>
      <c r="C9" s="426" t="s">
        <v>3</v>
      </c>
      <c r="D9" s="650" t="s">
        <v>713</v>
      </c>
      <c r="E9" s="651"/>
      <c r="F9" s="644"/>
      <c r="G9" s="645"/>
      <c r="H9" s="645"/>
      <c r="I9" s="645"/>
      <c r="J9" s="645"/>
      <c r="K9" s="645"/>
      <c r="L9" s="645"/>
      <c r="M9" s="426" t="s">
        <v>568</v>
      </c>
      <c r="N9" s="426" t="s">
        <v>3</v>
      </c>
      <c r="O9" s="650" t="s">
        <v>713</v>
      </c>
      <c r="P9" s="651"/>
      <c r="Q9" s="644"/>
      <c r="R9" s="645"/>
      <c r="S9" s="645"/>
      <c r="T9" s="645"/>
      <c r="U9" s="645"/>
      <c r="V9" s="645"/>
      <c r="W9" s="665"/>
    </row>
    <row r="10" spans="2:25" s="4" customFormat="1" ht="17.100000000000001" customHeight="1" x14ac:dyDescent="0.2">
      <c r="B10" s="426"/>
      <c r="C10" s="426"/>
      <c r="D10" s="642"/>
      <c r="E10" s="643"/>
      <c r="F10" s="644"/>
      <c r="G10" s="645"/>
      <c r="H10" s="645"/>
      <c r="I10" s="645"/>
      <c r="J10" s="645"/>
      <c r="K10" s="645"/>
      <c r="L10" s="645"/>
      <c r="M10" s="426"/>
      <c r="N10" s="426"/>
      <c r="O10" s="642"/>
      <c r="P10" s="643"/>
      <c r="Q10" s="644"/>
      <c r="R10" s="645"/>
      <c r="S10" s="645"/>
      <c r="T10" s="645"/>
      <c r="U10" s="645"/>
      <c r="V10" s="645"/>
      <c r="W10" s="665"/>
    </row>
    <row r="11" spans="2:25" s="4" customFormat="1" ht="17.100000000000001" customHeight="1" x14ac:dyDescent="0.2">
      <c r="B11" s="426"/>
      <c r="C11" s="426" t="s">
        <v>4</v>
      </c>
      <c r="D11" s="652" t="s">
        <v>714</v>
      </c>
      <c r="E11" s="653"/>
      <c r="F11" s="644"/>
      <c r="G11" s="645"/>
      <c r="H11" s="645"/>
      <c r="I11" s="645"/>
      <c r="J11" s="645"/>
      <c r="K11" s="645"/>
      <c r="L11" s="645"/>
      <c r="M11" s="426"/>
      <c r="N11" s="426" t="s">
        <v>4</v>
      </c>
      <c r="O11" s="652" t="s">
        <v>714</v>
      </c>
      <c r="P11" s="653"/>
      <c r="Q11" s="644"/>
      <c r="R11" s="645"/>
      <c r="S11" s="645"/>
      <c r="T11" s="645"/>
      <c r="U11" s="645"/>
      <c r="V11" s="645"/>
      <c r="W11" s="665"/>
    </row>
    <row r="12" spans="2:25" s="4" customFormat="1" ht="17.100000000000001" customHeight="1" x14ac:dyDescent="0.2">
      <c r="B12" s="426"/>
      <c r="C12" s="426"/>
      <c r="D12" s="654"/>
      <c r="E12" s="655"/>
      <c r="F12" s="644"/>
      <c r="G12" s="645"/>
      <c r="H12" s="645"/>
      <c r="I12" s="645"/>
      <c r="J12" s="645"/>
      <c r="K12" s="645"/>
      <c r="L12" s="645"/>
      <c r="M12" s="426"/>
      <c r="N12" s="426"/>
      <c r="O12" s="654"/>
      <c r="P12" s="655"/>
      <c r="Q12" s="644"/>
      <c r="R12" s="645"/>
      <c r="S12" s="645"/>
      <c r="T12" s="645"/>
      <c r="U12" s="645"/>
      <c r="V12" s="645"/>
      <c r="W12" s="665"/>
    </row>
    <row r="13" spans="2:25" s="4" customFormat="1" ht="17.100000000000001" customHeight="1" x14ac:dyDescent="0.2">
      <c r="B13" s="385" t="s">
        <v>5</v>
      </c>
      <c r="C13" s="387"/>
      <c r="D13" s="656" t="s">
        <v>715</v>
      </c>
      <c r="E13" s="657"/>
      <c r="F13" s="644"/>
      <c r="G13" s="645"/>
      <c r="H13" s="645"/>
      <c r="I13" s="645"/>
      <c r="J13" s="645"/>
      <c r="K13" s="645"/>
      <c r="L13" s="645"/>
      <c r="M13" s="385" t="s">
        <v>5</v>
      </c>
      <c r="N13" s="387"/>
      <c r="O13" s="656" t="s">
        <v>715</v>
      </c>
      <c r="P13" s="657"/>
      <c r="Q13" s="644"/>
      <c r="R13" s="645"/>
      <c r="S13" s="645"/>
      <c r="T13" s="645"/>
      <c r="U13" s="645"/>
      <c r="V13" s="645"/>
      <c r="W13" s="665"/>
    </row>
    <row r="14" spans="2:25" s="4" customFormat="1" ht="17.100000000000001" customHeight="1" x14ac:dyDescent="0.2">
      <c r="B14" s="385" t="s">
        <v>6</v>
      </c>
      <c r="C14" s="387"/>
      <c r="D14" s="642" t="s">
        <v>716</v>
      </c>
      <c r="E14" s="643"/>
      <c r="F14" s="644"/>
      <c r="G14" s="645"/>
      <c r="H14" s="645"/>
      <c r="I14" s="645"/>
      <c r="J14" s="645"/>
      <c r="K14" s="645"/>
      <c r="L14" s="645"/>
      <c r="M14" s="385" t="s">
        <v>6</v>
      </c>
      <c r="N14" s="387"/>
      <c r="O14" s="642" t="s">
        <v>716</v>
      </c>
      <c r="P14" s="643"/>
      <c r="Q14" s="644"/>
      <c r="R14" s="645"/>
      <c r="S14" s="645"/>
      <c r="T14" s="645"/>
      <c r="U14" s="645"/>
      <c r="V14" s="645"/>
      <c r="W14" s="665"/>
    </row>
    <row r="15" spans="2:25" s="4" customFormat="1" ht="17.100000000000001" customHeight="1" x14ac:dyDescent="0.2">
      <c r="B15" s="414" t="s">
        <v>29</v>
      </c>
      <c r="C15" s="663" t="s">
        <v>270</v>
      </c>
      <c r="D15" s="664"/>
      <c r="E15" s="194" t="s">
        <v>720</v>
      </c>
      <c r="F15" s="644"/>
      <c r="G15" s="645"/>
      <c r="H15" s="645"/>
      <c r="I15" s="645"/>
      <c r="J15" s="645"/>
      <c r="K15" s="645"/>
      <c r="L15" s="645"/>
      <c r="M15" s="414" t="s">
        <v>29</v>
      </c>
      <c r="N15" s="663" t="s">
        <v>270</v>
      </c>
      <c r="O15" s="664"/>
      <c r="P15" s="194" t="s">
        <v>720</v>
      </c>
      <c r="Q15" s="644"/>
      <c r="R15" s="645"/>
      <c r="S15" s="645"/>
      <c r="T15" s="645"/>
      <c r="U15" s="645"/>
      <c r="V15" s="645"/>
      <c r="W15" s="665"/>
    </row>
    <row r="16" spans="2:25" s="4" customFormat="1" ht="17.100000000000001" customHeight="1" x14ac:dyDescent="0.2">
      <c r="B16" s="417"/>
      <c r="C16" s="663" t="s">
        <v>271</v>
      </c>
      <c r="D16" s="664"/>
      <c r="E16" s="195" t="s">
        <v>556</v>
      </c>
      <c r="F16" s="646"/>
      <c r="G16" s="647"/>
      <c r="H16" s="647"/>
      <c r="I16" s="647"/>
      <c r="J16" s="647"/>
      <c r="K16" s="647"/>
      <c r="L16" s="647"/>
      <c r="M16" s="417"/>
      <c r="N16" s="663" t="s">
        <v>271</v>
      </c>
      <c r="O16" s="664"/>
      <c r="P16" s="195" t="s">
        <v>556</v>
      </c>
      <c r="Q16" s="646"/>
      <c r="R16" s="647"/>
      <c r="S16" s="647"/>
      <c r="T16" s="647"/>
      <c r="U16" s="647"/>
      <c r="V16" s="647"/>
      <c r="W16" s="666"/>
    </row>
    <row r="17" spans="2:23" s="4" customFormat="1" ht="17.100000000000001" customHeight="1" x14ac:dyDescent="0.2">
      <c r="B17" s="385" t="s">
        <v>7</v>
      </c>
      <c r="C17" s="386"/>
      <c r="D17" s="387"/>
      <c r="E17" s="656" t="s">
        <v>775</v>
      </c>
      <c r="F17" s="658"/>
      <c r="G17" s="658"/>
      <c r="H17" s="658"/>
      <c r="I17" s="658"/>
      <c r="J17" s="658"/>
      <c r="K17" s="658"/>
      <c r="L17" s="659"/>
      <c r="M17" s="385" t="s">
        <v>7</v>
      </c>
      <c r="N17" s="386"/>
      <c r="O17" s="387"/>
      <c r="P17" s="656" t="s">
        <v>778</v>
      </c>
      <c r="Q17" s="658"/>
      <c r="R17" s="658"/>
      <c r="S17" s="658"/>
      <c r="T17" s="658"/>
      <c r="U17" s="658"/>
      <c r="V17" s="658"/>
      <c r="W17" s="659"/>
    </row>
    <row r="18" spans="2:23" s="4" customFormat="1" ht="17.100000000000001" customHeight="1" x14ac:dyDescent="0.2">
      <c r="B18" s="385" t="s">
        <v>46</v>
      </c>
      <c r="C18" s="386"/>
      <c r="D18" s="387"/>
      <c r="E18" s="660" t="s">
        <v>776</v>
      </c>
      <c r="F18" s="661"/>
      <c r="G18" s="661"/>
      <c r="H18" s="661"/>
      <c r="I18" s="661"/>
      <c r="J18" s="661"/>
      <c r="K18" s="661"/>
      <c r="L18" s="661"/>
      <c r="M18" s="385" t="s">
        <v>46</v>
      </c>
      <c r="N18" s="386"/>
      <c r="O18" s="387"/>
      <c r="P18" s="660" t="s">
        <v>779</v>
      </c>
      <c r="Q18" s="661"/>
      <c r="R18" s="661"/>
      <c r="S18" s="661"/>
      <c r="T18" s="661"/>
      <c r="U18" s="661"/>
      <c r="V18" s="661"/>
      <c r="W18" s="662"/>
    </row>
    <row r="19" spans="2:23" s="4" customFormat="1" ht="17.100000000000001" customHeight="1" x14ac:dyDescent="0.2">
      <c r="B19" s="385" t="s">
        <v>273</v>
      </c>
      <c r="C19" s="386"/>
      <c r="D19" s="387"/>
      <c r="E19" s="660" t="s">
        <v>720</v>
      </c>
      <c r="F19" s="661"/>
      <c r="G19" s="661"/>
      <c r="H19" s="658"/>
      <c r="I19" s="658"/>
      <c r="J19" s="658"/>
      <c r="K19" s="658"/>
      <c r="L19" s="659"/>
      <c r="M19" s="385" t="s">
        <v>273</v>
      </c>
      <c r="N19" s="386"/>
      <c r="O19" s="387"/>
      <c r="P19" s="660" t="s">
        <v>720</v>
      </c>
      <c r="Q19" s="661"/>
      <c r="R19" s="661"/>
      <c r="S19" s="658"/>
      <c r="T19" s="658"/>
      <c r="U19" s="658"/>
      <c r="V19" s="658"/>
      <c r="W19" s="659"/>
    </row>
    <row r="20" spans="2:23" s="4" customFormat="1" ht="17.100000000000001" customHeight="1" x14ac:dyDescent="0.2">
      <c r="B20" s="385" t="s">
        <v>292</v>
      </c>
      <c r="C20" s="386"/>
      <c r="D20" s="387"/>
      <c r="E20" s="660" t="s">
        <v>720</v>
      </c>
      <c r="F20" s="661"/>
      <c r="G20" s="661"/>
      <c r="H20" s="668" t="s">
        <v>8</v>
      </c>
      <c r="I20" s="669"/>
      <c r="J20" s="670" t="s">
        <v>720</v>
      </c>
      <c r="K20" s="671"/>
      <c r="L20" s="671"/>
      <c r="M20" s="385" t="s">
        <v>292</v>
      </c>
      <c r="N20" s="386"/>
      <c r="O20" s="387"/>
      <c r="P20" s="660" t="s">
        <v>720</v>
      </c>
      <c r="Q20" s="661"/>
      <c r="R20" s="661"/>
      <c r="S20" s="668" t="s">
        <v>8</v>
      </c>
      <c r="T20" s="669"/>
      <c r="U20" s="670" t="s">
        <v>720</v>
      </c>
      <c r="V20" s="671"/>
      <c r="W20" s="672"/>
    </row>
    <row r="21" spans="2:23" s="4" customFormat="1" ht="17.100000000000001" customHeight="1" x14ac:dyDescent="0.2">
      <c r="B21" s="385" t="s">
        <v>569</v>
      </c>
      <c r="C21" s="386"/>
      <c r="D21" s="673" t="s">
        <v>777</v>
      </c>
      <c r="E21" s="674"/>
      <c r="F21" s="674"/>
      <c r="G21" s="674"/>
      <c r="H21" s="674"/>
      <c r="I21" s="674"/>
      <c r="J21" s="674"/>
      <c r="K21" s="674"/>
      <c r="L21" s="674"/>
      <c r="M21" s="385" t="s">
        <v>569</v>
      </c>
      <c r="N21" s="386"/>
      <c r="O21" s="673" t="s">
        <v>777</v>
      </c>
      <c r="P21" s="674"/>
      <c r="Q21" s="674"/>
      <c r="R21" s="674"/>
      <c r="S21" s="674"/>
      <c r="T21" s="674"/>
      <c r="U21" s="674"/>
      <c r="V21" s="674"/>
      <c r="W21" s="675"/>
    </row>
    <row r="22" spans="2:23" s="4" customFormat="1" ht="20.100000000000001" customHeight="1" x14ac:dyDescent="0.2">
      <c r="B22" s="648" t="s">
        <v>566</v>
      </c>
      <c r="C22" s="638" t="s">
        <v>567</v>
      </c>
      <c r="D22" s="640">
        <v>1</v>
      </c>
      <c r="E22" s="641"/>
      <c r="F22" s="644"/>
      <c r="G22" s="645"/>
      <c r="H22" s="645"/>
      <c r="I22" s="645"/>
      <c r="J22" s="645"/>
      <c r="K22" s="645"/>
      <c r="L22" s="645"/>
      <c r="M22" s="648" t="s">
        <v>566</v>
      </c>
      <c r="N22" s="638" t="s">
        <v>567</v>
      </c>
      <c r="O22" s="640">
        <v>2</v>
      </c>
      <c r="P22" s="641"/>
      <c r="Q22" s="644"/>
      <c r="R22" s="645"/>
      <c r="S22" s="645"/>
      <c r="T22" s="645"/>
      <c r="U22" s="645"/>
      <c r="V22" s="645"/>
      <c r="W22" s="665"/>
    </row>
    <row r="23" spans="2:23" s="4" customFormat="1" ht="20.100000000000001" customHeight="1" x14ac:dyDescent="0.2">
      <c r="B23" s="648"/>
      <c r="C23" s="639"/>
      <c r="D23" s="642"/>
      <c r="E23" s="643"/>
      <c r="F23" s="644"/>
      <c r="G23" s="645"/>
      <c r="H23" s="645"/>
      <c r="I23" s="645"/>
      <c r="J23" s="645"/>
      <c r="K23" s="645"/>
      <c r="L23" s="645"/>
      <c r="M23" s="648"/>
      <c r="N23" s="639"/>
      <c r="O23" s="642"/>
      <c r="P23" s="643"/>
      <c r="Q23" s="644"/>
      <c r="R23" s="645"/>
      <c r="S23" s="645"/>
      <c r="T23" s="645"/>
      <c r="U23" s="645"/>
      <c r="V23" s="645"/>
      <c r="W23" s="665"/>
    </row>
    <row r="24" spans="2:23" s="4" customFormat="1" ht="20.100000000000001" customHeight="1" x14ac:dyDescent="0.2">
      <c r="B24" s="648"/>
      <c r="C24" s="667" t="s">
        <v>2</v>
      </c>
      <c r="D24" s="650">
        <v>3</v>
      </c>
      <c r="E24" s="651"/>
      <c r="F24" s="644"/>
      <c r="G24" s="645"/>
      <c r="H24" s="645"/>
      <c r="I24" s="645"/>
      <c r="J24" s="645"/>
      <c r="K24" s="645"/>
      <c r="L24" s="645"/>
      <c r="M24" s="648"/>
      <c r="N24" s="667" t="s">
        <v>2</v>
      </c>
      <c r="O24" s="650">
        <v>1</v>
      </c>
      <c r="P24" s="651"/>
      <c r="Q24" s="644"/>
      <c r="R24" s="645"/>
      <c r="S24" s="645"/>
      <c r="T24" s="645"/>
      <c r="U24" s="645"/>
      <c r="V24" s="645"/>
      <c r="W24" s="665"/>
    </row>
    <row r="25" spans="2:23" s="4" customFormat="1" ht="20.100000000000001" customHeight="1" x14ac:dyDescent="0.2">
      <c r="B25" s="649"/>
      <c r="C25" s="639"/>
      <c r="D25" s="642"/>
      <c r="E25" s="643"/>
      <c r="F25" s="644"/>
      <c r="G25" s="645"/>
      <c r="H25" s="645"/>
      <c r="I25" s="645"/>
      <c r="J25" s="645"/>
      <c r="K25" s="645"/>
      <c r="L25" s="645"/>
      <c r="M25" s="649"/>
      <c r="N25" s="639"/>
      <c r="O25" s="642"/>
      <c r="P25" s="643"/>
      <c r="Q25" s="644"/>
      <c r="R25" s="645"/>
      <c r="S25" s="645"/>
      <c r="T25" s="645"/>
      <c r="U25" s="645"/>
      <c r="V25" s="645"/>
      <c r="W25" s="665"/>
    </row>
    <row r="26" spans="2:23" s="4" customFormat="1" ht="17.100000000000001" customHeight="1" x14ac:dyDescent="0.2">
      <c r="B26" s="426" t="s">
        <v>568</v>
      </c>
      <c r="C26" s="426" t="s">
        <v>3</v>
      </c>
      <c r="D26" s="650" t="s">
        <v>713</v>
      </c>
      <c r="E26" s="651"/>
      <c r="F26" s="644"/>
      <c r="G26" s="645"/>
      <c r="H26" s="645"/>
      <c r="I26" s="645"/>
      <c r="J26" s="645"/>
      <c r="K26" s="645"/>
      <c r="L26" s="645"/>
      <c r="M26" s="426" t="s">
        <v>568</v>
      </c>
      <c r="N26" s="426" t="s">
        <v>3</v>
      </c>
      <c r="O26" s="650" t="s">
        <v>713</v>
      </c>
      <c r="P26" s="651"/>
      <c r="Q26" s="644"/>
      <c r="R26" s="645"/>
      <c r="S26" s="645"/>
      <c r="T26" s="645"/>
      <c r="U26" s="645"/>
      <c r="V26" s="645"/>
      <c r="W26" s="665"/>
    </row>
    <row r="27" spans="2:23" s="4" customFormat="1" ht="17.100000000000001" customHeight="1" x14ac:dyDescent="0.2">
      <c r="B27" s="426"/>
      <c r="C27" s="426"/>
      <c r="D27" s="642"/>
      <c r="E27" s="643"/>
      <c r="F27" s="644"/>
      <c r="G27" s="645"/>
      <c r="H27" s="645"/>
      <c r="I27" s="645"/>
      <c r="J27" s="645"/>
      <c r="K27" s="645"/>
      <c r="L27" s="645"/>
      <c r="M27" s="426"/>
      <c r="N27" s="426"/>
      <c r="O27" s="642"/>
      <c r="P27" s="643"/>
      <c r="Q27" s="644"/>
      <c r="R27" s="645"/>
      <c r="S27" s="645"/>
      <c r="T27" s="645"/>
      <c r="U27" s="645"/>
      <c r="V27" s="645"/>
      <c r="W27" s="665"/>
    </row>
    <row r="28" spans="2:23" s="4" customFormat="1" ht="17.100000000000001" customHeight="1" x14ac:dyDescent="0.2">
      <c r="B28" s="426"/>
      <c r="C28" s="426" t="s">
        <v>4</v>
      </c>
      <c r="D28" s="652" t="s">
        <v>727</v>
      </c>
      <c r="E28" s="653"/>
      <c r="F28" s="644"/>
      <c r="G28" s="645"/>
      <c r="H28" s="645"/>
      <c r="I28" s="645"/>
      <c r="J28" s="645"/>
      <c r="K28" s="645"/>
      <c r="L28" s="645"/>
      <c r="M28" s="426"/>
      <c r="N28" s="426" t="s">
        <v>4</v>
      </c>
      <c r="O28" s="652" t="s">
        <v>729</v>
      </c>
      <c r="P28" s="653"/>
      <c r="Q28" s="644"/>
      <c r="R28" s="645"/>
      <c r="S28" s="645"/>
      <c r="T28" s="645"/>
      <c r="U28" s="645"/>
      <c r="V28" s="645"/>
      <c r="W28" s="665"/>
    </row>
    <row r="29" spans="2:23" s="4" customFormat="1" ht="17.100000000000001" customHeight="1" x14ac:dyDescent="0.2">
      <c r="B29" s="426"/>
      <c r="C29" s="426"/>
      <c r="D29" s="654"/>
      <c r="E29" s="655"/>
      <c r="F29" s="644"/>
      <c r="G29" s="645"/>
      <c r="H29" s="645"/>
      <c r="I29" s="645"/>
      <c r="J29" s="645"/>
      <c r="K29" s="645"/>
      <c r="L29" s="645"/>
      <c r="M29" s="426"/>
      <c r="N29" s="426"/>
      <c r="O29" s="654"/>
      <c r="P29" s="655"/>
      <c r="Q29" s="644"/>
      <c r="R29" s="645"/>
      <c r="S29" s="645"/>
      <c r="T29" s="645"/>
      <c r="U29" s="645"/>
      <c r="V29" s="645"/>
      <c r="W29" s="665"/>
    </row>
    <row r="30" spans="2:23" s="4" customFormat="1" ht="17.100000000000001" customHeight="1" x14ac:dyDescent="0.2">
      <c r="B30" s="385" t="s">
        <v>5</v>
      </c>
      <c r="C30" s="387"/>
      <c r="D30" s="656" t="s">
        <v>715</v>
      </c>
      <c r="E30" s="657"/>
      <c r="F30" s="644"/>
      <c r="G30" s="645"/>
      <c r="H30" s="645"/>
      <c r="I30" s="645"/>
      <c r="J30" s="645"/>
      <c r="K30" s="645"/>
      <c r="L30" s="645"/>
      <c r="M30" s="385" t="s">
        <v>5</v>
      </c>
      <c r="N30" s="387"/>
      <c r="O30" s="656" t="s">
        <v>715</v>
      </c>
      <c r="P30" s="657"/>
      <c r="Q30" s="644"/>
      <c r="R30" s="645"/>
      <c r="S30" s="645"/>
      <c r="T30" s="645"/>
      <c r="U30" s="645"/>
      <c r="V30" s="645"/>
      <c r="W30" s="665"/>
    </row>
    <row r="31" spans="2:23" s="4" customFormat="1" ht="17.100000000000001" customHeight="1" x14ac:dyDescent="0.2">
      <c r="B31" s="385" t="s">
        <v>6</v>
      </c>
      <c r="C31" s="387"/>
      <c r="D31" s="642" t="s">
        <v>716</v>
      </c>
      <c r="E31" s="643"/>
      <c r="F31" s="644"/>
      <c r="G31" s="645"/>
      <c r="H31" s="645"/>
      <c r="I31" s="645"/>
      <c r="J31" s="645"/>
      <c r="K31" s="645"/>
      <c r="L31" s="645"/>
      <c r="M31" s="385" t="s">
        <v>6</v>
      </c>
      <c r="N31" s="387"/>
      <c r="O31" s="642" t="s">
        <v>730</v>
      </c>
      <c r="P31" s="643"/>
      <c r="Q31" s="644"/>
      <c r="R31" s="645"/>
      <c r="S31" s="645"/>
      <c r="T31" s="645"/>
      <c r="U31" s="645"/>
      <c r="V31" s="645"/>
      <c r="W31" s="665"/>
    </row>
    <row r="32" spans="2:23" s="4" customFormat="1" ht="17.100000000000001" customHeight="1" x14ac:dyDescent="0.2">
      <c r="B32" s="414" t="s">
        <v>29</v>
      </c>
      <c r="C32" s="663" t="s">
        <v>270</v>
      </c>
      <c r="D32" s="664"/>
      <c r="E32" s="194" t="s">
        <v>720</v>
      </c>
      <c r="F32" s="644"/>
      <c r="G32" s="645"/>
      <c r="H32" s="645"/>
      <c r="I32" s="645"/>
      <c r="J32" s="645"/>
      <c r="K32" s="645"/>
      <c r="L32" s="645"/>
      <c r="M32" s="414" t="s">
        <v>29</v>
      </c>
      <c r="N32" s="663" t="s">
        <v>270</v>
      </c>
      <c r="O32" s="664"/>
      <c r="P32" s="194" t="s">
        <v>720</v>
      </c>
      <c r="Q32" s="644"/>
      <c r="R32" s="645"/>
      <c r="S32" s="645"/>
      <c r="T32" s="645"/>
      <c r="U32" s="645"/>
      <c r="V32" s="645"/>
      <c r="W32" s="665"/>
    </row>
    <row r="33" spans="2:23" s="4" customFormat="1" ht="17.100000000000001" customHeight="1" x14ac:dyDescent="0.2">
      <c r="B33" s="417"/>
      <c r="C33" s="663" t="s">
        <v>271</v>
      </c>
      <c r="D33" s="664"/>
      <c r="E33" s="195" t="s">
        <v>556</v>
      </c>
      <c r="F33" s="646"/>
      <c r="G33" s="647"/>
      <c r="H33" s="647"/>
      <c r="I33" s="647"/>
      <c r="J33" s="647"/>
      <c r="K33" s="647"/>
      <c r="L33" s="647"/>
      <c r="M33" s="417"/>
      <c r="N33" s="663" t="s">
        <v>271</v>
      </c>
      <c r="O33" s="664"/>
      <c r="P33" s="195" t="s">
        <v>556</v>
      </c>
      <c r="Q33" s="646"/>
      <c r="R33" s="647"/>
      <c r="S33" s="647"/>
      <c r="T33" s="647"/>
      <c r="U33" s="647"/>
      <c r="V33" s="647"/>
      <c r="W33" s="666"/>
    </row>
    <row r="34" spans="2:23" s="4" customFormat="1" ht="17.100000000000001" customHeight="1" x14ac:dyDescent="0.2">
      <c r="B34" s="385" t="s">
        <v>7</v>
      </c>
      <c r="C34" s="386"/>
      <c r="D34" s="387"/>
      <c r="E34" s="656" t="s">
        <v>780</v>
      </c>
      <c r="F34" s="658"/>
      <c r="G34" s="658"/>
      <c r="H34" s="658"/>
      <c r="I34" s="658"/>
      <c r="J34" s="658"/>
      <c r="K34" s="658"/>
      <c r="L34" s="659"/>
      <c r="M34" s="385" t="s">
        <v>7</v>
      </c>
      <c r="N34" s="386"/>
      <c r="O34" s="387"/>
      <c r="P34" s="656" t="s">
        <v>782</v>
      </c>
      <c r="Q34" s="658"/>
      <c r="R34" s="658"/>
      <c r="S34" s="658"/>
      <c r="T34" s="658"/>
      <c r="U34" s="658"/>
      <c r="V34" s="658"/>
      <c r="W34" s="659"/>
    </row>
    <row r="35" spans="2:23" s="4" customFormat="1" ht="17.100000000000001" customHeight="1" x14ac:dyDescent="0.2">
      <c r="B35" s="385" t="s">
        <v>46</v>
      </c>
      <c r="C35" s="386"/>
      <c r="D35" s="387"/>
      <c r="E35" s="660" t="s">
        <v>781</v>
      </c>
      <c r="F35" s="661"/>
      <c r="G35" s="661"/>
      <c r="H35" s="661"/>
      <c r="I35" s="661"/>
      <c r="J35" s="661"/>
      <c r="K35" s="661"/>
      <c r="L35" s="661"/>
      <c r="M35" s="385" t="s">
        <v>46</v>
      </c>
      <c r="N35" s="386"/>
      <c r="O35" s="387"/>
      <c r="P35" s="660" t="s">
        <v>783</v>
      </c>
      <c r="Q35" s="661"/>
      <c r="R35" s="661"/>
      <c r="S35" s="661"/>
      <c r="T35" s="661"/>
      <c r="U35" s="661"/>
      <c r="V35" s="661"/>
      <c r="W35" s="662"/>
    </row>
    <row r="36" spans="2:23" s="4" customFormat="1" ht="17.100000000000001" customHeight="1" x14ac:dyDescent="0.2">
      <c r="B36" s="385" t="s">
        <v>273</v>
      </c>
      <c r="C36" s="386"/>
      <c r="D36" s="387"/>
      <c r="E36" s="660" t="s">
        <v>720</v>
      </c>
      <c r="F36" s="661"/>
      <c r="G36" s="661"/>
      <c r="H36" s="658"/>
      <c r="I36" s="658"/>
      <c r="J36" s="658"/>
      <c r="K36" s="658"/>
      <c r="L36" s="659"/>
      <c r="M36" s="385" t="s">
        <v>273</v>
      </c>
      <c r="N36" s="386"/>
      <c r="O36" s="387"/>
      <c r="P36" s="660" t="s">
        <v>720</v>
      </c>
      <c r="Q36" s="661"/>
      <c r="R36" s="661"/>
      <c r="S36" s="658"/>
      <c r="T36" s="658"/>
      <c r="U36" s="658"/>
      <c r="V36" s="658"/>
      <c r="W36" s="659"/>
    </row>
    <row r="37" spans="2:23" s="4" customFormat="1" ht="17.100000000000001" customHeight="1" x14ac:dyDescent="0.2">
      <c r="B37" s="385" t="s">
        <v>292</v>
      </c>
      <c r="C37" s="386"/>
      <c r="D37" s="387"/>
      <c r="E37" s="660" t="s">
        <v>720</v>
      </c>
      <c r="F37" s="661"/>
      <c r="G37" s="661"/>
      <c r="H37" s="668" t="s">
        <v>8</v>
      </c>
      <c r="I37" s="669"/>
      <c r="J37" s="670" t="s">
        <v>720</v>
      </c>
      <c r="K37" s="671"/>
      <c r="L37" s="671"/>
      <c r="M37" s="385" t="s">
        <v>292</v>
      </c>
      <c r="N37" s="386"/>
      <c r="O37" s="387"/>
      <c r="P37" s="660" t="s">
        <v>720</v>
      </c>
      <c r="Q37" s="661"/>
      <c r="R37" s="661"/>
      <c r="S37" s="668" t="s">
        <v>8</v>
      </c>
      <c r="T37" s="669"/>
      <c r="U37" s="670" t="s">
        <v>720</v>
      </c>
      <c r="V37" s="671"/>
      <c r="W37" s="672"/>
    </row>
    <row r="38" spans="2:23" s="4" customFormat="1" ht="17.100000000000001" customHeight="1" x14ac:dyDescent="0.2">
      <c r="B38" s="385" t="s">
        <v>569</v>
      </c>
      <c r="C38" s="386"/>
      <c r="D38" s="673" t="s">
        <v>777</v>
      </c>
      <c r="E38" s="674"/>
      <c r="F38" s="674"/>
      <c r="G38" s="674"/>
      <c r="H38" s="674"/>
      <c r="I38" s="674"/>
      <c r="J38" s="674"/>
      <c r="K38" s="674"/>
      <c r="L38" s="674"/>
      <c r="M38" s="385" t="s">
        <v>569</v>
      </c>
      <c r="N38" s="386"/>
      <c r="O38" s="673" t="s">
        <v>784</v>
      </c>
      <c r="P38" s="674"/>
      <c r="Q38" s="674"/>
      <c r="R38" s="674"/>
      <c r="S38" s="674"/>
      <c r="T38" s="674"/>
      <c r="U38" s="674"/>
      <c r="V38" s="674"/>
      <c r="W38" s="675"/>
    </row>
    <row r="39" spans="2:23" ht="15" customHeight="1" x14ac:dyDescent="0.15">
      <c r="B39" s="196"/>
      <c r="C39" s="676" t="s">
        <v>570</v>
      </c>
      <c r="D39" s="677"/>
      <c r="E39" s="677"/>
      <c r="F39" s="677"/>
      <c r="G39" s="677"/>
      <c r="H39" s="677"/>
      <c r="I39" s="677"/>
      <c r="J39" s="677"/>
      <c r="K39" s="677"/>
      <c r="L39" s="677"/>
      <c r="M39" s="196"/>
      <c r="N39" s="196" t="s">
        <v>571</v>
      </c>
      <c r="O39" s="196"/>
      <c r="P39" s="196"/>
      <c r="Q39" s="196"/>
      <c r="R39" s="196"/>
      <c r="S39" s="196"/>
      <c r="T39" s="196"/>
      <c r="U39" s="196"/>
      <c r="V39" s="196"/>
      <c r="W39" s="196"/>
    </row>
    <row r="40" spans="2:23" ht="15" customHeight="1" x14ac:dyDescent="0.15">
      <c r="B40" s="196"/>
      <c r="C40" s="678"/>
      <c r="D40" s="678"/>
      <c r="E40" s="678"/>
      <c r="F40" s="678"/>
      <c r="G40" s="678"/>
      <c r="H40" s="678"/>
      <c r="I40" s="678"/>
      <c r="J40" s="678"/>
      <c r="K40" s="678"/>
      <c r="L40" s="678"/>
      <c r="M40" s="196"/>
      <c r="N40" s="196" t="s">
        <v>572</v>
      </c>
      <c r="O40" s="196"/>
      <c r="P40" s="196"/>
      <c r="Q40" s="196"/>
      <c r="R40" s="196"/>
      <c r="S40" s="196"/>
      <c r="T40" s="196"/>
      <c r="U40" s="196"/>
      <c r="V40" s="196"/>
      <c r="W40" s="196"/>
    </row>
    <row r="41" spans="2:23" ht="15" customHeight="1" x14ac:dyDescent="0.15">
      <c r="C41" s="196" t="s">
        <v>573</v>
      </c>
      <c r="N41" s="180" t="s">
        <v>520</v>
      </c>
      <c r="O41" s="180"/>
      <c r="P41" s="180"/>
      <c r="Q41" s="180"/>
      <c r="R41" s="180"/>
      <c r="S41" s="180"/>
      <c r="T41" s="180"/>
      <c r="U41" s="180"/>
      <c r="V41" s="180"/>
    </row>
    <row r="42" spans="2:23" ht="15" customHeight="1" x14ac:dyDescent="0.15">
      <c r="C42" s="196" t="s">
        <v>575</v>
      </c>
      <c r="N42" s="180" t="s">
        <v>574</v>
      </c>
      <c r="O42" s="180"/>
      <c r="P42" s="180"/>
      <c r="Q42" s="180"/>
      <c r="R42" s="180"/>
      <c r="S42" s="180"/>
      <c r="T42" s="180"/>
      <c r="U42" s="180"/>
      <c r="V42" s="180"/>
    </row>
    <row r="43" spans="2:23" x14ac:dyDescent="0.15">
      <c r="C43" s="180" t="s">
        <v>544</v>
      </c>
      <c r="N43" s="180" t="s">
        <v>453</v>
      </c>
      <c r="O43" s="180"/>
      <c r="P43" s="180"/>
      <c r="Q43" s="180"/>
      <c r="R43" s="180"/>
      <c r="S43" s="180"/>
      <c r="T43" s="180"/>
      <c r="U43" s="180"/>
      <c r="V43" s="180"/>
    </row>
    <row r="44" spans="2:23" x14ac:dyDescent="0.15">
      <c r="N44" s="180"/>
    </row>
    <row r="45" spans="2:23" x14ac:dyDescent="0.15">
      <c r="N45" s="18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D14:E14 O14:P14 D31:E31 O31:P31" xr:uid="{00000000-0002-0000-1200-000000000000}">
      <formula1>INDIRECT(D13)</formula1>
    </dataValidation>
    <dataValidation type="list" allowBlank="1" showInputMessage="1" showErrorMessage="1" sqref="D11:E12 D28:E29 O11:P12 O28:P29" xr:uid="{00000000-0002-0000-1200-000001000000}">
      <formula1>INDIRECT(D9)</formula1>
    </dataValidation>
    <dataValidation type="list" allowBlank="1" showInputMessage="1" showErrorMessage="1" sqref="P15:P16 E32:E33 E15:E16 P32:P33" xr:uid="{00000000-0002-0000-1200-000002000000}">
      <formula1>$Y$2:$Y$5</formula1>
    </dataValidation>
  </dataValidations>
  <printOptions horizontalCentered="1"/>
  <pageMargins left="0" right="0" top="0.78740157480314965" bottom="0" header="0.51181102362204722" footer="0.51181102362204722"/>
  <pageSetup paperSize="9" scale="73"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200-000003000000}">
          <x14:formula1>
            <xm:f>'(参考)リスト'!$D$16:$D$18</xm:f>
          </x14:formula1>
          <xm:sqref>D13:E13 D30:E30 O13:P13 O30:P30</xm:sqref>
        </x14:dataValidation>
        <x14:dataValidation type="list" allowBlank="1" showInputMessage="1" showErrorMessage="1" xr:uid="{00000000-0002-0000-1200-000004000000}">
          <x14:formula1>
            <xm:f>'(参考)リスト'!$B$16:$B$21</xm:f>
          </x14:formula1>
          <xm:sqref>D9:E10 D26:E27 O9:P10 O26:P27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pageSetUpPr fitToPage="1"/>
  </sheetPr>
  <dimension ref="B1:Y45"/>
  <sheetViews>
    <sheetView showGridLines="0" showZeros="0" view="pageBreakPreview" zoomScaleNormal="100" zoomScaleSheetLayoutView="100" workbookViewId="0">
      <selection sqref="A1:N2"/>
    </sheetView>
  </sheetViews>
  <sheetFormatPr defaultColWidth="9" defaultRowHeight="12" x14ac:dyDescent="0.15"/>
  <cols>
    <col min="1" max="1" width="1.44140625" style="6" customWidth="1"/>
    <col min="2" max="4" width="5.88671875" style="4" customWidth="1"/>
    <col min="5" max="5" width="9.33203125" style="4" customWidth="1"/>
    <col min="6" max="12" width="7.6640625" style="4" customWidth="1"/>
    <col min="13" max="15" width="5.88671875" style="4" customWidth="1"/>
    <col min="16" max="16" width="9.33203125" style="4" customWidth="1"/>
    <col min="17" max="23" width="7.6640625" style="4" customWidth="1"/>
    <col min="24" max="24" width="1.44140625" style="6" customWidth="1"/>
    <col min="25" max="25" width="0" style="6" hidden="1" customWidth="1"/>
    <col min="26" max="16384" width="9" style="6"/>
  </cols>
  <sheetData>
    <row r="1" spans="2:25" ht="9" customHeight="1" x14ac:dyDescent="0.15"/>
    <row r="2" spans="2:25" s="4" customFormat="1" ht="22.5" customHeight="1" x14ac:dyDescent="0.2">
      <c r="B2" s="626" t="s">
        <v>565</v>
      </c>
      <c r="C2" s="626"/>
      <c r="D2" s="626"/>
      <c r="E2" s="626"/>
      <c r="F2" s="626"/>
      <c r="G2" s="626"/>
      <c r="H2" s="626"/>
      <c r="I2" s="626"/>
      <c r="J2" s="626"/>
      <c r="K2" s="626"/>
      <c r="L2" s="626"/>
      <c r="M2" s="626"/>
      <c r="N2" s="626"/>
      <c r="O2" s="626"/>
      <c r="P2" s="626"/>
      <c r="Q2" s="626"/>
      <c r="R2" s="626"/>
      <c r="S2" s="626"/>
      <c r="T2" s="626"/>
      <c r="U2" s="626"/>
      <c r="V2" s="626"/>
      <c r="W2" s="626"/>
      <c r="Y2" s="94" t="s">
        <v>553</v>
      </c>
    </row>
    <row r="3" spans="2:25" s="4" customFormat="1" ht="20.100000000000001" customHeight="1" x14ac:dyDescent="0.15">
      <c r="B3" s="192" t="s">
        <v>27</v>
      </c>
      <c r="C3" s="192"/>
      <c r="D3" s="627" t="s">
        <v>576</v>
      </c>
      <c r="E3" s="627"/>
      <c r="F3" s="627"/>
      <c r="G3" s="627"/>
      <c r="H3" s="434" t="s">
        <v>28</v>
      </c>
      <c r="I3" s="434"/>
      <c r="J3" s="628" t="s">
        <v>660</v>
      </c>
      <c r="K3" s="628"/>
      <c r="L3" s="628"/>
      <c r="M3" s="442" t="s">
        <v>258</v>
      </c>
      <c r="N3" s="442"/>
      <c r="O3" s="442"/>
      <c r="P3" s="629" t="s">
        <v>663</v>
      </c>
      <c r="Q3" s="629"/>
      <c r="R3" s="629"/>
      <c r="S3" s="414" t="s">
        <v>222</v>
      </c>
      <c r="T3" s="416"/>
      <c r="U3" s="630" t="s">
        <v>665</v>
      </c>
      <c r="V3" s="631"/>
      <c r="W3" s="632"/>
      <c r="Y3" s="94" t="s">
        <v>556</v>
      </c>
    </row>
    <row r="4" spans="2:25" s="4" customFormat="1" ht="20.100000000000001" customHeight="1" x14ac:dyDescent="0.2">
      <c r="B4" s="193" t="s">
        <v>0</v>
      </c>
      <c r="C4" s="193"/>
      <c r="D4" s="636" t="s">
        <v>577</v>
      </c>
      <c r="E4" s="636"/>
      <c r="F4" s="636"/>
      <c r="G4" s="636"/>
      <c r="H4" s="403" t="s">
        <v>1</v>
      </c>
      <c r="I4" s="403"/>
      <c r="J4" s="628" t="s">
        <v>661</v>
      </c>
      <c r="K4" s="628"/>
      <c r="L4" s="628"/>
      <c r="M4" s="442" t="s">
        <v>259</v>
      </c>
      <c r="N4" s="442"/>
      <c r="O4" s="442"/>
      <c r="P4" s="637" t="s">
        <v>664</v>
      </c>
      <c r="Q4" s="637"/>
      <c r="R4" s="637"/>
      <c r="S4" s="486"/>
      <c r="T4" s="487"/>
      <c r="U4" s="633"/>
      <c r="V4" s="634"/>
      <c r="W4" s="635"/>
      <c r="Y4" s="94" t="s">
        <v>54</v>
      </c>
    </row>
    <row r="5" spans="2:25" s="4" customFormat="1" ht="20.100000000000001" customHeight="1" x14ac:dyDescent="0.2">
      <c r="B5" s="648" t="s">
        <v>566</v>
      </c>
      <c r="C5" s="638" t="s">
        <v>567</v>
      </c>
      <c r="D5" s="640">
        <v>2</v>
      </c>
      <c r="E5" s="641"/>
      <c r="F5" s="644"/>
      <c r="G5" s="645"/>
      <c r="H5" s="645"/>
      <c r="I5" s="645"/>
      <c r="J5" s="645"/>
      <c r="K5" s="645"/>
      <c r="L5" s="645"/>
      <c r="M5" s="648" t="s">
        <v>566</v>
      </c>
      <c r="N5" s="638" t="s">
        <v>567</v>
      </c>
      <c r="O5" s="640">
        <v>6</v>
      </c>
      <c r="P5" s="641"/>
      <c r="Q5" s="644"/>
      <c r="R5" s="645"/>
      <c r="S5" s="645"/>
      <c r="T5" s="645"/>
      <c r="U5" s="645"/>
      <c r="V5" s="645"/>
      <c r="W5" s="665"/>
      <c r="Y5" s="94" t="s">
        <v>55</v>
      </c>
    </row>
    <row r="6" spans="2:25" s="4" customFormat="1" ht="20.100000000000001" customHeight="1" x14ac:dyDescent="0.2">
      <c r="B6" s="648"/>
      <c r="C6" s="639"/>
      <c r="D6" s="642"/>
      <c r="E6" s="643"/>
      <c r="F6" s="644"/>
      <c r="G6" s="645"/>
      <c r="H6" s="645"/>
      <c r="I6" s="645"/>
      <c r="J6" s="645"/>
      <c r="K6" s="645"/>
      <c r="L6" s="645"/>
      <c r="M6" s="648"/>
      <c r="N6" s="639"/>
      <c r="O6" s="642"/>
      <c r="P6" s="643"/>
      <c r="Q6" s="644"/>
      <c r="R6" s="645"/>
      <c r="S6" s="645"/>
      <c r="T6" s="645"/>
      <c r="U6" s="645"/>
      <c r="V6" s="645"/>
      <c r="W6" s="665"/>
    </row>
    <row r="7" spans="2:25" s="4" customFormat="1" ht="20.100000000000001" customHeight="1" x14ac:dyDescent="0.2">
      <c r="B7" s="648"/>
      <c r="C7" s="667" t="s">
        <v>2</v>
      </c>
      <c r="D7" s="650">
        <v>2</v>
      </c>
      <c r="E7" s="651"/>
      <c r="F7" s="644"/>
      <c r="G7" s="645"/>
      <c r="H7" s="645"/>
      <c r="I7" s="645"/>
      <c r="J7" s="645"/>
      <c r="K7" s="645"/>
      <c r="L7" s="645"/>
      <c r="M7" s="648"/>
      <c r="N7" s="667" t="s">
        <v>2</v>
      </c>
      <c r="O7" s="650">
        <v>1</v>
      </c>
      <c r="P7" s="651"/>
      <c r="Q7" s="644"/>
      <c r="R7" s="645"/>
      <c r="S7" s="645"/>
      <c r="T7" s="645"/>
      <c r="U7" s="645"/>
      <c r="V7" s="645"/>
      <c r="W7" s="665"/>
    </row>
    <row r="8" spans="2:25" s="4" customFormat="1" ht="20.100000000000001" customHeight="1" x14ac:dyDescent="0.2">
      <c r="B8" s="649"/>
      <c r="C8" s="639"/>
      <c r="D8" s="642"/>
      <c r="E8" s="643"/>
      <c r="F8" s="644"/>
      <c r="G8" s="645"/>
      <c r="H8" s="645"/>
      <c r="I8" s="645"/>
      <c r="J8" s="645"/>
      <c r="K8" s="645"/>
      <c r="L8" s="645"/>
      <c r="M8" s="649"/>
      <c r="N8" s="639"/>
      <c r="O8" s="642"/>
      <c r="P8" s="643"/>
      <c r="Q8" s="644"/>
      <c r="R8" s="645"/>
      <c r="S8" s="645"/>
      <c r="T8" s="645"/>
      <c r="U8" s="645"/>
      <c r="V8" s="645"/>
      <c r="W8" s="665"/>
    </row>
    <row r="9" spans="2:25" s="4" customFormat="1" ht="17.100000000000001" customHeight="1" x14ac:dyDescent="0.2">
      <c r="B9" s="426" t="s">
        <v>568</v>
      </c>
      <c r="C9" s="426" t="s">
        <v>3</v>
      </c>
      <c r="D9" s="650" t="s">
        <v>713</v>
      </c>
      <c r="E9" s="651"/>
      <c r="F9" s="644"/>
      <c r="G9" s="645"/>
      <c r="H9" s="645"/>
      <c r="I9" s="645"/>
      <c r="J9" s="645"/>
      <c r="K9" s="645"/>
      <c r="L9" s="645"/>
      <c r="M9" s="426" t="s">
        <v>568</v>
      </c>
      <c r="N9" s="426" t="s">
        <v>3</v>
      </c>
      <c r="O9" s="650" t="s">
        <v>713</v>
      </c>
      <c r="P9" s="651"/>
      <c r="Q9" s="644"/>
      <c r="R9" s="645"/>
      <c r="S9" s="645"/>
      <c r="T9" s="645"/>
      <c r="U9" s="645"/>
      <c r="V9" s="645"/>
      <c r="W9" s="665"/>
    </row>
    <row r="10" spans="2:25" s="4" customFormat="1" ht="17.100000000000001" customHeight="1" x14ac:dyDescent="0.2">
      <c r="B10" s="426"/>
      <c r="C10" s="426"/>
      <c r="D10" s="642"/>
      <c r="E10" s="643"/>
      <c r="F10" s="644"/>
      <c r="G10" s="645"/>
      <c r="H10" s="645"/>
      <c r="I10" s="645"/>
      <c r="J10" s="645"/>
      <c r="K10" s="645"/>
      <c r="L10" s="645"/>
      <c r="M10" s="426"/>
      <c r="N10" s="426"/>
      <c r="O10" s="642"/>
      <c r="P10" s="643"/>
      <c r="Q10" s="644"/>
      <c r="R10" s="645"/>
      <c r="S10" s="645"/>
      <c r="T10" s="645"/>
      <c r="U10" s="645"/>
      <c r="V10" s="645"/>
      <c r="W10" s="665"/>
    </row>
    <row r="11" spans="2:25" s="4" customFormat="1" ht="17.100000000000001" customHeight="1" x14ac:dyDescent="0.2">
      <c r="B11" s="426"/>
      <c r="C11" s="426" t="s">
        <v>4</v>
      </c>
      <c r="D11" s="652" t="s">
        <v>735</v>
      </c>
      <c r="E11" s="653"/>
      <c r="F11" s="644"/>
      <c r="G11" s="645"/>
      <c r="H11" s="645"/>
      <c r="I11" s="645"/>
      <c r="J11" s="645"/>
      <c r="K11" s="645"/>
      <c r="L11" s="645"/>
      <c r="M11" s="426"/>
      <c r="N11" s="426" t="s">
        <v>4</v>
      </c>
      <c r="O11" s="652" t="s">
        <v>737</v>
      </c>
      <c r="P11" s="653"/>
      <c r="Q11" s="644"/>
      <c r="R11" s="645"/>
      <c r="S11" s="645"/>
      <c r="T11" s="645"/>
      <c r="U11" s="645"/>
      <c r="V11" s="645"/>
      <c r="W11" s="665"/>
    </row>
    <row r="12" spans="2:25" s="4" customFormat="1" ht="17.100000000000001" customHeight="1" x14ac:dyDescent="0.2">
      <c r="B12" s="426"/>
      <c r="C12" s="426"/>
      <c r="D12" s="654"/>
      <c r="E12" s="655"/>
      <c r="F12" s="644"/>
      <c r="G12" s="645"/>
      <c r="H12" s="645"/>
      <c r="I12" s="645"/>
      <c r="J12" s="645"/>
      <c r="K12" s="645"/>
      <c r="L12" s="645"/>
      <c r="M12" s="426"/>
      <c r="N12" s="426"/>
      <c r="O12" s="654"/>
      <c r="P12" s="655"/>
      <c r="Q12" s="644"/>
      <c r="R12" s="645"/>
      <c r="S12" s="645"/>
      <c r="T12" s="645"/>
      <c r="U12" s="645"/>
      <c r="V12" s="645"/>
      <c r="W12" s="665"/>
    </row>
    <row r="13" spans="2:25" s="4" customFormat="1" ht="17.100000000000001" customHeight="1" x14ac:dyDescent="0.2">
      <c r="B13" s="385" t="s">
        <v>5</v>
      </c>
      <c r="C13" s="387"/>
      <c r="D13" s="656" t="s">
        <v>715</v>
      </c>
      <c r="E13" s="657"/>
      <c r="F13" s="644"/>
      <c r="G13" s="645"/>
      <c r="H13" s="645"/>
      <c r="I13" s="645"/>
      <c r="J13" s="645"/>
      <c r="K13" s="645"/>
      <c r="L13" s="645"/>
      <c r="M13" s="385" t="s">
        <v>5</v>
      </c>
      <c r="N13" s="387"/>
      <c r="O13" s="656" t="s">
        <v>715</v>
      </c>
      <c r="P13" s="657"/>
      <c r="Q13" s="644"/>
      <c r="R13" s="645"/>
      <c r="S13" s="645"/>
      <c r="T13" s="645"/>
      <c r="U13" s="645"/>
      <c r="V13" s="645"/>
      <c r="W13" s="665"/>
    </row>
    <row r="14" spans="2:25" s="4" customFormat="1" ht="17.100000000000001" customHeight="1" x14ac:dyDescent="0.2">
      <c r="B14" s="385" t="s">
        <v>6</v>
      </c>
      <c r="C14" s="387"/>
      <c r="D14" s="642" t="s">
        <v>716</v>
      </c>
      <c r="E14" s="643"/>
      <c r="F14" s="644"/>
      <c r="G14" s="645"/>
      <c r="H14" s="645"/>
      <c r="I14" s="645"/>
      <c r="J14" s="645"/>
      <c r="K14" s="645"/>
      <c r="L14" s="645"/>
      <c r="M14" s="385" t="s">
        <v>6</v>
      </c>
      <c r="N14" s="387"/>
      <c r="O14" s="642" t="s">
        <v>716</v>
      </c>
      <c r="P14" s="643"/>
      <c r="Q14" s="644"/>
      <c r="R14" s="645"/>
      <c r="S14" s="645"/>
      <c r="T14" s="645"/>
      <c r="U14" s="645"/>
      <c r="V14" s="645"/>
      <c r="W14" s="665"/>
    </row>
    <row r="15" spans="2:25" s="4" customFormat="1" ht="17.100000000000001" customHeight="1" x14ac:dyDescent="0.2">
      <c r="B15" s="414" t="s">
        <v>29</v>
      </c>
      <c r="C15" s="663" t="s">
        <v>270</v>
      </c>
      <c r="D15" s="664"/>
      <c r="E15" s="194" t="s">
        <v>720</v>
      </c>
      <c r="F15" s="644"/>
      <c r="G15" s="645"/>
      <c r="H15" s="645"/>
      <c r="I15" s="645"/>
      <c r="J15" s="645"/>
      <c r="K15" s="645"/>
      <c r="L15" s="645"/>
      <c r="M15" s="414" t="s">
        <v>29</v>
      </c>
      <c r="N15" s="663" t="s">
        <v>270</v>
      </c>
      <c r="O15" s="664"/>
      <c r="P15" s="194" t="s">
        <v>720</v>
      </c>
      <c r="Q15" s="644"/>
      <c r="R15" s="645"/>
      <c r="S15" s="645"/>
      <c r="T15" s="645"/>
      <c r="U15" s="645"/>
      <c r="V15" s="645"/>
      <c r="W15" s="665"/>
    </row>
    <row r="16" spans="2:25" s="4" customFormat="1" ht="17.100000000000001" customHeight="1" x14ac:dyDescent="0.2">
      <c r="B16" s="417"/>
      <c r="C16" s="663" t="s">
        <v>271</v>
      </c>
      <c r="D16" s="664"/>
      <c r="E16" s="195" t="s">
        <v>556</v>
      </c>
      <c r="F16" s="646"/>
      <c r="G16" s="647"/>
      <c r="H16" s="647"/>
      <c r="I16" s="647"/>
      <c r="J16" s="647"/>
      <c r="K16" s="647"/>
      <c r="L16" s="647"/>
      <c r="M16" s="417"/>
      <c r="N16" s="663" t="s">
        <v>271</v>
      </c>
      <c r="O16" s="664"/>
      <c r="P16" s="195" t="s">
        <v>556</v>
      </c>
      <c r="Q16" s="646"/>
      <c r="R16" s="647"/>
      <c r="S16" s="647"/>
      <c r="T16" s="647"/>
      <c r="U16" s="647"/>
      <c r="V16" s="647"/>
      <c r="W16" s="666"/>
    </row>
    <row r="17" spans="2:23" s="4" customFormat="1" ht="17.100000000000001" customHeight="1" x14ac:dyDescent="0.2">
      <c r="B17" s="385" t="s">
        <v>7</v>
      </c>
      <c r="C17" s="386"/>
      <c r="D17" s="387"/>
      <c r="E17" s="656" t="s">
        <v>785</v>
      </c>
      <c r="F17" s="658"/>
      <c r="G17" s="658"/>
      <c r="H17" s="658"/>
      <c r="I17" s="658"/>
      <c r="J17" s="658"/>
      <c r="K17" s="658"/>
      <c r="L17" s="659"/>
      <c r="M17" s="385" t="s">
        <v>7</v>
      </c>
      <c r="N17" s="386"/>
      <c r="O17" s="387"/>
      <c r="P17" s="656" t="s">
        <v>787</v>
      </c>
      <c r="Q17" s="658"/>
      <c r="R17" s="658"/>
      <c r="S17" s="658"/>
      <c r="T17" s="658"/>
      <c r="U17" s="658"/>
      <c r="V17" s="658"/>
      <c r="W17" s="659"/>
    </row>
    <row r="18" spans="2:23" s="4" customFormat="1" ht="17.100000000000001" customHeight="1" x14ac:dyDescent="0.2">
      <c r="B18" s="385" t="s">
        <v>46</v>
      </c>
      <c r="C18" s="386"/>
      <c r="D18" s="387"/>
      <c r="E18" s="660" t="s">
        <v>786</v>
      </c>
      <c r="F18" s="661"/>
      <c r="G18" s="661"/>
      <c r="H18" s="661"/>
      <c r="I18" s="661"/>
      <c r="J18" s="661"/>
      <c r="K18" s="661"/>
      <c r="L18" s="661"/>
      <c r="M18" s="385" t="s">
        <v>46</v>
      </c>
      <c r="N18" s="386"/>
      <c r="O18" s="387"/>
      <c r="P18" s="660" t="s">
        <v>788</v>
      </c>
      <c r="Q18" s="661"/>
      <c r="R18" s="661"/>
      <c r="S18" s="661"/>
      <c r="T18" s="661"/>
      <c r="U18" s="661"/>
      <c r="V18" s="661"/>
      <c r="W18" s="662"/>
    </row>
    <row r="19" spans="2:23" s="4" customFormat="1" ht="17.100000000000001" customHeight="1" x14ac:dyDescent="0.2">
      <c r="B19" s="385" t="s">
        <v>273</v>
      </c>
      <c r="C19" s="386"/>
      <c r="D19" s="387"/>
      <c r="E19" s="660" t="s">
        <v>720</v>
      </c>
      <c r="F19" s="661"/>
      <c r="G19" s="661"/>
      <c r="H19" s="658"/>
      <c r="I19" s="658"/>
      <c r="J19" s="658"/>
      <c r="K19" s="658"/>
      <c r="L19" s="659"/>
      <c r="M19" s="385" t="s">
        <v>273</v>
      </c>
      <c r="N19" s="386"/>
      <c r="O19" s="387"/>
      <c r="P19" s="660" t="s">
        <v>720</v>
      </c>
      <c r="Q19" s="661"/>
      <c r="R19" s="661"/>
      <c r="S19" s="658"/>
      <c r="T19" s="658"/>
      <c r="U19" s="658"/>
      <c r="V19" s="658"/>
      <c r="W19" s="659"/>
    </row>
    <row r="20" spans="2:23" s="4" customFormat="1" ht="17.100000000000001" customHeight="1" x14ac:dyDescent="0.2">
      <c r="B20" s="385" t="s">
        <v>292</v>
      </c>
      <c r="C20" s="386"/>
      <c r="D20" s="387"/>
      <c r="E20" s="660" t="s">
        <v>720</v>
      </c>
      <c r="F20" s="661"/>
      <c r="G20" s="661"/>
      <c r="H20" s="668" t="s">
        <v>8</v>
      </c>
      <c r="I20" s="669"/>
      <c r="J20" s="670" t="s">
        <v>720</v>
      </c>
      <c r="K20" s="671"/>
      <c r="L20" s="671"/>
      <c r="M20" s="385" t="s">
        <v>292</v>
      </c>
      <c r="N20" s="386"/>
      <c r="O20" s="387"/>
      <c r="P20" s="660" t="s">
        <v>720</v>
      </c>
      <c r="Q20" s="661"/>
      <c r="R20" s="661"/>
      <c r="S20" s="668" t="s">
        <v>8</v>
      </c>
      <c r="T20" s="669"/>
      <c r="U20" s="670" t="s">
        <v>720</v>
      </c>
      <c r="V20" s="671"/>
      <c r="W20" s="672"/>
    </row>
    <row r="21" spans="2:23" s="4" customFormat="1" ht="17.100000000000001" customHeight="1" x14ac:dyDescent="0.2">
      <c r="B21" s="385" t="s">
        <v>569</v>
      </c>
      <c r="C21" s="386"/>
      <c r="D21" s="673" t="s">
        <v>777</v>
      </c>
      <c r="E21" s="674"/>
      <c r="F21" s="674"/>
      <c r="G21" s="674"/>
      <c r="H21" s="674"/>
      <c r="I21" s="674"/>
      <c r="J21" s="674"/>
      <c r="K21" s="674"/>
      <c r="L21" s="674"/>
      <c r="M21" s="385" t="s">
        <v>569</v>
      </c>
      <c r="N21" s="386"/>
      <c r="O21" s="673" t="s">
        <v>789</v>
      </c>
      <c r="P21" s="674"/>
      <c r="Q21" s="674"/>
      <c r="R21" s="674"/>
      <c r="S21" s="674"/>
      <c r="T21" s="674"/>
      <c r="U21" s="674"/>
      <c r="V21" s="674"/>
      <c r="W21" s="675"/>
    </row>
    <row r="22" spans="2:23" s="4" customFormat="1" ht="20.100000000000001" customHeight="1" x14ac:dyDescent="0.2">
      <c r="B22" s="648" t="s">
        <v>566</v>
      </c>
      <c r="C22" s="638" t="s">
        <v>567</v>
      </c>
      <c r="D22" s="640">
        <v>9</v>
      </c>
      <c r="E22" s="641"/>
      <c r="F22" s="644"/>
      <c r="G22" s="645"/>
      <c r="H22" s="645"/>
      <c r="I22" s="645"/>
      <c r="J22" s="645"/>
      <c r="K22" s="645"/>
      <c r="L22" s="645"/>
      <c r="M22" s="648" t="s">
        <v>566</v>
      </c>
      <c r="N22" s="638" t="s">
        <v>567</v>
      </c>
      <c r="O22" s="640">
        <v>9</v>
      </c>
      <c r="P22" s="641"/>
      <c r="Q22" s="644"/>
      <c r="R22" s="645"/>
      <c r="S22" s="645"/>
      <c r="T22" s="645"/>
      <c r="U22" s="645"/>
      <c r="V22" s="645"/>
      <c r="W22" s="665"/>
    </row>
    <row r="23" spans="2:23" s="4" customFormat="1" ht="20.100000000000001" customHeight="1" x14ac:dyDescent="0.2">
      <c r="B23" s="648"/>
      <c r="C23" s="639"/>
      <c r="D23" s="642"/>
      <c r="E23" s="643"/>
      <c r="F23" s="644"/>
      <c r="G23" s="645"/>
      <c r="H23" s="645"/>
      <c r="I23" s="645"/>
      <c r="J23" s="645"/>
      <c r="K23" s="645"/>
      <c r="L23" s="645"/>
      <c r="M23" s="648"/>
      <c r="N23" s="639"/>
      <c r="O23" s="642"/>
      <c r="P23" s="643"/>
      <c r="Q23" s="644"/>
      <c r="R23" s="645"/>
      <c r="S23" s="645"/>
      <c r="T23" s="645"/>
      <c r="U23" s="645"/>
      <c r="V23" s="645"/>
      <c r="W23" s="665"/>
    </row>
    <row r="24" spans="2:23" s="4" customFormat="1" ht="20.100000000000001" customHeight="1" x14ac:dyDescent="0.2">
      <c r="B24" s="648"/>
      <c r="C24" s="667" t="s">
        <v>2</v>
      </c>
      <c r="D24" s="650">
        <v>1</v>
      </c>
      <c r="E24" s="651"/>
      <c r="F24" s="644"/>
      <c r="G24" s="645"/>
      <c r="H24" s="645"/>
      <c r="I24" s="645"/>
      <c r="J24" s="645"/>
      <c r="K24" s="645"/>
      <c r="L24" s="645"/>
      <c r="M24" s="648"/>
      <c r="N24" s="667" t="s">
        <v>2</v>
      </c>
      <c r="O24" s="650">
        <v>2</v>
      </c>
      <c r="P24" s="651"/>
      <c r="Q24" s="644"/>
      <c r="R24" s="645"/>
      <c r="S24" s="645"/>
      <c r="T24" s="645"/>
      <c r="U24" s="645"/>
      <c r="V24" s="645"/>
      <c r="W24" s="665"/>
    </row>
    <row r="25" spans="2:23" s="4" customFormat="1" ht="20.100000000000001" customHeight="1" x14ac:dyDescent="0.2">
      <c r="B25" s="649"/>
      <c r="C25" s="639"/>
      <c r="D25" s="642"/>
      <c r="E25" s="643"/>
      <c r="F25" s="644"/>
      <c r="G25" s="645"/>
      <c r="H25" s="645"/>
      <c r="I25" s="645"/>
      <c r="J25" s="645"/>
      <c r="K25" s="645"/>
      <c r="L25" s="645"/>
      <c r="M25" s="649"/>
      <c r="N25" s="639"/>
      <c r="O25" s="642"/>
      <c r="P25" s="643"/>
      <c r="Q25" s="644"/>
      <c r="R25" s="645"/>
      <c r="S25" s="645"/>
      <c r="T25" s="645"/>
      <c r="U25" s="645"/>
      <c r="V25" s="645"/>
      <c r="W25" s="665"/>
    </row>
    <row r="26" spans="2:23" s="4" customFormat="1" ht="17.100000000000001" customHeight="1" x14ac:dyDescent="0.2">
      <c r="B26" s="426" t="s">
        <v>568</v>
      </c>
      <c r="C26" s="426" t="s">
        <v>3</v>
      </c>
      <c r="D26" s="650" t="s">
        <v>713</v>
      </c>
      <c r="E26" s="651"/>
      <c r="F26" s="644"/>
      <c r="G26" s="645"/>
      <c r="H26" s="645"/>
      <c r="I26" s="645"/>
      <c r="J26" s="645"/>
      <c r="K26" s="645"/>
      <c r="L26" s="645"/>
      <c r="M26" s="426" t="s">
        <v>568</v>
      </c>
      <c r="N26" s="426" t="s">
        <v>3</v>
      </c>
      <c r="O26" s="650" t="s">
        <v>740</v>
      </c>
      <c r="P26" s="651"/>
      <c r="Q26" s="644"/>
      <c r="R26" s="645"/>
      <c r="S26" s="645"/>
      <c r="T26" s="645"/>
      <c r="U26" s="645"/>
      <c r="V26" s="645"/>
      <c r="W26" s="665"/>
    </row>
    <row r="27" spans="2:23" s="4" customFormat="1" ht="17.100000000000001" customHeight="1" x14ac:dyDescent="0.2">
      <c r="B27" s="426"/>
      <c r="C27" s="426"/>
      <c r="D27" s="642"/>
      <c r="E27" s="643"/>
      <c r="F27" s="644"/>
      <c r="G27" s="645"/>
      <c r="H27" s="645"/>
      <c r="I27" s="645"/>
      <c r="J27" s="645"/>
      <c r="K27" s="645"/>
      <c r="L27" s="645"/>
      <c r="M27" s="426"/>
      <c r="N27" s="426"/>
      <c r="O27" s="642"/>
      <c r="P27" s="643"/>
      <c r="Q27" s="644"/>
      <c r="R27" s="645"/>
      <c r="S27" s="645"/>
      <c r="T27" s="645"/>
      <c r="U27" s="645"/>
      <c r="V27" s="645"/>
      <c r="W27" s="665"/>
    </row>
    <row r="28" spans="2:23" s="4" customFormat="1" ht="17.100000000000001" customHeight="1" x14ac:dyDescent="0.2">
      <c r="B28" s="426"/>
      <c r="C28" s="426" t="s">
        <v>4</v>
      </c>
      <c r="D28" s="652" t="s">
        <v>735</v>
      </c>
      <c r="E28" s="653"/>
      <c r="F28" s="644"/>
      <c r="G28" s="645"/>
      <c r="H28" s="645"/>
      <c r="I28" s="645"/>
      <c r="J28" s="645"/>
      <c r="K28" s="645"/>
      <c r="L28" s="645"/>
      <c r="M28" s="426"/>
      <c r="N28" s="426" t="s">
        <v>4</v>
      </c>
      <c r="O28" s="652" t="s">
        <v>741</v>
      </c>
      <c r="P28" s="653"/>
      <c r="Q28" s="644"/>
      <c r="R28" s="645"/>
      <c r="S28" s="645"/>
      <c r="T28" s="645"/>
      <c r="U28" s="645"/>
      <c r="V28" s="645"/>
      <c r="W28" s="665"/>
    </row>
    <row r="29" spans="2:23" s="4" customFormat="1" ht="17.100000000000001" customHeight="1" x14ac:dyDescent="0.2">
      <c r="B29" s="426"/>
      <c r="C29" s="426"/>
      <c r="D29" s="654"/>
      <c r="E29" s="655"/>
      <c r="F29" s="644"/>
      <c r="G29" s="645"/>
      <c r="H29" s="645"/>
      <c r="I29" s="645"/>
      <c r="J29" s="645"/>
      <c r="K29" s="645"/>
      <c r="L29" s="645"/>
      <c r="M29" s="426"/>
      <c r="N29" s="426"/>
      <c r="O29" s="654"/>
      <c r="P29" s="655"/>
      <c r="Q29" s="644"/>
      <c r="R29" s="645"/>
      <c r="S29" s="645"/>
      <c r="T29" s="645"/>
      <c r="U29" s="645"/>
      <c r="V29" s="645"/>
      <c r="W29" s="665"/>
    </row>
    <row r="30" spans="2:23" s="4" customFormat="1" ht="17.100000000000001" customHeight="1" x14ac:dyDescent="0.2">
      <c r="B30" s="385" t="s">
        <v>5</v>
      </c>
      <c r="C30" s="387"/>
      <c r="D30" s="656" t="s">
        <v>715</v>
      </c>
      <c r="E30" s="657"/>
      <c r="F30" s="644"/>
      <c r="G30" s="645"/>
      <c r="H30" s="645"/>
      <c r="I30" s="645"/>
      <c r="J30" s="645"/>
      <c r="K30" s="645"/>
      <c r="L30" s="645"/>
      <c r="M30" s="385" t="s">
        <v>5</v>
      </c>
      <c r="N30" s="387"/>
      <c r="O30" s="656" t="s">
        <v>715</v>
      </c>
      <c r="P30" s="657"/>
      <c r="Q30" s="644"/>
      <c r="R30" s="645"/>
      <c r="S30" s="645"/>
      <c r="T30" s="645"/>
      <c r="U30" s="645"/>
      <c r="V30" s="645"/>
      <c r="W30" s="665"/>
    </row>
    <row r="31" spans="2:23" s="4" customFormat="1" ht="17.100000000000001" customHeight="1" x14ac:dyDescent="0.2">
      <c r="B31" s="385" t="s">
        <v>6</v>
      </c>
      <c r="C31" s="387"/>
      <c r="D31" s="642" t="s">
        <v>716</v>
      </c>
      <c r="E31" s="643"/>
      <c r="F31" s="644"/>
      <c r="G31" s="645"/>
      <c r="H31" s="645"/>
      <c r="I31" s="645"/>
      <c r="J31" s="645"/>
      <c r="K31" s="645"/>
      <c r="L31" s="645"/>
      <c r="M31" s="385" t="s">
        <v>6</v>
      </c>
      <c r="N31" s="387"/>
      <c r="O31" s="642" t="s">
        <v>716</v>
      </c>
      <c r="P31" s="643"/>
      <c r="Q31" s="644"/>
      <c r="R31" s="645"/>
      <c r="S31" s="645"/>
      <c r="T31" s="645"/>
      <c r="U31" s="645"/>
      <c r="V31" s="645"/>
      <c r="W31" s="665"/>
    </row>
    <row r="32" spans="2:23" s="4" customFormat="1" ht="17.100000000000001" customHeight="1" x14ac:dyDescent="0.2">
      <c r="B32" s="414" t="s">
        <v>29</v>
      </c>
      <c r="C32" s="663" t="s">
        <v>270</v>
      </c>
      <c r="D32" s="664"/>
      <c r="E32" s="194" t="s">
        <v>720</v>
      </c>
      <c r="F32" s="644"/>
      <c r="G32" s="645"/>
      <c r="H32" s="645"/>
      <c r="I32" s="645"/>
      <c r="J32" s="645"/>
      <c r="K32" s="645"/>
      <c r="L32" s="645"/>
      <c r="M32" s="414" t="s">
        <v>29</v>
      </c>
      <c r="N32" s="663" t="s">
        <v>270</v>
      </c>
      <c r="O32" s="664"/>
      <c r="P32" s="194" t="s">
        <v>720</v>
      </c>
      <c r="Q32" s="644"/>
      <c r="R32" s="645"/>
      <c r="S32" s="645"/>
      <c r="T32" s="645"/>
      <c r="U32" s="645"/>
      <c r="V32" s="645"/>
      <c r="W32" s="665"/>
    </row>
    <row r="33" spans="2:23" s="4" customFormat="1" ht="17.100000000000001" customHeight="1" x14ac:dyDescent="0.2">
      <c r="B33" s="417"/>
      <c r="C33" s="663" t="s">
        <v>271</v>
      </c>
      <c r="D33" s="664"/>
      <c r="E33" s="195" t="s">
        <v>556</v>
      </c>
      <c r="F33" s="646"/>
      <c r="G33" s="647"/>
      <c r="H33" s="647"/>
      <c r="I33" s="647"/>
      <c r="J33" s="647"/>
      <c r="K33" s="647"/>
      <c r="L33" s="647"/>
      <c r="M33" s="417"/>
      <c r="N33" s="663" t="s">
        <v>271</v>
      </c>
      <c r="O33" s="664"/>
      <c r="P33" s="195" t="s">
        <v>556</v>
      </c>
      <c r="Q33" s="646"/>
      <c r="R33" s="647"/>
      <c r="S33" s="647"/>
      <c r="T33" s="647"/>
      <c r="U33" s="647"/>
      <c r="V33" s="647"/>
      <c r="W33" s="666"/>
    </row>
    <row r="34" spans="2:23" s="4" customFormat="1" ht="17.100000000000001" customHeight="1" x14ac:dyDescent="0.2">
      <c r="B34" s="385" t="s">
        <v>7</v>
      </c>
      <c r="C34" s="386"/>
      <c r="D34" s="387"/>
      <c r="E34" s="656" t="s">
        <v>790</v>
      </c>
      <c r="F34" s="658"/>
      <c r="G34" s="658"/>
      <c r="H34" s="658"/>
      <c r="I34" s="658"/>
      <c r="J34" s="658"/>
      <c r="K34" s="658"/>
      <c r="L34" s="659"/>
      <c r="M34" s="385" t="s">
        <v>7</v>
      </c>
      <c r="N34" s="386"/>
      <c r="O34" s="387"/>
      <c r="P34" s="656" t="s">
        <v>792</v>
      </c>
      <c r="Q34" s="658"/>
      <c r="R34" s="658"/>
      <c r="S34" s="658"/>
      <c r="T34" s="658"/>
      <c r="U34" s="658"/>
      <c r="V34" s="658"/>
      <c r="W34" s="659"/>
    </row>
    <row r="35" spans="2:23" s="4" customFormat="1" ht="17.100000000000001" customHeight="1" x14ac:dyDescent="0.2">
      <c r="B35" s="385" t="s">
        <v>46</v>
      </c>
      <c r="C35" s="386"/>
      <c r="D35" s="387"/>
      <c r="E35" s="660" t="s">
        <v>791</v>
      </c>
      <c r="F35" s="661"/>
      <c r="G35" s="661"/>
      <c r="H35" s="661"/>
      <c r="I35" s="661"/>
      <c r="J35" s="661"/>
      <c r="K35" s="661"/>
      <c r="L35" s="661"/>
      <c r="M35" s="385" t="s">
        <v>46</v>
      </c>
      <c r="N35" s="386"/>
      <c r="O35" s="387"/>
      <c r="P35" s="660" t="s">
        <v>793</v>
      </c>
      <c r="Q35" s="661"/>
      <c r="R35" s="661"/>
      <c r="S35" s="661"/>
      <c r="T35" s="661"/>
      <c r="U35" s="661"/>
      <c r="V35" s="661"/>
      <c r="W35" s="662"/>
    </row>
    <row r="36" spans="2:23" s="4" customFormat="1" ht="17.100000000000001" customHeight="1" x14ac:dyDescent="0.2">
      <c r="B36" s="385" t="s">
        <v>273</v>
      </c>
      <c r="C36" s="386"/>
      <c r="D36" s="387"/>
      <c r="E36" s="660" t="s">
        <v>720</v>
      </c>
      <c r="F36" s="661"/>
      <c r="G36" s="661"/>
      <c r="H36" s="658"/>
      <c r="I36" s="658"/>
      <c r="J36" s="658"/>
      <c r="K36" s="658"/>
      <c r="L36" s="659"/>
      <c r="M36" s="385" t="s">
        <v>273</v>
      </c>
      <c r="N36" s="386"/>
      <c r="O36" s="387"/>
      <c r="P36" s="660" t="s">
        <v>720</v>
      </c>
      <c r="Q36" s="661"/>
      <c r="R36" s="661"/>
      <c r="S36" s="658"/>
      <c r="T36" s="658"/>
      <c r="U36" s="658"/>
      <c r="V36" s="658"/>
      <c r="W36" s="659"/>
    </row>
    <row r="37" spans="2:23" s="4" customFormat="1" ht="17.100000000000001" customHeight="1" x14ac:dyDescent="0.2">
      <c r="B37" s="385" t="s">
        <v>292</v>
      </c>
      <c r="C37" s="386"/>
      <c r="D37" s="387"/>
      <c r="E37" s="660" t="s">
        <v>720</v>
      </c>
      <c r="F37" s="661"/>
      <c r="G37" s="661"/>
      <c r="H37" s="668" t="s">
        <v>8</v>
      </c>
      <c r="I37" s="669"/>
      <c r="J37" s="670" t="s">
        <v>720</v>
      </c>
      <c r="K37" s="671"/>
      <c r="L37" s="671"/>
      <c r="M37" s="385" t="s">
        <v>292</v>
      </c>
      <c r="N37" s="386"/>
      <c r="O37" s="387"/>
      <c r="P37" s="660" t="s">
        <v>720</v>
      </c>
      <c r="Q37" s="661"/>
      <c r="R37" s="661"/>
      <c r="S37" s="668" t="s">
        <v>8</v>
      </c>
      <c r="T37" s="669"/>
      <c r="U37" s="670" t="s">
        <v>720</v>
      </c>
      <c r="V37" s="671"/>
      <c r="W37" s="672"/>
    </row>
    <row r="38" spans="2:23" s="4" customFormat="1" ht="17.100000000000001" customHeight="1" x14ac:dyDescent="0.2">
      <c r="B38" s="385" t="s">
        <v>569</v>
      </c>
      <c r="C38" s="386"/>
      <c r="D38" s="673" t="s">
        <v>789</v>
      </c>
      <c r="E38" s="674"/>
      <c r="F38" s="674"/>
      <c r="G38" s="674"/>
      <c r="H38" s="674"/>
      <c r="I38" s="674"/>
      <c r="J38" s="674"/>
      <c r="K38" s="674"/>
      <c r="L38" s="674"/>
      <c r="M38" s="385" t="s">
        <v>569</v>
      </c>
      <c r="N38" s="386"/>
      <c r="O38" s="673" t="s">
        <v>794</v>
      </c>
      <c r="P38" s="674"/>
      <c r="Q38" s="674"/>
      <c r="R38" s="674"/>
      <c r="S38" s="674"/>
      <c r="T38" s="674"/>
      <c r="U38" s="674"/>
      <c r="V38" s="674"/>
      <c r="W38" s="675"/>
    </row>
    <row r="39" spans="2:23" ht="15" customHeight="1" x14ac:dyDescent="0.15">
      <c r="B39" s="196"/>
      <c r="C39" s="676" t="s">
        <v>570</v>
      </c>
      <c r="D39" s="677"/>
      <c r="E39" s="677"/>
      <c r="F39" s="677"/>
      <c r="G39" s="677"/>
      <c r="H39" s="677"/>
      <c r="I39" s="677"/>
      <c r="J39" s="677"/>
      <c r="K39" s="677"/>
      <c r="L39" s="677"/>
      <c r="M39" s="196"/>
      <c r="N39" s="196" t="s">
        <v>571</v>
      </c>
      <c r="O39" s="196"/>
      <c r="P39" s="196"/>
      <c r="Q39" s="196"/>
      <c r="R39" s="196"/>
      <c r="S39" s="196"/>
      <c r="T39" s="196"/>
      <c r="U39" s="196"/>
      <c r="V39" s="196"/>
      <c r="W39" s="196"/>
    </row>
    <row r="40" spans="2:23" ht="15" customHeight="1" x14ac:dyDescent="0.15">
      <c r="B40" s="196"/>
      <c r="C40" s="678"/>
      <c r="D40" s="678"/>
      <c r="E40" s="678"/>
      <c r="F40" s="678"/>
      <c r="G40" s="678"/>
      <c r="H40" s="678"/>
      <c r="I40" s="678"/>
      <c r="J40" s="678"/>
      <c r="K40" s="678"/>
      <c r="L40" s="678"/>
      <c r="M40" s="196"/>
      <c r="N40" s="196" t="s">
        <v>572</v>
      </c>
      <c r="O40" s="196"/>
      <c r="P40" s="196"/>
      <c r="Q40" s="196"/>
      <c r="R40" s="196"/>
      <c r="S40" s="196"/>
      <c r="T40" s="196"/>
      <c r="U40" s="196"/>
      <c r="V40" s="196"/>
      <c r="W40" s="196"/>
    </row>
    <row r="41" spans="2:23" ht="15" customHeight="1" x14ac:dyDescent="0.15">
      <c r="C41" s="196" t="s">
        <v>573</v>
      </c>
      <c r="N41" s="180" t="s">
        <v>520</v>
      </c>
      <c r="O41" s="180"/>
      <c r="P41" s="180"/>
      <c r="Q41" s="180"/>
      <c r="R41" s="180"/>
      <c r="S41" s="180"/>
      <c r="T41" s="180"/>
      <c r="U41" s="180"/>
      <c r="V41" s="180"/>
    </row>
    <row r="42" spans="2:23" ht="15" customHeight="1" x14ac:dyDescent="0.15">
      <c r="C42" s="196" t="s">
        <v>575</v>
      </c>
      <c r="N42" s="180" t="s">
        <v>574</v>
      </c>
      <c r="O42" s="180"/>
      <c r="P42" s="180"/>
      <c r="Q42" s="180"/>
      <c r="R42" s="180"/>
      <c r="S42" s="180"/>
      <c r="T42" s="180"/>
      <c r="U42" s="180"/>
      <c r="V42" s="180"/>
    </row>
    <row r="43" spans="2:23" x14ac:dyDescent="0.15">
      <c r="C43" s="180" t="s">
        <v>544</v>
      </c>
      <c r="N43" s="180" t="s">
        <v>453</v>
      </c>
      <c r="O43" s="180"/>
      <c r="P43" s="180"/>
      <c r="Q43" s="180"/>
      <c r="R43" s="180"/>
      <c r="S43" s="180"/>
      <c r="T43" s="180"/>
      <c r="U43" s="180"/>
      <c r="V43" s="180"/>
    </row>
    <row r="44" spans="2:23" x14ac:dyDescent="0.15">
      <c r="N44" s="180"/>
    </row>
    <row r="45" spans="2:23" x14ac:dyDescent="0.15">
      <c r="N45" s="18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D14:E14 O14:P14 D31:E31 O31:P31" xr:uid="{00000000-0002-0000-1300-000000000000}">
      <formula1>INDIRECT(D13)</formula1>
    </dataValidation>
    <dataValidation type="list" allowBlank="1" showInputMessage="1" showErrorMessage="1" sqref="D11:E12 D28:E29 O11:P12 O28:P29" xr:uid="{00000000-0002-0000-1300-000001000000}">
      <formula1>INDIRECT(D9)</formula1>
    </dataValidation>
    <dataValidation type="list" allowBlank="1" showInputMessage="1" showErrorMessage="1" sqref="P15:P16 E32:E33 E15:E16 P32:P33" xr:uid="{00000000-0002-0000-1300-000002000000}">
      <formula1>$Y$2:$Y$5</formula1>
    </dataValidation>
  </dataValidations>
  <printOptions horizontalCentered="1"/>
  <pageMargins left="0" right="0" top="0.78740157480314965" bottom="0" header="0.51181102362204722" footer="0.51181102362204722"/>
  <pageSetup paperSize="9" scale="73"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300-000003000000}">
          <x14:formula1>
            <xm:f>'(参考)リスト'!$D$16:$D$18</xm:f>
          </x14:formula1>
          <xm:sqref>D13:E13 D30:E30 O13:P13 O30:P30</xm:sqref>
        </x14:dataValidation>
        <x14:dataValidation type="list" allowBlank="1" showInputMessage="1" showErrorMessage="1" xr:uid="{00000000-0002-0000-1300-000004000000}">
          <x14:formula1>
            <xm:f>'(参考)リスト'!$B$16:$B$21</xm:f>
          </x14:formula1>
          <xm:sqref>D9:E10 D26:E27 O9:P10 O26:P27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pageSetUpPr fitToPage="1"/>
  </sheetPr>
  <dimension ref="B1:Y45"/>
  <sheetViews>
    <sheetView showGridLines="0" showZeros="0" view="pageBreakPreview" zoomScaleNormal="100" zoomScaleSheetLayoutView="100" workbookViewId="0">
      <selection sqref="A1:N2"/>
    </sheetView>
  </sheetViews>
  <sheetFormatPr defaultColWidth="9" defaultRowHeight="12" x14ac:dyDescent="0.15"/>
  <cols>
    <col min="1" max="1" width="1.44140625" style="6" customWidth="1"/>
    <col min="2" max="4" width="5.88671875" style="4" customWidth="1"/>
    <col min="5" max="5" width="9.33203125" style="4" customWidth="1"/>
    <col min="6" max="12" width="7.6640625" style="4" customWidth="1"/>
    <col min="13" max="15" width="5.88671875" style="4" customWidth="1"/>
    <col min="16" max="16" width="9.33203125" style="4" customWidth="1"/>
    <col min="17" max="23" width="7.6640625" style="4" customWidth="1"/>
    <col min="24" max="24" width="1.44140625" style="6" customWidth="1"/>
    <col min="25" max="25" width="0" style="6" hidden="1" customWidth="1"/>
    <col min="26" max="16384" width="9" style="6"/>
  </cols>
  <sheetData>
    <row r="1" spans="2:25" ht="9" customHeight="1" x14ac:dyDescent="0.15"/>
    <row r="2" spans="2:25" s="4" customFormat="1" ht="22.5" customHeight="1" x14ac:dyDescent="0.2">
      <c r="B2" s="626" t="s">
        <v>565</v>
      </c>
      <c r="C2" s="626"/>
      <c r="D2" s="626"/>
      <c r="E2" s="626"/>
      <c r="F2" s="626"/>
      <c r="G2" s="626"/>
      <c r="H2" s="626"/>
      <c r="I2" s="626"/>
      <c r="J2" s="626"/>
      <c r="K2" s="626"/>
      <c r="L2" s="626"/>
      <c r="M2" s="626"/>
      <c r="N2" s="626"/>
      <c r="O2" s="626"/>
      <c r="P2" s="626"/>
      <c r="Q2" s="626"/>
      <c r="R2" s="626"/>
      <c r="S2" s="626"/>
      <c r="T2" s="626"/>
      <c r="U2" s="626"/>
      <c r="V2" s="626"/>
      <c r="W2" s="626"/>
      <c r="Y2" s="94" t="s">
        <v>553</v>
      </c>
    </row>
    <row r="3" spans="2:25" s="4" customFormat="1" ht="20.100000000000001" customHeight="1" x14ac:dyDescent="0.15">
      <c r="B3" s="192" t="s">
        <v>27</v>
      </c>
      <c r="C3" s="192"/>
      <c r="D3" s="627" t="s">
        <v>576</v>
      </c>
      <c r="E3" s="627"/>
      <c r="F3" s="627"/>
      <c r="G3" s="627"/>
      <c r="H3" s="434" t="s">
        <v>28</v>
      </c>
      <c r="I3" s="434"/>
      <c r="J3" s="628" t="s">
        <v>660</v>
      </c>
      <c r="K3" s="628"/>
      <c r="L3" s="628"/>
      <c r="M3" s="442" t="s">
        <v>258</v>
      </c>
      <c r="N3" s="442"/>
      <c r="O3" s="442"/>
      <c r="P3" s="629" t="s">
        <v>663</v>
      </c>
      <c r="Q3" s="629"/>
      <c r="R3" s="629"/>
      <c r="S3" s="414" t="s">
        <v>222</v>
      </c>
      <c r="T3" s="416"/>
      <c r="U3" s="630" t="s">
        <v>665</v>
      </c>
      <c r="V3" s="631"/>
      <c r="W3" s="632"/>
      <c r="Y3" s="94" t="s">
        <v>556</v>
      </c>
    </row>
    <row r="4" spans="2:25" s="4" customFormat="1" ht="20.100000000000001" customHeight="1" x14ac:dyDescent="0.2">
      <c r="B4" s="193" t="s">
        <v>0</v>
      </c>
      <c r="C4" s="193"/>
      <c r="D4" s="636" t="s">
        <v>577</v>
      </c>
      <c r="E4" s="636"/>
      <c r="F4" s="636"/>
      <c r="G4" s="636"/>
      <c r="H4" s="403" t="s">
        <v>1</v>
      </c>
      <c r="I4" s="403"/>
      <c r="J4" s="628" t="s">
        <v>661</v>
      </c>
      <c r="K4" s="628"/>
      <c r="L4" s="628"/>
      <c r="M4" s="442" t="s">
        <v>259</v>
      </c>
      <c r="N4" s="442"/>
      <c r="O4" s="442"/>
      <c r="P4" s="637" t="s">
        <v>664</v>
      </c>
      <c r="Q4" s="637"/>
      <c r="R4" s="637"/>
      <c r="S4" s="486"/>
      <c r="T4" s="487"/>
      <c r="U4" s="633"/>
      <c r="V4" s="634"/>
      <c r="W4" s="635"/>
      <c r="Y4" s="94" t="s">
        <v>54</v>
      </c>
    </row>
    <row r="5" spans="2:25" s="4" customFormat="1" ht="20.100000000000001" customHeight="1" x14ac:dyDescent="0.2">
      <c r="B5" s="648" t="s">
        <v>566</v>
      </c>
      <c r="C5" s="638" t="s">
        <v>567</v>
      </c>
      <c r="D5" s="640">
        <v>11</v>
      </c>
      <c r="E5" s="641"/>
      <c r="F5" s="644"/>
      <c r="G5" s="645"/>
      <c r="H5" s="645"/>
      <c r="I5" s="645"/>
      <c r="J5" s="645"/>
      <c r="K5" s="645"/>
      <c r="L5" s="645"/>
      <c r="M5" s="648" t="s">
        <v>566</v>
      </c>
      <c r="N5" s="638" t="s">
        <v>567</v>
      </c>
      <c r="O5" s="640">
        <v>13</v>
      </c>
      <c r="P5" s="641"/>
      <c r="Q5" s="644"/>
      <c r="R5" s="645"/>
      <c r="S5" s="645"/>
      <c r="T5" s="645"/>
      <c r="U5" s="645"/>
      <c r="V5" s="645"/>
      <c r="W5" s="665"/>
      <c r="Y5" s="94" t="s">
        <v>55</v>
      </c>
    </row>
    <row r="6" spans="2:25" s="4" customFormat="1" ht="20.100000000000001" customHeight="1" x14ac:dyDescent="0.2">
      <c r="B6" s="648"/>
      <c r="C6" s="639"/>
      <c r="D6" s="642"/>
      <c r="E6" s="643"/>
      <c r="F6" s="644"/>
      <c r="G6" s="645"/>
      <c r="H6" s="645"/>
      <c r="I6" s="645"/>
      <c r="J6" s="645"/>
      <c r="K6" s="645"/>
      <c r="L6" s="645"/>
      <c r="M6" s="648"/>
      <c r="N6" s="639"/>
      <c r="O6" s="642"/>
      <c r="P6" s="643"/>
      <c r="Q6" s="644"/>
      <c r="R6" s="645"/>
      <c r="S6" s="645"/>
      <c r="T6" s="645"/>
      <c r="U6" s="645"/>
      <c r="V6" s="645"/>
      <c r="W6" s="665"/>
    </row>
    <row r="7" spans="2:25" s="4" customFormat="1" ht="20.100000000000001" customHeight="1" x14ac:dyDescent="0.2">
      <c r="B7" s="648"/>
      <c r="C7" s="667" t="s">
        <v>2</v>
      </c>
      <c r="D7" s="650">
        <v>1</v>
      </c>
      <c r="E7" s="651"/>
      <c r="F7" s="644"/>
      <c r="G7" s="645"/>
      <c r="H7" s="645"/>
      <c r="I7" s="645"/>
      <c r="J7" s="645"/>
      <c r="K7" s="645"/>
      <c r="L7" s="645"/>
      <c r="M7" s="648"/>
      <c r="N7" s="667" t="s">
        <v>2</v>
      </c>
      <c r="O7" s="650">
        <v>1</v>
      </c>
      <c r="P7" s="651"/>
      <c r="Q7" s="644"/>
      <c r="R7" s="645"/>
      <c r="S7" s="645"/>
      <c r="T7" s="645"/>
      <c r="U7" s="645"/>
      <c r="V7" s="645"/>
      <c r="W7" s="665"/>
    </row>
    <row r="8" spans="2:25" s="4" customFormat="1" ht="20.100000000000001" customHeight="1" x14ac:dyDescent="0.2">
      <c r="B8" s="649"/>
      <c r="C8" s="639"/>
      <c r="D8" s="642"/>
      <c r="E8" s="643"/>
      <c r="F8" s="644"/>
      <c r="G8" s="645"/>
      <c r="H8" s="645"/>
      <c r="I8" s="645"/>
      <c r="J8" s="645"/>
      <c r="K8" s="645"/>
      <c r="L8" s="645"/>
      <c r="M8" s="649"/>
      <c r="N8" s="639"/>
      <c r="O8" s="642"/>
      <c r="P8" s="643"/>
      <c r="Q8" s="644"/>
      <c r="R8" s="645"/>
      <c r="S8" s="645"/>
      <c r="T8" s="645"/>
      <c r="U8" s="645"/>
      <c r="V8" s="645"/>
      <c r="W8" s="665"/>
    </row>
    <row r="9" spans="2:25" s="4" customFormat="1" ht="17.100000000000001" customHeight="1" x14ac:dyDescent="0.2">
      <c r="B9" s="426" t="s">
        <v>568</v>
      </c>
      <c r="C9" s="426" t="s">
        <v>3</v>
      </c>
      <c r="D9" s="650" t="s">
        <v>713</v>
      </c>
      <c r="E9" s="651"/>
      <c r="F9" s="644"/>
      <c r="G9" s="645"/>
      <c r="H9" s="645"/>
      <c r="I9" s="645"/>
      <c r="J9" s="645"/>
      <c r="K9" s="645"/>
      <c r="L9" s="645"/>
      <c r="M9" s="426" t="s">
        <v>568</v>
      </c>
      <c r="N9" s="426" t="s">
        <v>3</v>
      </c>
      <c r="O9" s="650" t="s">
        <v>713</v>
      </c>
      <c r="P9" s="651"/>
      <c r="Q9" s="644"/>
      <c r="R9" s="645"/>
      <c r="S9" s="645"/>
      <c r="T9" s="645"/>
      <c r="U9" s="645"/>
      <c r="V9" s="645"/>
      <c r="W9" s="665"/>
    </row>
    <row r="10" spans="2:25" s="4" customFormat="1" ht="17.100000000000001" customHeight="1" x14ac:dyDescent="0.2">
      <c r="B10" s="426"/>
      <c r="C10" s="426"/>
      <c r="D10" s="642"/>
      <c r="E10" s="643"/>
      <c r="F10" s="644"/>
      <c r="G10" s="645"/>
      <c r="H10" s="645"/>
      <c r="I10" s="645"/>
      <c r="J10" s="645"/>
      <c r="K10" s="645"/>
      <c r="L10" s="645"/>
      <c r="M10" s="426"/>
      <c r="N10" s="426"/>
      <c r="O10" s="642"/>
      <c r="P10" s="643"/>
      <c r="Q10" s="644"/>
      <c r="R10" s="645"/>
      <c r="S10" s="645"/>
      <c r="T10" s="645"/>
      <c r="U10" s="645"/>
      <c r="V10" s="645"/>
      <c r="W10" s="665"/>
    </row>
    <row r="11" spans="2:25" s="4" customFormat="1" ht="17.100000000000001" customHeight="1" x14ac:dyDescent="0.2">
      <c r="B11" s="426"/>
      <c r="C11" s="426" t="s">
        <v>4</v>
      </c>
      <c r="D11" s="652" t="s">
        <v>735</v>
      </c>
      <c r="E11" s="653"/>
      <c r="F11" s="644"/>
      <c r="G11" s="645"/>
      <c r="H11" s="645"/>
      <c r="I11" s="645"/>
      <c r="J11" s="645"/>
      <c r="K11" s="645"/>
      <c r="L11" s="645"/>
      <c r="M11" s="426"/>
      <c r="N11" s="426" t="s">
        <v>4</v>
      </c>
      <c r="O11" s="652" t="s">
        <v>735</v>
      </c>
      <c r="P11" s="653"/>
      <c r="Q11" s="644"/>
      <c r="R11" s="645"/>
      <c r="S11" s="645"/>
      <c r="T11" s="645"/>
      <c r="U11" s="645"/>
      <c r="V11" s="645"/>
      <c r="W11" s="665"/>
    </row>
    <row r="12" spans="2:25" s="4" customFormat="1" ht="17.100000000000001" customHeight="1" x14ac:dyDescent="0.2">
      <c r="B12" s="426"/>
      <c r="C12" s="426"/>
      <c r="D12" s="654"/>
      <c r="E12" s="655"/>
      <c r="F12" s="644"/>
      <c r="G12" s="645"/>
      <c r="H12" s="645"/>
      <c r="I12" s="645"/>
      <c r="J12" s="645"/>
      <c r="K12" s="645"/>
      <c r="L12" s="645"/>
      <c r="M12" s="426"/>
      <c r="N12" s="426"/>
      <c r="O12" s="654"/>
      <c r="P12" s="655"/>
      <c r="Q12" s="644"/>
      <c r="R12" s="645"/>
      <c r="S12" s="645"/>
      <c r="T12" s="645"/>
      <c r="U12" s="645"/>
      <c r="V12" s="645"/>
      <c r="W12" s="665"/>
    </row>
    <row r="13" spans="2:25" s="4" customFormat="1" ht="17.100000000000001" customHeight="1" x14ac:dyDescent="0.2">
      <c r="B13" s="385" t="s">
        <v>5</v>
      </c>
      <c r="C13" s="387"/>
      <c r="D13" s="656" t="s">
        <v>743</v>
      </c>
      <c r="E13" s="657"/>
      <c r="F13" s="644"/>
      <c r="G13" s="645"/>
      <c r="H13" s="645"/>
      <c r="I13" s="645"/>
      <c r="J13" s="645"/>
      <c r="K13" s="645"/>
      <c r="L13" s="645"/>
      <c r="M13" s="385" t="s">
        <v>5</v>
      </c>
      <c r="N13" s="387"/>
      <c r="O13" s="656" t="s">
        <v>715</v>
      </c>
      <c r="P13" s="657"/>
      <c r="Q13" s="644"/>
      <c r="R13" s="645"/>
      <c r="S13" s="645"/>
      <c r="T13" s="645"/>
      <c r="U13" s="645"/>
      <c r="V13" s="645"/>
      <c r="W13" s="665"/>
    </row>
    <row r="14" spans="2:25" s="4" customFormat="1" ht="17.100000000000001" customHeight="1" x14ac:dyDescent="0.2">
      <c r="B14" s="385" t="s">
        <v>6</v>
      </c>
      <c r="C14" s="387"/>
      <c r="D14" s="642" t="s">
        <v>743</v>
      </c>
      <c r="E14" s="643"/>
      <c r="F14" s="644"/>
      <c r="G14" s="645"/>
      <c r="H14" s="645"/>
      <c r="I14" s="645"/>
      <c r="J14" s="645"/>
      <c r="K14" s="645"/>
      <c r="L14" s="645"/>
      <c r="M14" s="385" t="s">
        <v>6</v>
      </c>
      <c r="N14" s="387"/>
      <c r="O14" s="642" t="s">
        <v>716</v>
      </c>
      <c r="P14" s="643"/>
      <c r="Q14" s="644"/>
      <c r="R14" s="645"/>
      <c r="S14" s="645"/>
      <c r="T14" s="645"/>
      <c r="U14" s="645"/>
      <c r="V14" s="645"/>
      <c r="W14" s="665"/>
    </row>
    <row r="15" spans="2:25" s="4" customFormat="1" ht="17.100000000000001" customHeight="1" x14ac:dyDescent="0.2">
      <c r="B15" s="414" t="s">
        <v>29</v>
      </c>
      <c r="C15" s="663" t="s">
        <v>270</v>
      </c>
      <c r="D15" s="664"/>
      <c r="E15" s="194" t="s">
        <v>720</v>
      </c>
      <c r="F15" s="644"/>
      <c r="G15" s="645"/>
      <c r="H15" s="645"/>
      <c r="I15" s="645"/>
      <c r="J15" s="645"/>
      <c r="K15" s="645"/>
      <c r="L15" s="645"/>
      <c r="M15" s="414" t="s">
        <v>29</v>
      </c>
      <c r="N15" s="663" t="s">
        <v>270</v>
      </c>
      <c r="O15" s="664"/>
      <c r="P15" s="194" t="s">
        <v>720</v>
      </c>
      <c r="Q15" s="644"/>
      <c r="R15" s="645"/>
      <c r="S15" s="645"/>
      <c r="T15" s="645"/>
      <c r="U15" s="645"/>
      <c r="V15" s="645"/>
      <c r="W15" s="665"/>
    </row>
    <row r="16" spans="2:25" s="4" customFormat="1" ht="17.100000000000001" customHeight="1" x14ac:dyDescent="0.2">
      <c r="B16" s="417"/>
      <c r="C16" s="663" t="s">
        <v>271</v>
      </c>
      <c r="D16" s="664"/>
      <c r="E16" s="195" t="s">
        <v>556</v>
      </c>
      <c r="F16" s="646"/>
      <c r="G16" s="647"/>
      <c r="H16" s="647"/>
      <c r="I16" s="647"/>
      <c r="J16" s="647"/>
      <c r="K16" s="647"/>
      <c r="L16" s="647"/>
      <c r="M16" s="417"/>
      <c r="N16" s="663" t="s">
        <v>271</v>
      </c>
      <c r="O16" s="664"/>
      <c r="P16" s="195" t="s">
        <v>556</v>
      </c>
      <c r="Q16" s="646"/>
      <c r="R16" s="647"/>
      <c r="S16" s="647"/>
      <c r="T16" s="647"/>
      <c r="U16" s="647"/>
      <c r="V16" s="647"/>
      <c r="W16" s="666"/>
    </row>
    <row r="17" spans="2:23" s="4" customFormat="1" ht="17.100000000000001" customHeight="1" x14ac:dyDescent="0.2">
      <c r="B17" s="385" t="s">
        <v>7</v>
      </c>
      <c r="C17" s="386"/>
      <c r="D17" s="387"/>
      <c r="E17" s="656" t="s">
        <v>795</v>
      </c>
      <c r="F17" s="658"/>
      <c r="G17" s="658"/>
      <c r="H17" s="658"/>
      <c r="I17" s="658"/>
      <c r="J17" s="658"/>
      <c r="K17" s="658"/>
      <c r="L17" s="659"/>
      <c r="M17" s="385" t="s">
        <v>7</v>
      </c>
      <c r="N17" s="386"/>
      <c r="O17" s="387"/>
      <c r="P17" s="656" t="s">
        <v>785</v>
      </c>
      <c r="Q17" s="658"/>
      <c r="R17" s="658"/>
      <c r="S17" s="658"/>
      <c r="T17" s="658"/>
      <c r="U17" s="658"/>
      <c r="V17" s="658"/>
      <c r="W17" s="659"/>
    </row>
    <row r="18" spans="2:23" s="4" customFormat="1" ht="17.100000000000001" customHeight="1" x14ac:dyDescent="0.2">
      <c r="B18" s="385" t="s">
        <v>46</v>
      </c>
      <c r="C18" s="386"/>
      <c r="D18" s="387"/>
      <c r="E18" s="660" t="s">
        <v>796</v>
      </c>
      <c r="F18" s="661"/>
      <c r="G18" s="661"/>
      <c r="H18" s="661"/>
      <c r="I18" s="661"/>
      <c r="J18" s="661"/>
      <c r="K18" s="661"/>
      <c r="L18" s="661"/>
      <c r="M18" s="385" t="s">
        <v>46</v>
      </c>
      <c r="N18" s="386"/>
      <c r="O18" s="387"/>
      <c r="P18" s="660" t="s">
        <v>786</v>
      </c>
      <c r="Q18" s="661"/>
      <c r="R18" s="661"/>
      <c r="S18" s="661"/>
      <c r="T18" s="661"/>
      <c r="U18" s="661"/>
      <c r="V18" s="661"/>
      <c r="W18" s="662"/>
    </row>
    <row r="19" spans="2:23" s="4" customFormat="1" ht="17.100000000000001" customHeight="1" x14ac:dyDescent="0.2">
      <c r="B19" s="385" t="s">
        <v>273</v>
      </c>
      <c r="C19" s="386"/>
      <c r="D19" s="387"/>
      <c r="E19" s="660" t="s">
        <v>720</v>
      </c>
      <c r="F19" s="661"/>
      <c r="G19" s="661"/>
      <c r="H19" s="658"/>
      <c r="I19" s="658"/>
      <c r="J19" s="658"/>
      <c r="K19" s="658"/>
      <c r="L19" s="659"/>
      <c r="M19" s="385" t="s">
        <v>273</v>
      </c>
      <c r="N19" s="386"/>
      <c r="O19" s="387"/>
      <c r="P19" s="660" t="s">
        <v>720</v>
      </c>
      <c r="Q19" s="661"/>
      <c r="R19" s="661"/>
      <c r="S19" s="658"/>
      <c r="T19" s="658"/>
      <c r="U19" s="658"/>
      <c r="V19" s="658"/>
      <c r="W19" s="659"/>
    </row>
    <row r="20" spans="2:23" s="4" customFormat="1" ht="17.100000000000001" customHeight="1" x14ac:dyDescent="0.2">
      <c r="B20" s="385" t="s">
        <v>292</v>
      </c>
      <c r="C20" s="386"/>
      <c r="D20" s="387"/>
      <c r="E20" s="660" t="s">
        <v>720</v>
      </c>
      <c r="F20" s="661"/>
      <c r="G20" s="661"/>
      <c r="H20" s="668" t="s">
        <v>8</v>
      </c>
      <c r="I20" s="669"/>
      <c r="J20" s="670" t="s">
        <v>720</v>
      </c>
      <c r="K20" s="671"/>
      <c r="L20" s="671"/>
      <c r="M20" s="385" t="s">
        <v>292</v>
      </c>
      <c r="N20" s="386"/>
      <c r="O20" s="387"/>
      <c r="P20" s="660" t="s">
        <v>720</v>
      </c>
      <c r="Q20" s="661"/>
      <c r="R20" s="661"/>
      <c r="S20" s="668" t="s">
        <v>8</v>
      </c>
      <c r="T20" s="669"/>
      <c r="U20" s="670" t="s">
        <v>720</v>
      </c>
      <c r="V20" s="671"/>
      <c r="W20" s="672"/>
    </row>
    <row r="21" spans="2:23" s="4" customFormat="1" ht="17.100000000000001" customHeight="1" x14ac:dyDescent="0.2">
      <c r="B21" s="385" t="s">
        <v>569</v>
      </c>
      <c r="C21" s="386"/>
      <c r="D21" s="673" t="s">
        <v>797</v>
      </c>
      <c r="E21" s="674"/>
      <c r="F21" s="674"/>
      <c r="G21" s="674"/>
      <c r="H21" s="674"/>
      <c r="I21" s="674"/>
      <c r="J21" s="674"/>
      <c r="K21" s="674"/>
      <c r="L21" s="674"/>
      <c r="M21" s="385" t="s">
        <v>569</v>
      </c>
      <c r="N21" s="386"/>
      <c r="O21" s="673" t="s">
        <v>789</v>
      </c>
      <c r="P21" s="674"/>
      <c r="Q21" s="674"/>
      <c r="R21" s="674"/>
      <c r="S21" s="674"/>
      <c r="T21" s="674"/>
      <c r="U21" s="674"/>
      <c r="V21" s="674"/>
      <c r="W21" s="675"/>
    </row>
    <row r="22" spans="2:23" s="4" customFormat="1" ht="20.100000000000001" customHeight="1" x14ac:dyDescent="0.2">
      <c r="B22" s="648" t="s">
        <v>566</v>
      </c>
      <c r="C22" s="638" t="s">
        <v>567</v>
      </c>
      <c r="D22" s="640">
        <v>14</v>
      </c>
      <c r="E22" s="641"/>
      <c r="F22" s="644"/>
      <c r="G22" s="645"/>
      <c r="H22" s="645"/>
      <c r="I22" s="645"/>
      <c r="J22" s="645"/>
      <c r="K22" s="645"/>
      <c r="L22" s="645"/>
      <c r="M22" s="648" t="s">
        <v>566</v>
      </c>
      <c r="N22" s="638" t="s">
        <v>567</v>
      </c>
      <c r="O22" s="640">
        <v>15</v>
      </c>
      <c r="P22" s="641"/>
      <c r="Q22" s="644"/>
      <c r="R22" s="645"/>
      <c r="S22" s="645"/>
      <c r="T22" s="645"/>
      <c r="U22" s="645"/>
      <c r="V22" s="645"/>
      <c r="W22" s="665"/>
    </row>
    <row r="23" spans="2:23" s="4" customFormat="1" ht="20.100000000000001" customHeight="1" x14ac:dyDescent="0.2">
      <c r="B23" s="648"/>
      <c r="C23" s="639"/>
      <c r="D23" s="642"/>
      <c r="E23" s="643"/>
      <c r="F23" s="644"/>
      <c r="G23" s="645"/>
      <c r="H23" s="645"/>
      <c r="I23" s="645"/>
      <c r="J23" s="645"/>
      <c r="K23" s="645"/>
      <c r="L23" s="645"/>
      <c r="M23" s="648"/>
      <c r="N23" s="639"/>
      <c r="O23" s="642"/>
      <c r="P23" s="643"/>
      <c r="Q23" s="644"/>
      <c r="R23" s="645"/>
      <c r="S23" s="645"/>
      <c r="T23" s="645"/>
      <c r="U23" s="645"/>
      <c r="V23" s="645"/>
      <c r="W23" s="665"/>
    </row>
    <row r="24" spans="2:23" s="4" customFormat="1" ht="20.100000000000001" customHeight="1" x14ac:dyDescent="0.2">
      <c r="B24" s="648"/>
      <c r="C24" s="667" t="s">
        <v>2</v>
      </c>
      <c r="D24" s="650">
        <v>1</v>
      </c>
      <c r="E24" s="651"/>
      <c r="F24" s="644"/>
      <c r="G24" s="645"/>
      <c r="H24" s="645"/>
      <c r="I24" s="645"/>
      <c r="J24" s="645"/>
      <c r="K24" s="645"/>
      <c r="L24" s="645"/>
      <c r="M24" s="648"/>
      <c r="N24" s="667" t="s">
        <v>2</v>
      </c>
      <c r="O24" s="650">
        <v>1</v>
      </c>
      <c r="P24" s="651"/>
      <c r="Q24" s="644"/>
      <c r="R24" s="645"/>
      <c r="S24" s="645"/>
      <c r="T24" s="645"/>
      <c r="U24" s="645"/>
      <c r="V24" s="645"/>
      <c r="W24" s="665"/>
    </row>
    <row r="25" spans="2:23" s="4" customFormat="1" ht="20.100000000000001" customHeight="1" x14ac:dyDescent="0.2">
      <c r="B25" s="649"/>
      <c r="C25" s="639"/>
      <c r="D25" s="642"/>
      <c r="E25" s="643"/>
      <c r="F25" s="644"/>
      <c r="G25" s="645"/>
      <c r="H25" s="645"/>
      <c r="I25" s="645"/>
      <c r="J25" s="645"/>
      <c r="K25" s="645"/>
      <c r="L25" s="645"/>
      <c r="M25" s="649"/>
      <c r="N25" s="639"/>
      <c r="O25" s="642"/>
      <c r="P25" s="643"/>
      <c r="Q25" s="644"/>
      <c r="R25" s="645"/>
      <c r="S25" s="645"/>
      <c r="T25" s="645"/>
      <c r="U25" s="645"/>
      <c r="V25" s="645"/>
      <c r="W25" s="665"/>
    </row>
    <row r="26" spans="2:23" s="4" customFormat="1" ht="17.100000000000001" customHeight="1" x14ac:dyDescent="0.2">
      <c r="B26" s="426" t="s">
        <v>568</v>
      </c>
      <c r="C26" s="426" t="s">
        <v>3</v>
      </c>
      <c r="D26" s="650" t="s">
        <v>740</v>
      </c>
      <c r="E26" s="651"/>
      <c r="F26" s="644"/>
      <c r="G26" s="645"/>
      <c r="H26" s="645"/>
      <c r="I26" s="645"/>
      <c r="J26" s="645"/>
      <c r="K26" s="645"/>
      <c r="L26" s="645"/>
      <c r="M26" s="426" t="s">
        <v>568</v>
      </c>
      <c r="N26" s="426" t="s">
        <v>3</v>
      </c>
      <c r="O26" s="650" t="s">
        <v>713</v>
      </c>
      <c r="P26" s="651"/>
      <c r="Q26" s="644"/>
      <c r="R26" s="645"/>
      <c r="S26" s="645"/>
      <c r="T26" s="645"/>
      <c r="U26" s="645"/>
      <c r="V26" s="645"/>
      <c r="W26" s="665"/>
    </row>
    <row r="27" spans="2:23" s="4" customFormat="1" ht="17.100000000000001" customHeight="1" x14ac:dyDescent="0.2">
      <c r="B27" s="426"/>
      <c r="C27" s="426"/>
      <c r="D27" s="642"/>
      <c r="E27" s="643"/>
      <c r="F27" s="644"/>
      <c r="G27" s="645"/>
      <c r="H27" s="645"/>
      <c r="I27" s="645"/>
      <c r="J27" s="645"/>
      <c r="K27" s="645"/>
      <c r="L27" s="645"/>
      <c r="M27" s="426"/>
      <c r="N27" s="426"/>
      <c r="O27" s="642"/>
      <c r="P27" s="643"/>
      <c r="Q27" s="644"/>
      <c r="R27" s="645"/>
      <c r="S27" s="645"/>
      <c r="T27" s="645"/>
      <c r="U27" s="645"/>
      <c r="V27" s="645"/>
      <c r="W27" s="665"/>
    </row>
    <row r="28" spans="2:23" s="4" customFormat="1" ht="17.100000000000001" customHeight="1" x14ac:dyDescent="0.2">
      <c r="B28" s="426"/>
      <c r="C28" s="426" t="s">
        <v>4</v>
      </c>
      <c r="D28" s="652" t="s">
        <v>741</v>
      </c>
      <c r="E28" s="653"/>
      <c r="F28" s="644"/>
      <c r="G28" s="645"/>
      <c r="H28" s="645"/>
      <c r="I28" s="645"/>
      <c r="J28" s="645"/>
      <c r="K28" s="645"/>
      <c r="L28" s="645"/>
      <c r="M28" s="426"/>
      <c r="N28" s="426" t="s">
        <v>4</v>
      </c>
      <c r="O28" s="652" t="s">
        <v>727</v>
      </c>
      <c r="P28" s="653"/>
      <c r="Q28" s="644"/>
      <c r="R28" s="645"/>
      <c r="S28" s="645"/>
      <c r="T28" s="645"/>
      <c r="U28" s="645"/>
      <c r="V28" s="645"/>
      <c r="W28" s="665"/>
    </row>
    <row r="29" spans="2:23" s="4" customFormat="1" ht="17.100000000000001" customHeight="1" x14ac:dyDescent="0.2">
      <c r="B29" s="426"/>
      <c r="C29" s="426"/>
      <c r="D29" s="654"/>
      <c r="E29" s="655"/>
      <c r="F29" s="644"/>
      <c r="G29" s="645"/>
      <c r="H29" s="645"/>
      <c r="I29" s="645"/>
      <c r="J29" s="645"/>
      <c r="K29" s="645"/>
      <c r="L29" s="645"/>
      <c r="M29" s="426"/>
      <c r="N29" s="426"/>
      <c r="O29" s="654"/>
      <c r="P29" s="655"/>
      <c r="Q29" s="644"/>
      <c r="R29" s="645"/>
      <c r="S29" s="645"/>
      <c r="T29" s="645"/>
      <c r="U29" s="645"/>
      <c r="V29" s="645"/>
      <c r="W29" s="665"/>
    </row>
    <row r="30" spans="2:23" s="4" customFormat="1" ht="17.100000000000001" customHeight="1" x14ac:dyDescent="0.2">
      <c r="B30" s="385" t="s">
        <v>5</v>
      </c>
      <c r="C30" s="387"/>
      <c r="D30" s="656" t="s">
        <v>715</v>
      </c>
      <c r="E30" s="657"/>
      <c r="F30" s="644"/>
      <c r="G30" s="645"/>
      <c r="H30" s="645"/>
      <c r="I30" s="645"/>
      <c r="J30" s="645"/>
      <c r="K30" s="645"/>
      <c r="L30" s="645"/>
      <c r="M30" s="385" t="s">
        <v>5</v>
      </c>
      <c r="N30" s="387"/>
      <c r="O30" s="656" t="s">
        <v>715</v>
      </c>
      <c r="P30" s="657"/>
      <c r="Q30" s="644"/>
      <c r="R30" s="645"/>
      <c r="S30" s="645"/>
      <c r="T30" s="645"/>
      <c r="U30" s="645"/>
      <c r="V30" s="645"/>
      <c r="W30" s="665"/>
    </row>
    <row r="31" spans="2:23" s="4" customFormat="1" ht="17.100000000000001" customHeight="1" x14ac:dyDescent="0.2">
      <c r="B31" s="385" t="s">
        <v>6</v>
      </c>
      <c r="C31" s="387"/>
      <c r="D31" s="642" t="s">
        <v>716</v>
      </c>
      <c r="E31" s="643"/>
      <c r="F31" s="644"/>
      <c r="G31" s="645"/>
      <c r="H31" s="645"/>
      <c r="I31" s="645"/>
      <c r="J31" s="645"/>
      <c r="K31" s="645"/>
      <c r="L31" s="645"/>
      <c r="M31" s="385" t="s">
        <v>6</v>
      </c>
      <c r="N31" s="387"/>
      <c r="O31" s="642" t="s">
        <v>716</v>
      </c>
      <c r="P31" s="643"/>
      <c r="Q31" s="644"/>
      <c r="R31" s="645"/>
      <c r="S31" s="645"/>
      <c r="T31" s="645"/>
      <c r="U31" s="645"/>
      <c r="V31" s="645"/>
      <c r="W31" s="665"/>
    </row>
    <row r="32" spans="2:23" s="4" customFormat="1" ht="17.100000000000001" customHeight="1" x14ac:dyDescent="0.2">
      <c r="B32" s="414" t="s">
        <v>29</v>
      </c>
      <c r="C32" s="663" t="s">
        <v>270</v>
      </c>
      <c r="D32" s="664"/>
      <c r="E32" s="194" t="s">
        <v>720</v>
      </c>
      <c r="F32" s="644"/>
      <c r="G32" s="645"/>
      <c r="H32" s="645"/>
      <c r="I32" s="645"/>
      <c r="J32" s="645"/>
      <c r="K32" s="645"/>
      <c r="L32" s="645"/>
      <c r="M32" s="414" t="s">
        <v>29</v>
      </c>
      <c r="N32" s="663" t="s">
        <v>270</v>
      </c>
      <c r="O32" s="664"/>
      <c r="P32" s="194" t="s">
        <v>720</v>
      </c>
      <c r="Q32" s="644"/>
      <c r="R32" s="645"/>
      <c r="S32" s="645"/>
      <c r="T32" s="645"/>
      <c r="U32" s="645"/>
      <c r="V32" s="645"/>
      <c r="W32" s="665"/>
    </row>
    <row r="33" spans="2:23" s="4" customFormat="1" ht="17.100000000000001" customHeight="1" x14ac:dyDescent="0.2">
      <c r="B33" s="417"/>
      <c r="C33" s="663" t="s">
        <v>271</v>
      </c>
      <c r="D33" s="664"/>
      <c r="E33" s="195" t="s">
        <v>556</v>
      </c>
      <c r="F33" s="646"/>
      <c r="G33" s="647"/>
      <c r="H33" s="647"/>
      <c r="I33" s="647"/>
      <c r="J33" s="647"/>
      <c r="K33" s="647"/>
      <c r="L33" s="647"/>
      <c r="M33" s="417"/>
      <c r="N33" s="663" t="s">
        <v>271</v>
      </c>
      <c r="O33" s="664"/>
      <c r="P33" s="195" t="s">
        <v>556</v>
      </c>
      <c r="Q33" s="646"/>
      <c r="R33" s="647"/>
      <c r="S33" s="647"/>
      <c r="T33" s="647"/>
      <c r="U33" s="647"/>
      <c r="V33" s="647"/>
      <c r="W33" s="666"/>
    </row>
    <row r="34" spans="2:23" s="4" customFormat="1" ht="17.100000000000001" customHeight="1" x14ac:dyDescent="0.2">
      <c r="B34" s="385" t="s">
        <v>7</v>
      </c>
      <c r="C34" s="386"/>
      <c r="D34" s="387"/>
      <c r="E34" s="656" t="s">
        <v>798</v>
      </c>
      <c r="F34" s="658"/>
      <c r="G34" s="658"/>
      <c r="H34" s="658"/>
      <c r="I34" s="658"/>
      <c r="J34" s="658"/>
      <c r="K34" s="658"/>
      <c r="L34" s="659"/>
      <c r="M34" s="385" t="s">
        <v>7</v>
      </c>
      <c r="N34" s="386"/>
      <c r="O34" s="387"/>
      <c r="P34" s="656" t="s">
        <v>800</v>
      </c>
      <c r="Q34" s="658"/>
      <c r="R34" s="658"/>
      <c r="S34" s="658"/>
      <c r="T34" s="658"/>
      <c r="U34" s="658"/>
      <c r="V34" s="658"/>
      <c r="W34" s="659"/>
    </row>
    <row r="35" spans="2:23" s="4" customFormat="1" ht="17.100000000000001" customHeight="1" x14ac:dyDescent="0.2">
      <c r="B35" s="385" t="s">
        <v>46</v>
      </c>
      <c r="C35" s="386"/>
      <c r="D35" s="387"/>
      <c r="E35" s="660" t="s">
        <v>799</v>
      </c>
      <c r="F35" s="661"/>
      <c r="G35" s="661"/>
      <c r="H35" s="661"/>
      <c r="I35" s="661"/>
      <c r="J35" s="661"/>
      <c r="K35" s="661"/>
      <c r="L35" s="661"/>
      <c r="M35" s="385" t="s">
        <v>46</v>
      </c>
      <c r="N35" s="386"/>
      <c r="O35" s="387"/>
      <c r="P35" s="660" t="s">
        <v>801</v>
      </c>
      <c r="Q35" s="661"/>
      <c r="R35" s="661"/>
      <c r="S35" s="661"/>
      <c r="T35" s="661"/>
      <c r="U35" s="661"/>
      <c r="V35" s="661"/>
      <c r="W35" s="662"/>
    </row>
    <row r="36" spans="2:23" s="4" customFormat="1" ht="17.100000000000001" customHeight="1" x14ac:dyDescent="0.2">
      <c r="B36" s="385" t="s">
        <v>273</v>
      </c>
      <c r="C36" s="386"/>
      <c r="D36" s="387"/>
      <c r="E36" s="660" t="s">
        <v>720</v>
      </c>
      <c r="F36" s="661"/>
      <c r="G36" s="661"/>
      <c r="H36" s="658"/>
      <c r="I36" s="658"/>
      <c r="J36" s="658"/>
      <c r="K36" s="658"/>
      <c r="L36" s="659"/>
      <c r="M36" s="385" t="s">
        <v>273</v>
      </c>
      <c r="N36" s="386"/>
      <c r="O36" s="387"/>
      <c r="P36" s="660" t="s">
        <v>720</v>
      </c>
      <c r="Q36" s="661"/>
      <c r="R36" s="661"/>
      <c r="S36" s="658"/>
      <c r="T36" s="658"/>
      <c r="U36" s="658"/>
      <c r="V36" s="658"/>
      <c r="W36" s="659"/>
    </row>
    <row r="37" spans="2:23" s="4" customFormat="1" ht="17.100000000000001" customHeight="1" x14ac:dyDescent="0.2">
      <c r="B37" s="385" t="s">
        <v>292</v>
      </c>
      <c r="C37" s="386"/>
      <c r="D37" s="387"/>
      <c r="E37" s="660" t="s">
        <v>720</v>
      </c>
      <c r="F37" s="661"/>
      <c r="G37" s="661"/>
      <c r="H37" s="668" t="s">
        <v>8</v>
      </c>
      <c r="I37" s="669"/>
      <c r="J37" s="670" t="s">
        <v>720</v>
      </c>
      <c r="K37" s="671"/>
      <c r="L37" s="671"/>
      <c r="M37" s="385" t="s">
        <v>292</v>
      </c>
      <c r="N37" s="386"/>
      <c r="O37" s="387"/>
      <c r="P37" s="660" t="s">
        <v>720</v>
      </c>
      <c r="Q37" s="661"/>
      <c r="R37" s="661"/>
      <c r="S37" s="668" t="s">
        <v>8</v>
      </c>
      <c r="T37" s="669"/>
      <c r="U37" s="670" t="s">
        <v>720</v>
      </c>
      <c r="V37" s="671"/>
      <c r="W37" s="672"/>
    </row>
    <row r="38" spans="2:23" s="4" customFormat="1" ht="17.100000000000001" customHeight="1" x14ac:dyDescent="0.2">
      <c r="B38" s="385" t="s">
        <v>569</v>
      </c>
      <c r="C38" s="386"/>
      <c r="D38" s="673" t="s">
        <v>794</v>
      </c>
      <c r="E38" s="674"/>
      <c r="F38" s="674"/>
      <c r="G38" s="674"/>
      <c r="H38" s="674"/>
      <c r="I38" s="674"/>
      <c r="J38" s="674"/>
      <c r="K38" s="674"/>
      <c r="L38" s="674"/>
      <c r="M38" s="385" t="s">
        <v>569</v>
      </c>
      <c r="N38" s="386"/>
      <c r="O38" s="673" t="s">
        <v>777</v>
      </c>
      <c r="P38" s="674"/>
      <c r="Q38" s="674"/>
      <c r="R38" s="674"/>
      <c r="S38" s="674"/>
      <c r="T38" s="674"/>
      <c r="U38" s="674"/>
      <c r="V38" s="674"/>
      <c r="W38" s="675"/>
    </row>
    <row r="39" spans="2:23" ht="15" customHeight="1" x14ac:dyDescent="0.15">
      <c r="B39" s="196"/>
      <c r="C39" s="676" t="s">
        <v>570</v>
      </c>
      <c r="D39" s="677"/>
      <c r="E39" s="677"/>
      <c r="F39" s="677"/>
      <c r="G39" s="677"/>
      <c r="H39" s="677"/>
      <c r="I39" s="677"/>
      <c r="J39" s="677"/>
      <c r="K39" s="677"/>
      <c r="L39" s="677"/>
      <c r="M39" s="196"/>
      <c r="N39" s="196" t="s">
        <v>571</v>
      </c>
      <c r="O39" s="196"/>
      <c r="P39" s="196"/>
      <c r="Q39" s="196"/>
      <c r="R39" s="196"/>
      <c r="S39" s="196"/>
      <c r="T39" s="196"/>
      <c r="U39" s="196"/>
      <c r="V39" s="196"/>
      <c r="W39" s="196"/>
    </row>
    <row r="40" spans="2:23" ht="15" customHeight="1" x14ac:dyDescent="0.15">
      <c r="B40" s="196"/>
      <c r="C40" s="678"/>
      <c r="D40" s="678"/>
      <c r="E40" s="678"/>
      <c r="F40" s="678"/>
      <c r="G40" s="678"/>
      <c r="H40" s="678"/>
      <c r="I40" s="678"/>
      <c r="J40" s="678"/>
      <c r="K40" s="678"/>
      <c r="L40" s="678"/>
      <c r="M40" s="196"/>
      <c r="N40" s="196" t="s">
        <v>572</v>
      </c>
      <c r="O40" s="196"/>
      <c r="P40" s="196"/>
      <c r="Q40" s="196"/>
      <c r="R40" s="196"/>
      <c r="S40" s="196"/>
      <c r="T40" s="196"/>
      <c r="U40" s="196"/>
      <c r="V40" s="196"/>
      <c r="W40" s="196"/>
    </row>
    <row r="41" spans="2:23" ht="15" customHeight="1" x14ac:dyDescent="0.15">
      <c r="C41" s="196" t="s">
        <v>573</v>
      </c>
      <c r="N41" s="180" t="s">
        <v>520</v>
      </c>
      <c r="O41" s="180"/>
      <c r="P41" s="180"/>
      <c r="Q41" s="180"/>
      <c r="R41" s="180"/>
      <c r="S41" s="180"/>
      <c r="T41" s="180"/>
      <c r="U41" s="180"/>
      <c r="V41" s="180"/>
    </row>
    <row r="42" spans="2:23" ht="15" customHeight="1" x14ac:dyDescent="0.15">
      <c r="C42" s="196" t="s">
        <v>575</v>
      </c>
      <c r="N42" s="180" t="s">
        <v>574</v>
      </c>
      <c r="O42" s="180"/>
      <c r="P42" s="180"/>
      <c r="Q42" s="180"/>
      <c r="R42" s="180"/>
      <c r="S42" s="180"/>
      <c r="T42" s="180"/>
      <c r="U42" s="180"/>
      <c r="V42" s="180"/>
    </row>
    <row r="43" spans="2:23" x14ac:dyDescent="0.15">
      <c r="C43" s="180" t="s">
        <v>544</v>
      </c>
      <c r="N43" s="180" t="s">
        <v>453</v>
      </c>
      <c r="O43" s="180"/>
      <c r="P43" s="180"/>
      <c r="Q43" s="180"/>
      <c r="R43" s="180"/>
      <c r="S43" s="180"/>
      <c r="T43" s="180"/>
      <c r="U43" s="180"/>
      <c r="V43" s="180"/>
    </row>
    <row r="44" spans="2:23" x14ac:dyDescent="0.15">
      <c r="N44" s="180"/>
    </row>
    <row r="45" spans="2:23" x14ac:dyDescent="0.15">
      <c r="N45" s="18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D14:E14 O14:P14 D31:E31 O31:P31" xr:uid="{00000000-0002-0000-1400-000000000000}">
      <formula1>INDIRECT(D13)</formula1>
    </dataValidation>
    <dataValidation type="list" allowBlank="1" showInputMessage="1" showErrorMessage="1" sqref="D11:E12 D28:E29 O11:P12 O28:P29" xr:uid="{00000000-0002-0000-1400-000001000000}">
      <formula1>INDIRECT(D9)</formula1>
    </dataValidation>
    <dataValidation type="list" allowBlank="1" showInputMessage="1" showErrorMessage="1" sqref="P15:P16 E32:E33 E15:E16 P32:P33" xr:uid="{00000000-0002-0000-1400-000002000000}">
      <formula1>$Y$2:$Y$5</formula1>
    </dataValidation>
  </dataValidations>
  <printOptions horizontalCentered="1"/>
  <pageMargins left="0" right="0" top="0.78740157480314965" bottom="0" header="0.51181102362204722" footer="0.51181102362204722"/>
  <pageSetup paperSize="9" scale="73"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400-000003000000}">
          <x14:formula1>
            <xm:f>'(参考)リスト'!$D$16:$D$18</xm:f>
          </x14:formula1>
          <xm:sqref>D13:E13 D30:E30 O13:P13 O30:P30</xm:sqref>
        </x14:dataValidation>
        <x14:dataValidation type="list" allowBlank="1" showInputMessage="1" showErrorMessage="1" xr:uid="{00000000-0002-0000-1400-000004000000}">
          <x14:formula1>
            <xm:f>'(参考)リスト'!$B$16:$B$21</xm:f>
          </x14:formula1>
          <xm:sqref>D9:E10 D26:E27 O9:P10 O26:P27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pageSetUpPr fitToPage="1"/>
  </sheetPr>
  <dimension ref="B1:Y45"/>
  <sheetViews>
    <sheetView showGridLines="0" showZeros="0" view="pageBreakPreview" zoomScaleNormal="100" zoomScaleSheetLayoutView="100" workbookViewId="0">
      <selection sqref="A1:N2"/>
    </sheetView>
  </sheetViews>
  <sheetFormatPr defaultColWidth="9" defaultRowHeight="12" x14ac:dyDescent="0.15"/>
  <cols>
    <col min="1" max="1" width="1.44140625" style="6" customWidth="1"/>
    <col min="2" max="4" width="5.88671875" style="4" customWidth="1"/>
    <col min="5" max="5" width="9.33203125" style="4" customWidth="1"/>
    <col min="6" max="12" width="7.6640625" style="4" customWidth="1"/>
    <col min="13" max="15" width="5.88671875" style="4" customWidth="1"/>
    <col min="16" max="16" width="9.33203125" style="4" customWidth="1"/>
    <col min="17" max="23" width="7.6640625" style="4" customWidth="1"/>
    <col min="24" max="24" width="1.44140625" style="6" customWidth="1"/>
    <col min="25" max="25" width="0" style="6" hidden="1" customWidth="1"/>
    <col min="26" max="16384" width="9" style="6"/>
  </cols>
  <sheetData>
    <row r="1" spans="2:25" ht="9" customHeight="1" x14ac:dyDescent="0.15"/>
    <row r="2" spans="2:25" s="4" customFormat="1" ht="22.5" customHeight="1" x14ac:dyDescent="0.2">
      <c r="B2" s="626" t="s">
        <v>565</v>
      </c>
      <c r="C2" s="626"/>
      <c r="D2" s="626"/>
      <c r="E2" s="626"/>
      <c r="F2" s="626"/>
      <c r="G2" s="626"/>
      <c r="H2" s="626"/>
      <c r="I2" s="626"/>
      <c r="J2" s="626"/>
      <c r="K2" s="626"/>
      <c r="L2" s="626"/>
      <c r="M2" s="626"/>
      <c r="N2" s="626"/>
      <c r="O2" s="626"/>
      <c r="P2" s="626"/>
      <c r="Q2" s="626"/>
      <c r="R2" s="626"/>
      <c r="S2" s="626"/>
      <c r="T2" s="626"/>
      <c r="U2" s="626"/>
      <c r="V2" s="626"/>
      <c r="W2" s="626"/>
      <c r="Y2" s="94" t="s">
        <v>553</v>
      </c>
    </row>
    <row r="3" spans="2:25" s="4" customFormat="1" ht="20.100000000000001" customHeight="1" x14ac:dyDescent="0.15">
      <c r="B3" s="192" t="s">
        <v>27</v>
      </c>
      <c r="C3" s="192"/>
      <c r="D3" s="627" t="s">
        <v>576</v>
      </c>
      <c r="E3" s="627"/>
      <c r="F3" s="627"/>
      <c r="G3" s="627"/>
      <c r="H3" s="434" t="s">
        <v>28</v>
      </c>
      <c r="I3" s="434"/>
      <c r="J3" s="628" t="s">
        <v>660</v>
      </c>
      <c r="K3" s="628"/>
      <c r="L3" s="628"/>
      <c r="M3" s="442" t="s">
        <v>258</v>
      </c>
      <c r="N3" s="442"/>
      <c r="O3" s="442"/>
      <c r="P3" s="629" t="s">
        <v>663</v>
      </c>
      <c r="Q3" s="629"/>
      <c r="R3" s="629"/>
      <c r="S3" s="414" t="s">
        <v>222</v>
      </c>
      <c r="T3" s="416"/>
      <c r="U3" s="630" t="s">
        <v>665</v>
      </c>
      <c r="V3" s="631"/>
      <c r="W3" s="632"/>
      <c r="Y3" s="94" t="s">
        <v>556</v>
      </c>
    </row>
    <row r="4" spans="2:25" s="4" customFormat="1" ht="20.100000000000001" customHeight="1" x14ac:dyDescent="0.2">
      <c r="B4" s="193" t="s">
        <v>0</v>
      </c>
      <c r="C4" s="193"/>
      <c r="D4" s="636" t="s">
        <v>577</v>
      </c>
      <c r="E4" s="636"/>
      <c r="F4" s="636"/>
      <c r="G4" s="636"/>
      <c r="H4" s="403" t="s">
        <v>1</v>
      </c>
      <c r="I4" s="403"/>
      <c r="J4" s="628" t="s">
        <v>661</v>
      </c>
      <c r="K4" s="628"/>
      <c r="L4" s="628"/>
      <c r="M4" s="442" t="s">
        <v>259</v>
      </c>
      <c r="N4" s="442"/>
      <c r="O4" s="442"/>
      <c r="P4" s="637" t="s">
        <v>664</v>
      </c>
      <c r="Q4" s="637"/>
      <c r="R4" s="637"/>
      <c r="S4" s="486"/>
      <c r="T4" s="487"/>
      <c r="U4" s="633"/>
      <c r="V4" s="634"/>
      <c r="W4" s="635"/>
      <c r="Y4" s="94" t="s">
        <v>54</v>
      </c>
    </row>
    <row r="5" spans="2:25" s="4" customFormat="1" ht="20.100000000000001" customHeight="1" x14ac:dyDescent="0.2">
      <c r="B5" s="648" t="s">
        <v>566</v>
      </c>
      <c r="C5" s="638" t="s">
        <v>567</v>
      </c>
      <c r="D5" s="640">
        <v>30</v>
      </c>
      <c r="E5" s="641"/>
      <c r="F5" s="644"/>
      <c r="G5" s="645"/>
      <c r="H5" s="645"/>
      <c r="I5" s="645"/>
      <c r="J5" s="645"/>
      <c r="K5" s="645"/>
      <c r="L5" s="645"/>
      <c r="M5" s="648" t="s">
        <v>566</v>
      </c>
      <c r="N5" s="638" t="s">
        <v>567</v>
      </c>
      <c r="O5" s="640">
        <v>33</v>
      </c>
      <c r="P5" s="641"/>
      <c r="Q5" s="644"/>
      <c r="R5" s="645"/>
      <c r="S5" s="645"/>
      <c r="T5" s="645"/>
      <c r="U5" s="645"/>
      <c r="V5" s="645"/>
      <c r="W5" s="665"/>
      <c r="Y5" s="94" t="s">
        <v>55</v>
      </c>
    </row>
    <row r="6" spans="2:25" s="4" customFormat="1" ht="20.100000000000001" customHeight="1" x14ac:dyDescent="0.2">
      <c r="B6" s="648"/>
      <c r="C6" s="639"/>
      <c r="D6" s="642"/>
      <c r="E6" s="643"/>
      <c r="F6" s="644"/>
      <c r="G6" s="645"/>
      <c r="H6" s="645"/>
      <c r="I6" s="645"/>
      <c r="J6" s="645"/>
      <c r="K6" s="645"/>
      <c r="L6" s="645"/>
      <c r="M6" s="648"/>
      <c r="N6" s="639"/>
      <c r="O6" s="642"/>
      <c r="P6" s="643"/>
      <c r="Q6" s="644"/>
      <c r="R6" s="645"/>
      <c r="S6" s="645"/>
      <c r="T6" s="645"/>
      <c r="U6" s="645"/>
      <c r="V6" s="645"/>
      <c r="W6" s="665"/>
    </row>
    <row r="7" spans="2:25" s="4" customFormat="1" ht="20.100000000000001" customHeight="1" x14ac:dyDescent="0.2">
      <c r="B7" s="648"/>
      <c r="C7" s="667" t="s">
        <v>2</v>
      </c>
      <c r="D7" s="650">
        <v>1</v>
      </c>
      <c r="E7" s="651"/>
      <c r="F7" s="644"/>
      <c r="G7" s="645"/>
      <c r="H7" s="645"/>
      <c r="I7" s="645"/>
      <c r="J7" s="645"/>
      <c r="K7" s="645"/>
      <c r="L7" s="645"/>
      <c r="M7" s="648"/>
      <c r="N7" s="667" t="s">
        <v>2</v>
      </c>
      <c r="O7" s="650">
        <v>1</v>
      </c>
      <c r="P7" s="651"/>
      <c r="Q7" s="644"/>
      <c r="R7" s="645"/>
      <c r="S7" s="645"/>
      <c r="T7" s="645"/>
      <c r="U7" s="645"/>
      <c r="V7" s="645"/>
      <c r="W7" s="665"/>
    </row>
    <row r="8" spans="2:25" s="4" customFormat="1" ht="20.100000000000001" customHeight="1" x14ac:dyDescent="0.2">
      <c r="B8" s="649"/>
      <c r="C8" s="639"/>
      <c r="D8" s="642"/>
      <c r="E8" s="643"/>
      <c r="F8" s="644"/>
      <c r="G8" s="645"/>
      <c r="H8" s="645"/>
      <c r="I8" s="645"/>
      <c r="J8" s="645"/>
      <c r="K8" s="645"/>
      <c r="L8" s="645"/>
      <c r="M8" s="649"/>
      <c r="N8" s="639"/>
      <c r="O8" s="642"/>
      <c r="P8" s="643"/>
      <c r="Q8" s="644"/>
      <c r="R8" s="645"/>
      <c r="S8" s="645"/>
      <c r="T8" s="645"/>
      <c r="U8" s="645"/>
      <c r="V8" s="645"/>
      <c r="W8" s="665"/>
    </row>
    <row r="9" spans="2:25" s="4" customFormat="1" ht="17.100000000000001" customHeight="1" x14ac:dyDescent="0.2">
      <c r="B9" s="426" t="s">
        <v>568</v>
      </c>
      <c r="C9" s="426" t="s">
        <v>3</v>
      </c>
      <c r="D9" s="650" t="s">
        <v>713</v>
      </c>
      <c r="E9" s="651"/>
      <c r="F9" s="644"/>
      <c r="G9" s="645"/>
      <c r="H9" s="645"/>
      <c r="I9" s="645"/>
      <c r="J9" s="645"/>
      <c r="K9" s="645"/>
      <c r="L9" s="645"/>
      <c r="M9" s="426" t="s">
        <v>568</v>
      </c>
      <c r="N9" s="426" t="s">
        <v>3</v>
      </c>
      <c r="O9" s="650" t="s">
        <v>713</v>
      </c>
      <c r="P9" s="651"/>
      <c r="Q9" s="644"/>
      <c r="R9" s="645"/>
      <c r="S9" s="645"/>
      <c r="T9" s="645"/>
      <c r="U9" s="645"/>
      <c r="V9" s="645"/>
      <c r="W9" s="665"/>
    </row>
    <row r="10" spans="2:25" s="4" customFormat="1" ht="17.100000000000001" customHeight="1" x14ac:dyDescent="0.2">
      <c r="B10" s="426"/>
      <c r="C10" s="426"/>
      <c r="D10" s="642"/>
      <c r="E10" s="643"/>
      <c r="F10" s="644"/>
      <c r="G10" s="645"/>
      <c r="H10" s="645"/>
      <c r="I10" s="645"/>
      <c r="J10" s="645"/>
      <c r="K10" s="645"/>
      <c r="L10" s="645"/>
      <c r="M10" s="426"/>
      <c r="N10" s="426"/>
      <c r="O10" s="642"/>
      <c r="P10" s="643"/>
      <c r="Q10" s="644"/>
      <c r="R10" s="645"/>
      <c r="S10" s="645"/>
      <c r="T10" s="645"/>
      <c r="U10" s="645"/>
      <c r="V10" s="645"/>
      <c r="W10" s="665"/>
    </row>
    <row r="11" spans="2:25" s="4" customFormat="1" ht="17.100000000000001" customHeight="1" x14ac:dyDescent="0.2">
      <c r="B11" s="426"/>
      <c r="C11" s="426" t="s">
        <v>4</v>
      </c>
      <c r="D11" s="652" t="s">
        <v>735</v>
      </c>
      <c r="E11" s="653"/>
      <c r="F11" s="644"/>
      <c r="G11" s="645"/>
      <c r="H11" s="645"/>
      <c r="I11" s="645"/>
      <c r="J11" s="645"/>
      <c r="K11" s="645"/>
      <c r="L11" s="645"/>
      <c r="M11" s="426"/>
      <c r="N11" s="426" t="s">
        <v>4</v>
      </c>
      <c r="O11" s="652" t="s">
        <v>737</v>
      </c>
      <c r="P11" s="653"/>
      <c r="Q11" s="644"/>
      <c r="R11" s="645"/>
      <c r="S11" s="645"/>
      <c r="T11" s="645"/>
      <c r="U11" s="645"/>
      <c r="V11" s="645"/>
      <c r="W11" s="665"/>
    </row>
    <row r="12" spans="2:25" s="4" customFormat="1" ht="17.100000000000001" customHeight="1" x14ac:dyDescent="0.2">
      <c r="B12" s="426"/>
      <c r="C12" s="426"/>
      <c r="D12" s="654"/>
      <c r="E12" s="655"/>
      <c r="F12" s="644"/>
      <c r="G12" s="645"/>
      <c r="H12" s="645"/>
      <c r="I12" s="645"/>
      <c r="J12" s="645"/>
      <c r="K12" s="645"/>
      <c r="L12" s="645"/>
      <c r="M12" s="426"/>
      <c r="N12" s="426"/>
      <c r="O12" s="654"/>
      <c r="P12" s="655"/>
      <c r="Q12" s="644"/>
      <c r="R12" s="645"/>
      <c r="S12" s="645"/>
      <c r="T12" s="645"/>
      <c r="U12" s="645"/>
      <c r="V12" s="645"/>
      <c r="W12" s="665"/>
    </row>
    <row r="13" spans="2:25" s="4" customFormat="1" ht="17.100000000000001" customHeight="1" x14ac:dyDescent="0.2">
      <c r="B13" s="385" t="s">
        <v>5</v>
      </c>
      <c r="C13" s="387"/>
      <c r="D13" s="656" t="s">
        <v>715</v>
      </c>
      <c r="E13" s="657"/>
      <c r="F13" s="644"/>
      <c r="G13" s="645"/>
      <c r="H13" s="645"/>
      <c r="I13" s="645"/>
      <c r="J13" s="645"/>
      <c r="K13" s="645"/>
      <c r="L13" s="645"/>
      <c r="M13" s="385" t="s">
        <v>5</v>
      </c>
      <c r="N13" s="387"/>
      <c r="O13" s="656" t="s">
        <v>715</v>
      </c>
      <c r="P13" s="657"/>
      <c r="Q13" s="644"/>
      <c r="R13" s="645"/>
      <c r="S13" s="645"/>
      <c r="T13" s="645"/>
      <c r="U13" s="645"/>
      <c r="V13" s="645"/>
      <c r="W13" s="665"/>
    </row>
    <row r="14" spans="2:25" s="4" customFormat="1" ht="17.100000000000001" customHeight="1" x14ac:dyDescent="0.2">
      <c r="B14" s="385" t="s">
        <v>6</v>
      </c>
      <c r="C14" s="387"/>
      <c r="D14" s="642" t="s">
        <v>716</v>
      </c>
      <c r="E14" s="643"/>
      <c r="F14" s="644"/>
      <c r="G14" s="645"/>
      <c r="H14" s="645"/>
      <c r="I14" s="645"/>
      <c r="J14" s="645"/>
      <c r="K14" s="645"/>
      <c r="L14" s="645"/>
      <c r="M14" s="385" t="s">
        <v>6</v>
      </c>
      <c r="N14" s="387"/>
      <c r="O14" s="642" t="s">
        <v>716</v>
      </c>
      <c r="P14" s="643"/>
      <c r="Q14" s="644"/>
      <c r="R14" s="645"/>
      <c r="S14" s="645"/>
      <c r="T14" s="645"/>
      <c r="U14" s="645"/>
      <c r="V14" s="645"/>
      <c r="W14" s="665"/>
    </row>
    <row r="15" spans="2:25" s="4" customFormat="1" ht="17.100000000000001" customHeight="1" x14ac:dyDescent="0.2">
      <c r="B15" s="414" t="s">
        <v>29</v>
      </c>
      <c r="C15" s="663" t="s">
        <v>270</v>
      </c>
      <c r="D15" s="664"/>
      <c r="E15" s="194" t="s">
        <v>55</v>
      </c>
      <c r="F15" s="644"/>
      <c r="G15" s="645"/>
      <c r="H15" s="645"/>
      <c r="I15" s="645"/>
      <c r="J15" s="645"/>
      <c r="K15" s="645"/>
      <c r="L15" s="645"/>
      <c r="M15" s="414" t="s">
        <v>29</v>
      </c>
      <c r="N15" s="663" t="s">
        <v>270</v>
      </c>
      <c r="O15" s="664"/>
      <c r="P15" s="194" t="s">
        <v>720</v>
      </c>
      <c r="Q15" s="644"/>
      <c r="R15" s="645"/>
      <c r="S15" s="645"/>
      <c r="T15" s="645"/>
      <c r="U15" s="645"/>
      <c r="V15" s="645"/>
      <c r="W15" s="665"/>
    </row>
    <row r="16" spans="2:25" s="4" customFormat="1" ht="17.100000000000001" customHeight="1" x14ac:dyDescent="0.2">
      <c r="B16" s="417"/>
      <c r="C16" s="663" t="s">
        <v>271</v>
      </c>
      <c r="D16" s="664"/>
      <c r="E16" s="195" t="s">
        <v>553</v>
      </c>
      <c r="F16" s="646"/>
      <c r="G16" s="647"/>
      <c r="H16" s="647"/>
      <c r="I16" s="647"/>
      <c r="J16" s="647"/>
      <c r="K16" s="647"/>
      <c r="L16" s="647"/>
      <c r="M16" s="417"/>
      <c r="N16" s="663" t="s">
        <v>271</v>
      </c>
      <c r="O16" s="664"/>
      <c r="P16" s="195" t="s">
        <v>556</v>
      </c>
      <c r="Q16" s="646"/>
      <c r="R16" s="647"/>
      <c r="S16" s="647"/>
      <c r="T16" s="647"/>
      <c r="U16" s="647"/>
      <c r="V16" s="647"/>
      <c r="W16" s="666"/>
    </row>
    <row r="17" spans="2:23" s="4" customFormat="1" ht="17.100000000000001" customHeight="1" x14ac:dyDescent="0.2">
      <c r="B17" s="385" t="s">
        <v>7</v>
      </c>
      <c r="C17" s="386"/>
      <c r="D17" s="387"/>
      <c r="E17" s="656" t="s">
        <v>802</v>
      </c>
      <c r="F17" s="658"/>
      <c r="G17" s="658"/>
      <c r="H17" s="658"/>
      <c r="I17" s="658"/>
      <c r="J17" s="658"/>
      <c r="K17" s="658"/>
      <c r="L17" s="659"/>
      <c r="M17" s="385" t="s">
        <v>7</v>
      </c>
      <c r="N17" s="386"/>
      <c r="O17" s="387"/>
      <c r="P17" s="656" t="s">
        <v>805</v>
      </c>
      <c r="Q17" s="658"/>
      <c r="R17" s="658"/>
      <c r="S17" s="658"/>
      <c r="T17" s="658"/>
      <c r="U17" s="658"/>
      <c r="V17" s="658"/>
      <c r="W17" s="659"/>
    </row>
    <row r="18" spans="2:23" s="4" customFormat="1" ht="17.100000000000001" customHeight="1" x14ac:dyDescent="0.2">
      <c r="B18" s="385" t="s">
        <v>46</v>
      </c>
      <c r="C18" s="386"/>
      <c r="D18" s="387"/>
      <c r="E18" s="660" t="s">
        <v>803</v>
      </c>
      <c r="F18" s="661"/>
      <c r="G18" s="661"/>
      <c r="H18" s="661"/>
      <c r="I18" s="661"/>
      <c r="J18" s="661"/>
      <c r="K18" s="661"/>
      <c r="L18" s="661"/>
      <c r="M18" s="385" t="s">
        <v>46</v>
      </c>
      <c r="N18" s="386"/>
      <c r="O18" s="387"/>
      <c r="P18" s="660" t="s">
        <v>806</v>
      </c>
      <c r="Q18" s="661"/>
      <c r="R18" s="661"/>
      <c r="S18" s="661"/>
      <c r="T18" s="661"/>
      <c r="U18" s="661"/>
      <c r="V18" s="661"/>
      <c r="W18" s="662"/>
    </row>
    <row r="19" spans="2:23" s="4" customFormat="1" ht="17.100000000000001" customHeight="1" x14ac:dyDescent="0.2">
      <c r="B19" s="385" t="s">
        <v>273</v>
      </c>
      <c r="C19" s="386"/>
      <c r="D19" s="387"/>
      <c r="E19" s="660" t="s">
        <v>720</v>
      </c>
      <c r="F19" s="661"/>
      <c r="G19" s="661"/>
      <c r="H19" s="658"/>
      <c r="I19" s="658"/>
      <c r="J19" s="658"/>
      <c r="K19" s="658"/>
      <c r="L19" s="659"/>
      <c r="M19" s="385" t="s">
        <v>273</v>
      </c>
      <c r="N19" s="386"/>
      <c r="O19" s="387"/>
      <c r="P19" s="660" t="s">
        <v>720</v>
      </c>
      <c r="Q19" s="661"/>
      <c r="R19" s="661"/>
      <c r="S19" s="658"/>
      <c r="T19" s="658"/>
      <c r="U19" s="658"/>
      <c r="V19" s="658"/>
      <c r="W19" s="659"/>
    </row>
    <row r="20" spans="2:23" s="4" customFormat="1" ht="17.100000000000001" customHeight="1" x14ac:dyDescent="0.2">
      <c r="B20" s="385" t="s">
        <v>292</v>
      </c>
      <c r="C20" s="386"/>
      <c r="D20" s="387"/>
      <c r="E20" s="660" t="s">
        <v>750</v>
      </c>
      <c r="F20" s="661"/>
      <c r="G20" s="661"/>
      <c r="H20" s="668" t="s">
        <v>8</v>
      </c>
      <c r="I20" s="669"/>
      <c r="J20" s="670">
        <v>44481</v>
      </c>
      <c r="K20" s="671"/>
      <c r="L20" s="671"/>
      <c r="M20" s="385" t="s">
        <v>292</v>
      </c>
      <c r="N20" s="386"/>
      <c r="O20" s="387"/>
      <c r="P20" s="660" t="s">
        <v>720</v>
      </c>
      <c r="Q20" s="661"/>
      <c r="R20" s="661"/>
      <c r="S20" s="668" t="s">
        <v>8</v>
      </c>
      <c r="T20" s="669"/>
      <c r="U20" s="670" t="s">
        <v>720</v>
      </c>
      <c r="V20" s="671"/>
      <c r="W20" s="672"/>
    </row>
    <row r="21" spans="2:23" s="4" customFormat="1" ht="17.100000000000001" customHeight="1" x14ac:dyDescent="0.2">
      <c r="B21" s="385" t="s">
        <v>569</v>
      </c>
      <c r="C21" s="386"/>
      <c r="D21" s="673" t="s">
        <v>804</v>
      </c>
      <c r="E21" s="674"/>
      <c r="F21" s="674"/>
      <c r="G21" s="674"/>
      <c r="H21" s="674"/>
      <c r="I21" s="674"/>
      <c r="J21" s="674"/>
      <c r="K21" s="674"/>
      <c r="L21" s="674"/>
      <c r="M21" s="385" t="s">
        <v>569</v>
      </c>
      <c r="N21" s="386"/>
      <c r="O21" s="673" t="s">
        <v>789</v>
      </c>
      <c r="P21" s="674"/>
      <c r="Q21" s="674"/>
      <c r="R21" s="674"/>
      <c r="S21" s="674"/>
      <c r="T21" s="674"/>
      <c r="U21" s="674"/>
      <c r="V21" s="674"/>
      <c r="W21" s="675"/>
    </row>
    <row r="22" spans="2:23" s="4" customFormat="1" ht="20.100000000000001" customHeight="1" x14ac:dyDescent="0.2">
      <c r="B22" s="648" t="s">
        <v>566</v>
      </c>
      <c r="C22" s="638" t="s">
        <v>567</v>
      </c>
      <c r="D22" s="640">
        <v>42</v>
      </c>
      <c r="E22" s="641"/>
      <c r="F22" s="644"/>
      <c r="G22" s="645"/>
      <c r="H22" s="645"/>
      <c r="I22" s="645"/>
      <c r="J22" s="645"/>
      <c r="K22" s="645"/>
      <c r="L22" s="645"/>
      <c r="M22" s="648" t="s">
        <v>566</v>
      </c>
      <c r="N22" s="638" t="s">
        <v>567</v>
      </c>
      <c r="O22" s="640">
        <v>49</v>
      </c>
      <c r="P22" s="641"/>
      <c r="Q22" s="644"/>
      <c r="R22" s="645"/>
      <c r="S22" s="645"/>
      <c r="T22" s="645"/>
      <c r="U22" s="645"/>
      <c r="V22" s="645"/>
      <c r="W22" s="665"/>
    </row>
    <row r="23" spans="2:23" s="4" customFormat="1" ht="20.100000000000001" customHeight="1" x14ac:dyDescent="0.2">
      <c r="B23" s="648"/>
      <c r="C23" s="639"/>
      <c r="D23" s="642"/>
      <c r="E23" s="643"/>
      <c r="F23" s="644"/>
      <c r="G23" s="645"/>
      <c r="H23" s="645"/>
      <c r="I23" s="645"/>
      <c r="J23" s="645"/>
      <c r="K23" s="645"/>
      <c r="L23" s="645"/>
      <c r="M23" s="648"/>
      <c r="N23" s="639"/>
      <c r="O23" s="642"/>
      <c r="P23" s="643"/>
      <c r="Q23" s="644"/>
      <c r="R23" s="645"/>
      <c r="S23" s="645"/>
      <c r="T23" s="645"/>
      <c r="U23" s="645"/>
      <c r="V23" s="645"/>
      <c r="W23" s="665"/>
    </row>
    <row r="24" spans="2:23" s="4" customFormat="1" ht="20.100000000000001" customHeight="1" x14ac:dyDescent="0.2">
      <c r="B24" s="648"/>
      <c r="C24" s="667" t="s">
        <v>2</v>
      </c>
      <c r="D24" s="650">
        <v>1</v>
      </c>
      <c r="E24" s="651"/>
      <c r="F24" s="644"/>
      <c r="G24" s="645"/>
      <c r="H24" s="645"/>
      <c r="I24" s="645"/>
      <c r="J24" s="645"/>
      <c r="K24" s="645"/>
      <c r="L24" s="645"/>
      <c r="M24" s="648"/>
      <c r="N24" s="667" t="s">
        <v>2</v>
      </c>
      <c r="O24" s="650">
        <v>1</v>
      </c>
      <c r="P24" s="651"/>
      <c r="Q24" s="644"/>
      <c r="R24" s="645"/>
      <c r="S24" s="645"/>
      <c r="T24" s="645"/>
      <c r="U24" s="645"/>
      <c r="V24" s="645"/>
      <c r="W24" s="665"/>
    </row>
    <row r="25" spans="2:23" s="4" customFormat="1" ht="20.100000000000001" customHeight="1" x14ac:dyDescent="0.2">
      <c r="B25" s="649"/>
      <c r="C25" s="639"/>
      <c r="D25" s="642"/>
      <c r="E25" s="643"/>
      <c r="F25" s="644"/>
      <c r="G25" s="645"/>
      <c r="H25" s="645"/>
      <c r="I25" s="645"/>
      <c r="J25" s="645"/>
      <c r="K25" s="645"/>
      <c r="L25" s="645"/>
      <c r="M25" s="649"/>
      <c r="N25" s="639"/>
      <c r="O25" s="642"/>
      <c r="P25" s="643"/>
      <c r="Q25" s="644"/>
      <c r="R25" s="645"/>
      <c r="S25" s="645"/>
      <c r="T25" s="645"/>
      <c r="U25" s="645"/>
      <c r="V25" s="645"/>
      <c r="W25" s="665"/>
    </row>
    <row r="26" spans="2:23" s="4" customFormat="1" ht="17.100000000000001" customHeight="1" x14ac:dyDescent="0.2">
      <c r="B26" s="426" t="s">
        <v>568</v>
      </c>
      <c r="C26" s="426" t="s">
        <v>3</v>
      </c>
      <c r="D26" s="650" t="s">
        <v>713</v>
      </c>
      <c r="E26" s="651"/>
      <c r="F26" s="644"/>
      <c r="G26" s="645"/>
      <c r="H26" s="645"/>
      <c r="I26" s="645"/>
      <c r="J26" s="645"/>
      <c r="K26" s="645"/>
      <c r="L26" s="645"/>
      <c r="M26" s="426" t="s">
        <v>568</v>
      </c>
      <c r="N26" s="426" t="s">
        <v>3</v>
      </c>
      <c r="O26" s="650" t="s">
        <v>740</v>
      </c>
      <c r="P26" s="651"/>
      <c r="Q26" s="644"/>
      <c r="R26" s="645"/>
      <c r="S26" s="645"/>
      <c r="T26" s="645"/>
      <c r="U26" s="645"/>
      <c r="V26" s="645"/>
      <c r="W26" s="665"/>
    </row>
    <row r="27" spans="2:23" s="4" customFormat="1" ht="17.100000000000001" customHeight="1" x14ac:dyDescent="0.2">
      <c r="B27" s="426"/>
      <c r="C27" s="426"/>
      <c r="D27" s="642"/>
      <c r="E27" s="643"/>
      <c r="F27" s="644"/>
      <c r="G27" s="645"/>
      <c r="H27" s="645"/>
      <c r="I27" s="645"/>
      <c r="J27" s="645"/>
      <c r="K27" s="645"/>
      <c r="L27" s="645"/>
      <c r="M27" s="426"/>
      <c r="N27" s="426"/>
      <c r="O27" s="642"/>
      <c r="P27" s="643"/>
      <c r="Q27" s="644"/>
      <c r="R27" s="645"/>
      <c r="S27" s="645"/>
      <c r="T27" s="645"/>
      <c r="U27" s="645"/>
      <c r="V27" s="645"/>
      <c r="W27" s="665"/>
    </row>
    <row r="28" spans="2:23" s="4" customFormat="1" ht="17.100000000000001" customHeight="1" x14ac:dyDescent="0.2">
      <c r="B28" s="426"/>
      <c r="C28" s="426" t="s">
        <v>4</v>
      </c>
      <c r="D28" s="652" t="s">
        <v>729</v>
      </c>
      <c r="E28" s="653"/>
      <c r="F28" s="644"/>
      <c r="G28" s="645"/>
      <c r="H28" s="645"/>
      <c r="I28" s="645"/>
      <c r="J28" s="645"/>
      <c r="K28" s="645"/>
      <c r="L28" s="645"/>
      <c r="M28" s="426"/>
      <c r="N28" s="426" t="s">
        <v>4</v>
      </c>
      <c r="O28" s="652" t="s">
        <v>754</v>
      </c>
      <c r="P28" s="653"/>
      <c r="Q28" s="644"/>
      <c r="R28" s="645"/>
      <c r="S28" s="645"/>
      <c r="T28" s="645"/>
      <c r="U28" s="645"/>
      <c r="V28" s="645"/>
      <c r="W28" s="665"/>
    </row>
    <row r="29" spans="2:23" s="4" customFormat="1" ht="17.100000000000001" customHeight="1" x14ac:dyDescent="0.2">
      <c r="B29" s="426"/>
      <c r="C29" s="426"/>
      <c r="D29" s="654"/>
      <c r="E29" s="655"/>
      <c r="F29" s="644"/>
      <c r="G29" s="645"/>
      <c r="H29" s="645"/>
      <c r="I29" s="645"/>
      <c r="J29" s="645"/>
      <c r="K29" s="645"/>
      <c r="L29" s="645"/>
      <c r="M29" s="426"/>
      <c r="N29" s="426"/>
      <c r="O29" s="654"/>
      <c r="P29" s="655"/>
      <c r="Q29" s="644"/>
      <c r="R29" s="645"/>
      <c r="S29" s="645"/>
      <c r="T29" s="645"/>
      <c r="U29" s="645"/>
      <c r="V29" s="645"/>
      <c r="W29" s="665"/>
    </row>
    <row r="30" spans="2:23" s="4" customFormat="1" ht="17.100000000000001" customHeight="1" x14ac:dyDescent="0.2">
      <c r="B30" s="385" t="s">
        <v>5</v>
      </c>
      <c r="C30" s="387"/>
      <c r="D30" s="656" t="s">
        <v>715</v>
      </c>
      <c r="E30" s="657"/>
      <c r="F30" s="644"/>
      <c r="G30" s="645"/>
      <c r="H30" s="645"/>
      <c r="I30" s="645"/>
      <c r="J30" s="645"/>
      <c r="K30" s="645"/>
      <c r="L30" s="645"/>
      <c r="M30" s="385" t="s">
        <v>5</v>
      </c>
      <c r="N30" s="387"/>
      <c r="O30" s="656" t="s">
        <v>715</v>
      </c>
      <c r="P30" s="657"/>
      <c r="Q30" s="644"/>
      <c r="R30" s="645"/>
      <c r="S30" s="645"/>
      <c r="T30" s="645"/>
      <c r="U30" s="645"/>
      <c r="V30" s="645"/>
      <c r="W30" s="665"/>
    </row>
    <row r="31" spans="2:23" s="4" customFormat="1" ht="17.100000000000001" customHeight="1" x14ac:dyDescent="0.2">
      <c r="B31" s="385" t="s">
        <v>6</v>
      </c>
      <c r="C31" s="387"/>
      <c r="D31" s="642" t="s">
        <v>730</v>
      </c>
      <c r="E31" s="643"/>
      <c r="F31" s="644"/>
      <c r="G31" s="645"/>
      <c r="H31" s="645"/>
      <c r="I31" s="645"/>
      <c r="J31" s="645"/>
      <c r="K31" s="645"/>
      <c r="L31" s="645"/>
      <c r="M31" s="385" t="s">
        <v>6</v>
      </c>
      <c r="N31" s="387"/>
      <c r="O31" s="642" t="s">
        <v>716</v>
      </c>
      <c r="P31" s="643"/>
      <c r="Q31" s="644"/>
      <c r="R31" s="645"/>
      <c r="S31" s="645"/>
      <c r="T31" s="645"/>
      <c r="U31" s="645"/>
      <c r="V31" s="645"/>
      <c r="W31" s="665"/>
    </row>
    <row r="32" spans="2:23" s="4" customFormat="1" ht="17.100000000000001" customHeight="1" x14ac:dyDescent="0.2">
      <c r="B32" s="414" t="s">
        <v>29</v>
      </c>
      <c r="C32" s="663" t="s">
        <v>270</v>
      </c>
      <c r="D32" s="664"/>
      <c r="E32" s="194" t="s">
        <v>720</v>
      </c>
      <c r="F32" s="644"/>
      <c r="G32" s="645"/>
      <c r="H32" s="645"/>
      <c r="I32" s="645"/>
      <c r="J32" s="645"/>
      <c r="K32" s="645"/>
      <c r="L32" s="645"/>
      <c r="M32" s="414" t="s">
        <v>29</v>
      </c>
      <c r="N32" s="663" t="s">
        <v>270</v>
      </c>
      <c r="O32" s="664"/>
      <c r="P32" s="194" t="s">
        <v>720</v>
      </c>
      <c r="Q32" s="644"/>
      <c r="R32" s="645"/>
      <c r="S32" s="645"/>
      <c r="T32" s="645"/>
      <c r="U32" s="645"/>
      <c r="V32" s="645"/>
      <c r="W32" s="665"/>
    </row>
    <row r="33" spans="2:23" s="4" customFormat="1" ht="17.100000000000001" customHeight="1" x14ac:dyDescent="0.2">
      <c r="B33" s="417"/>
      <c r="C33" s="663" t="s">
        <v>271</v>
      </c>
      <c r="D33" s="664"/>
      <c r="E33" s="195" t="s">
        <v>556</v>
      </c>
      <c r="F33" s="646"/>
      <c r="G33" s="647"/>
      <c r="H33" s="647"/>
      <c r="I33" s="647"/>
      <c r="J33" s="647"/>
      <c r="K33" s="647"/>
      <c r="L33" s="647"/>
      <c r="M33" s="417"/>
      <c r="N33" s="663" t="s">
        <v>271</v>
      </c>
      <c r="O33" s="664"/>
      <c r="P33" s="195" t="s">
        <v>556</v>
      </c>
      <c r="Q33" s="646"/>
      <c r="R33" s="647"/>
      <c r="S33" s="647"/>
      <c r="T33" s="647"/>
      <c r="U33" s="647"/>
      <c r="V33" s="647"/>
      <c r="W33" s="666"/>
    </row>
    <row r="34" spans="2:23" s="4" customFormat="1" ht="17.100000000000001" customHeight="1" x14ac:dyDescent="0.2">
      <c r="B34" s="385" t="s">
        <v>7</v>
      </c>
      <c r="C34" s="386"/>
      <c r="D34" s="387"/>
      <c r="E34" s="656" t="s">
        <v>807</v>
      </c>
      <c r="F34" s="658"/>
      <c r="G34" s="658"/>
      <c r="H34" s="658"/>
      <c r="I34" s="658"/>
      <c r="J34" s="658"/>
      <c r="K34" s="658"/>
      <c r="L34" s="659"/>
      <c r="M34" s="385" t="s">
        <v>7</v>
      </c>
      <c r="N34" s="386"/>
      <c r="O34" s="387"/>
      <c r="P34" s="656" t="s">
        <v>810</v>
      </c>
      <c r="Q34" s="658"/>
      <c r="R34" s="658"/>
      <c r="S34" s="658"/>
      <c r="T34" s="658"/>
      <c r="U34" s="658"/>
      <c r="V34" s="658"/>
      <c r="W34" s="659"/>
    </row>
    <row r="35" spans="2:23" s="4" customFormat="1" ht="17.100000000000001" customHeight="1" x14ac:dyDescent="0.2">
      <c r="B35" s="385" t="s">
        <v>46</v>
      </c>
      <c r="C35" s="386"/>
      <c r="D35" s="387"/>
      <c r="E35" s="660" t="s">
        <v>808</v>
      </c>
      <c r="F35" s="661"/>
      <c r="G35" s="661"/>
      <c r="H35" s="661"/>
      <c r="I35" s="661"/>
      <c r="J35" s="661"/>
      <c r="K35" s="661"/>
      <c r="L35" s="661"/>
      <c r="M35" s="385" t="s">
        <v>46</v>
      </c>
      <c r="N35" s="386"/>
      <c r="O35" s="387"/>
      <c r="P35" s="660" t="s">
        <v>811</v>
      </c>
      <c r="Q35" s="661"/>
      <c r="R35" s="661"/>
      <c r="S35" s="661"/>
      <c r="T35" s="661"/>
      <c r="U35" s="661"/>
      <c r="V35" s="661"/>
      <c r="W35" s="662"/>
    </row>
    <row r="36" spans="2:23" s="4" customFormat="1" ht="17.100000000000001" customHeight="1" x14ac:dyDescent="0.2">
      <c r="B36" s="385" t="s">
        <v>273</v>
      </c>
      <c r="C36" s="386"/>
      <c r="D36" s="387"/>
      <c r="E36" s="660" t="s">
        <v>720</v>
      </c>
      <c r="F36" s="661"/>
      <c r="G36" s="661"/>
      <c r="H36" s="658"/>
      <c r="I36" s="658"/>
      <c r="J36" s="658"/>
      <c r="K36" s="658"/>
      <c r="L36" s="659"/>
      <c r="M36" s="385" t="s">
        <v>273</v>
      </c>
      <c r="N36" s="386"/>
      <c r="O36" s="387"/>
      <c r="P36" s="660" t="s">
        <v>720</v>
      </c>
      <c r="Q36" s="661"/>
      <c r="R36" s="661"/>
      <c r="S36" s="658"/>
      <c r="T36" s="658"/>
      <c r="U36" s="658"/>
      <c r="V36" s="658"/>
      <c r="W36" s="659"/>
    </row>
    <row r="37" spans="2:23" s="4" customFormat="1" ht="17.100000000000001" customHeight="1" x14ac:dyDescent="0.2">
      <c r="B37" s="385" t="s">
        <v>292</v>
      </c>
      <c r="C37" s="386"/>
      <c r="D37" s="387"/>
      <c r="E37" s="660" t="s">
        <v>720</v>
      </c>
      <c r="F37" s="661"/>
      <c r="G37" s="661"/>
      <c r="H37" s="668" t="s">
        <v>8</v>
      </c>
      <c r="I37" s="669"/>
      <c r="J37" s="670" t="s">
        <v>720</v>
      </c>
      <c r="K37" s="671"/>
      <c r="L37" s="671"/>
      <c r="M37" s="385" t="s">
        <v>292</v>
      </c>
      <c r="N37" s="386"/>
      <c r="O37" s="387"/>
      <c r="P37" s="660" t="s">
        <v>720</v>
      </c>
      <c r="Q37" s="661"/>
      <c r="R37" s="661"/>
      <c r="S37" s="668" t="s">
        <v>8</v>
      </c>
      <c r="T37" s="669"/>
      <c r="U37" s="670" t="s">
        <v>720</v>
      </c>
      <c r="V37" s="671"/>
      <c r="W37" s="672"/>
    </row>
    <row r="38" spans="2:23" s="4" customFormat="1" ht="17.100000000000001" customHeight="1" x14ac:dyDescent="0.2">
      <c r="B38" s="385" t="s">
        <v>569</v>
      </c>
      <c r="C38" s="386"/>
      <c r="D38" s="673" t="s">
        <v>809</v>
      </c>
      <c r="E38" s="674"/>
      <c r="F38" s="674"/>
      <c r="G38" s="674"/>
      <c r="H38" s="674"/>
      <c r="I38" s="674"/>
      <c r="J38" s="674"/>
      <c r="K38" s="674"/>
      <c r="L38" s="674"/>
      <c r="M38" s="385" t="s">
        <v>569</v>
      </c>
      <c r="N38" s="386"/>
      <c r="O38" s="673" t="s">
        <v>812</v>
      </c>
      <c r="P38" s="674"/>
      <c r="Q38" s="674"/>
      <c r="R38" s="674"/>
      <c r="S38" s="674"/>
      <c r="T38" s="674"/>
      <c r="U38" s="674"/>
      <c r="V38" s="674"/>
      <c r="W38" s="675"/>
    </row>
    <row r="39" spans="2:23" ht="15" customHeight="1" x14ac:dyDescent="0.15">
      <c r="B39" s="196"/>
      <c r="C39" s="676" t="s">
        <v>570</v>
      </c>
      <c r="D39" s="677"/>
      <c r="E39" s="677"/>
      <c r="F39" s="677"/>
      <c r="G39" s="677"/>
      <c r="H39" s="677"/>
      <c r="I39" s="677"/>
      <c r="J39" s="677"/>
      <c r="K39" s="677"/>
      <c r="L39" s="677"/>
      <c r="M39" s="196"/>
      <c r="N39" s="196" t="s">
        <v>571</v>
      </c>
      <c r="O39" s="196"/>
      <c r="P39" s="196"/>
      <c r="Q39" s="196"/>
      <c r="R39" s="196"/>
      <c r="S39" s="196"/>
      <c r="T39" s="196"/>
      <c r="U39" s="196"/>
      <c r="V39" s="196"/>
      <c r="W39" s="196"/>
    </row>
    <row r="40" spans="2:23" ht="15" customHeight="1" x14ac:dyDescent="0.15">
      <c r="B40" s="196"/>
      <c r="C40" s="678"/>
      <c r="D40" s="678"/>
      <c r="E40" s="678"/>
      <c r="F40" s="678"/>
      <c r="G40" s="678"/>
      <c r="H40" s="678"/>
      <c r="I40" s="678"/>
      <c r="J40" s="678"/>
      <c r="K40" s="678"/>
      <c r="L40" s="678"/>
      <c r="M40" s="196"/>
      <c r="N40" s="196" t="s">
        <v>572</v>
      </c>
      <c r="O40" s="196"/>
      <c r="P40" s="196"/>
      <c r="Q40" s="196"/>
      <c r="R40" s="196"/>
      <c r="S40" s="196"/>
      <c r="T40" s="196"/>
      <c r="U40" s="196"/>
      <c r="V40" s="196"/>
      <c r="W40" s="196"/>
    </row>
    <row r="41" spans="2:23" ht="15" customHeight="1" x14ac:dyDescent="0.15">
      <c r="C41" s="196" t="s">
        <v>573</v>
      </c>
      <c r="N41" s="180" t="s">
        <v>520</v>
      </c>
      <c r="O41" s="180"/>
      <c r="P41" s="180"/>
      <c r="Q41" s="180"/>
      <c r="R41" s="180"/>
      <c r="S41" s="180"/>
      <c r="T41" s="180"/>
      <c r="U41" s="180"/>
      <c r="V41" s="180"/>
    </row>
    <row r="42" spans="2:23" ht="15" customHeight="1" x14ac:dyDescent="0.15">
      <c r="C42" s="196" t="s">
        <v>575</v>
      </c>
      <c r="N42" s="180" t="s">
        <v>574</v>
      </c>
      <c r="O42" s="180"/>
      <c r="P42" s="180"/>
      <c r="Q42" s="180"/>
      <c r="R42" s="180"/>
      <c r="S42" s="180"/>
      <c r="T42" s="180"/>
      <c r="U42" s="180"/>
      <c r="V42" s="180"/>
    </row>
    <row r="43" spans="2:23" x14ac:dyDescent="0.15">
      <c r="C43" s="180" t="s">
        <v>544</v>
      </c>
      <c r="N43" s="180" t="s">
        <v>453</v>
      </c>
      <c r="O43" s="180"/>
      <c r="P43" s="180"/>
      <c r="Q43" s="180"/>
      <c r="R43" s="180"/>
      <c r="S43" s="180"/>
      <c r="T43" s="180"/>
      <c r="U43" s="180"/>
      <c r="V43" s="180"/>
    </row>
    <row r="44" spans="2:23" x14ac:dyDescent="0.15">
      <c r="N44" s="180"/>
    </row>
    <row r="45" spans="2:23" x14ac:dyDescent="0.15">
      <c r="N45" s="18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D14:E14 O14:P14 D31:E31 O31:P31" xr:uid="{00000000-0002-0000-1500-000000000000}">
      <formula1>INDIRECT(D13)</formula1>
    </dataValidation>
    <dataValidation type="list" allowBlank="1" showInputMessage="1" showErrorMessage="1" sqref="D11:E12 D28:E29 O11:P12 O28:P29" xr:uid="{00000000-0002-0000-1500-000001000000}">
      <formula1>INDIRECT(D9)</formula1>
    </dataValidation>
    <dataValidation type="list" allowBlank="1" showInputMessage="1" showErrorMessage="1" sqref="P15:P16 E32:E33 E15:E16 P32:P33" xr:uid="{00000000-0002-0000-1500-000002000000}">
      <formula1>$Y$2:$Y$5</formula1>
    </dataValidation>
  </dataValidations>
  <printOptions horizontalCentered="1"/>
  <pageMargins left="0" right="0" top="0.78740157480314965" bottom="0" header="0.51181102362204722" footer="0.51181102362204722"/>
  <pageSetup paperSize="9" scale="73"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500-000003000000}">
          <x14:formula1>
            <xm:f>'(参考)リスト'!$D$16:$D$18</xm:f>
          </x14:formula1>
          <xm:sqref>D13:E13 D30:E30 O13:P13 O30:P30</xm:sqref>
        </x14:dataValidation>
        <x14:dataValidation type="list" allowBlank="1" showInputMessage="1" showErrorMessage="1" xr:uid="{00000000-0002-0000-1500-000004000000}">
          <x14:formula1>
            <xm:f>'(参考)リスト'!$B$16:$B$21</xm:f>
          </x14:formula1>
          <xm:sqref>D9:E10 D26:E27 O9:P10 O26:P27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2">
    <pageSetUpPr fitToPage="1"/>
  </sheetPr>
  <dimension ref="B1:Y45"/>
  <sheetViews>
    <sheetView showGridLines="0" showZeros="0" view="pageBreakPreview" zoomScaleNormal="100" zoomScaleSheetLayoutView="100" workbookViewId="0">
      <selection sqref="A1:N2"/>
    </sheetView>
  </sheetViews>
  <sheetFormatPr defaultColWidth="9" defaultRowHeight="12" x14ac:dyDescent="0.15"/>
  <cols>
    <col min="1" max="1" width="1.44140625" style="6" customWidth="1"/>
    <col min="2" max="4" width="5.88671875" style="4" customWidth="1"/>
    <col min="5" max="5" width="9.33203125" style="4" customWidth="1"/>
    <col min="6" max="12" width="7.6640625" style="4" customWidth="1"/>
    <col min="13" max="15" width="5.88671875" style="4" customWidth="1"/>
    <col min="16" max="16" width="9.33203125" style="4" customWidth="1"/>
    <col min="17" max="23" width="7.6640625" style="4" customWidth="1"/>
    <col min="24" max="24" width="1.44140625" style="6" customWidth="1"/>
    <col min="25" max="25" width="0" style="6" hidden="1" customWidth="1"/>
    <col min="26" max="16384" width="9" style="6"/>
  </cols>
  <sheetData>
    <row r="1" spans="2:25" ht="9" customHeight="1" x14ac:dyDescent="0.15"/>
    <row r="2" spans="2:25" s="4" customFormat="1" ht="22.5" customHeight="1" x14ac:dyDescent="0.2">
      <c r="B2" s="626" t="s">
        <v>565</v>
      </c>
      <c r="C2" s="626"/>
      <c r="D2" s="626"/>
      <c r="E2" s="626"/>
      <c r="F2" s="626"/>
      <c r="G2" s="626"/>
      <c r="H2" s="626"/>
      <c r="I2" s="626"/>
      <c r="J2" s="626"/>
      <c r="K2" s="626"/>
      <c r="L2" s="626"/>
      <c r="M2" s="626"/>
      <c r="N2" s="626"/>
      <c r="O2" s="626"/>
      <c r="P2" s="626"/>
      <c r="Q2" s="626"/>
      <c r="R2" s="626"/>
      <c r="S2" s="626"/>
      <c r="T2" s="626"/>
      <c r="U2" s="626"/>
      <c r="V2" s="626"/>
      <c r="W2" s="626"/>
      <c r="Y2" s="94" t="s">
        <v>553</v>
      </c>
    </row>
    <row r="3" spans="2:25" s="4" customFormat="1" ht="20.100000000000001" customHeight="1" x14ac:dyDescent="0.15">
      <c r="B3" s="192" t="s">
        <v>27</v>
      </c>
      <c r="C3" s="192"/>
      <c r="D3" s="627" t="s">
        <v>576</v>
      </c>
      <c r="E3" s="627"/>
      <c r="F3" s="627"/>
      <c r="G3" s="627"/>
      <c r="H3" s="434" t="s">
        <v>28</v>
      </c>
      <c r="I3" s="434"/>
      <c r="J3" s="628" t="s">
        <v>660</v>
      </c>
      <c r="K3" s="628"/>
      <c r="L3" s="628"/>
      <c r="M3" s="442" t="s">
        <v>258</v>
      </c>
      <c r="N3" s="442"/>
      <c r="O3" s="442"/>
      <c r="P3" s="629" t="s">
        <v>663</v>
      </c>
      <c r="Q3" s="629"/>
      <c r="R3" s="629"/>
      <c r="S3" s="414" t="s">
        <v>222</v>
      </c>
      <c r="T3" s="416"/>
      <c r="U3" s="630" t="s">
        <v>665</v>
      </c>
      <c r="V3" s="631"/>
      <c r="W3" s="632"/>
      <c r="Y3" s="94" t="s">
        <v>556</v>
      </c>
    </row>
    <row r="4" spans="2:25" s="4" customFormat="1" ht="20.100000000000001" customHeight="1" x14ac:dyDescent="0.2">
      <c r="B4" s="193" t="s">
        <v>0</v>
      </c>
      <c r="C4" s="193"/>
      <c r="D4" s="636" t="s">
        <v>577</v>
      </c>
      <c r="E4" s="636"/>
      <c r="F4" s="636"/>
      <c r="G4" s="636"/>
      <c r="H4" s="403" t="s">
        <v>1</v>
      </c>
      <c r="I4" s="403"/>
      <c r="J4" s="628" t="s">
        <v>661</v>
      </c>
      <c r="K4" s="628"/>
      <c r="L4" s="628"/>
      <c r="M4" s="442" t="s">
        <v>259</v>
      </c>
      <c r="N4" s="442"/>
      <c r="O4" s="442"/>
      <c r="P4" s="637" t="s">
        <v>664</v>
      </c>
      <c r="Q4" s="637"/>
      <c r="R4" s="637"/>
      <c r="S4" s="486"/>
      <c r="T4" s="487"/>
      <c r="U4" s="633"/>
      <c r="V4" s="634"/>
      <c r="W4" s="635"/>
      <c r="Y4" s="94" t="s">
        <v>54</v>
      </c>
    </row>
    <row r="5" spans="2:25" s="4" customFormat="1" ht="20.100000000000001" customHeight="1" x14ac:dyDescent="0.2">
      <c r="B5" s="648" t="s">
        <v>566</v>
      </c>
      <c r="C5" s="638" t="s">
        <v>567</v>
      </c>
      <c r="D5" s="640">
        <v>52</v>
      </c>
      <c r="E5" s="641"/>
      <c r="F5" s="644"/>
      <c r="G5" s="645"/>
      <c r="H5" s="645"/>
      <c r="I5" s="645"/>
      <c r="J5" s="645"/>
      <c r="K5" s="645"/>
      <c r="L5" s="645"/>
      <c r="M5" s="648" t="s">
        <v>566</v>
      </c>
      <c r="N5" s="638" t="s">
        <v>567</v>
      </c>
      <c r="O5" s="640">
        <v>53</v>
      </c>
      <c r="P5" s="641"/>
      <c r="Q5" s="644"/>
      <c r="R5" s="645"/>
      <c r="S5" s="645"/>
      <c r="T5" s="645"/>
      <c r="U5" s="645"/>
      <c r="V5" s="645"/>
      <c r="W5" s="665"/>
      <c r="Y5" s="94" t="s">
        <v>55</v>
      </c>
    </row>
    <row r="6" spans="2:25" s="4" customFormat="1" ht="20.100000000000001" customHeight="1" x14ac:dyDescent="0.2">
      <c r="B6" s="648"/>
      <c r="C6" s="639"/>
      <c r="D6" s="642"/>
      <c r="E6" s="643"/>
      <c r="F6" s="644"/>
      <c r="G6" s="645"/>
      <c r="H6" s="645"/>
      <c r="I6" s="645"/>
      <c r="J6" s="645"/>
      <c r="K6" s="645"/>
      <c r="L6" s="645"/>
      <c r="M6" s="648"/>
      <c r="N6" s="639"/>
      <c r="O6" s="642"/>
      <c r="P6" s="643"/>
      <c r="Q6" s="644"/>
      <c r="R6" s="645"/>
      <c r="S6" s="645"/>
      <c r="T6" s="645"/>
      <c r="U6" s="645"/>
      <c r="V6" s="645"/>
      <c r="W6" s="665"/>
    </row>
    <row r="7" spans="2:25" s="4" customFormat="1" ht="20.100000000000001" customHeight="1" x14ac:dyDescent="0.2">
      <c r="B7" s="648"/>
      <c r="C7" s="667" t="s">
        <v>2</v>
      </c>
      <c r="D7" s="650">
        <v>1</v>
      </c>
      <c r="E7" s="651"/>
      <c r="F7" s="644"/>
      <c r="G7" s="645"/>
      <c r="H7" s="645"/>
      <c r="I7" s="645"/>
      <c r="J7" s="645"/>
      <c r="K7" s="645"/>
      <c r="L7" s="645"/>
      <c r="M7" s="648"/>
      <c r="N7" s="667" t="s">
        <v>2</v>
      </c>
      <c r="O7" s="650">
        <v>1</v>
      </c>
      <c r="P7" s="651"/>
      <c r="Q7" s="644"/>
      <c r="R7" s="645"/>
      <c r="S7" s="645"/>
      <c r="T7" s="645"/>
      <c r="U7" s="645"/>
      <c r="V7" s="645"/>
      <c r="W7" s="665"/>
    </row>
    <row r="8" spans="2:25" s="4" customFormat="1" ht="20.100000000000001" customHeight="1" x14ac:dyDescent="0.2">
      <c r="B8" s="649"/>
      <c r="C8" s="639"/>
      <c r="D8" s="642"/>
      <c r="E8" s="643"/>
      <c r="F8" s="644"/>
      <c r="G8" s="645"/>
      <c r="H8" s="645"/>
      <c r="I8" s="645"/>
      <c r="J8" s="645"/>
      <c r="K8" s="645"/>
      <c r="L8" s="645"/>
      <c r="M8" s="649"/>
      <c r="N8" s="639"/>
      <c r="O8" s="642"/>
      <c r="P8" s="643"/>
      <c r="Q8" s="644"/>
      <c r="R8" s="645"/>
      <c r="S8" s="645"/>
      <c r="T8" s="645"/>
      <c r="U8" s="645"/>
      <c r="V8" s="645"/>
      <c r="W8" s="665"/>
    </row>
    <row r="9" spans="2:25" s="4" customFormat="1" ht="17.100000000000001" customHeight="1" x14ac:dyDescent="0.2">
      <c r="B9" s="426" t="s">
        <v>568</v>
      </c>
      <c r="C9" s="426" t="s">
        <v>3</v>
      </c>
      <c r="D9" s="650" t="s">
        <v>713</v>
      </c>
      <c r="E9" s="651"/>
      <c r="F9" s="644"/>
      <c r="G9" s="645"/>
      <c r="H9" s="645"/>
      <c r="I9" s="645"/>
      <c r="J9" s="645"/>
      <c r="K9" s="645"/>
      <c r="L9" s="645"/>
      <c r="M9" s="426" t="s">
        <v>568</v>
      </c>
      <c r="N9" s="426" t="s">
        <v>3</v>
      </c>
      <c r="O9" s="650" t="s">
        <v>713</v>
      </c>
      <c r="P9" s="651"/>
      <c r="Q9" s="644"/>
      <c r="R9" s="645"/>
      <c r="S9" s="645"/>
      <c r="T9" s="645"/>
      <c r="U9" s="645"/>
      <c r="V9" s="645"/>
      <c r="W9" s="665"/>
    </row>
    <row r="10" spans="2:25" s="4" customFormat="1" ht="17.100000000000001" customHeight="1" x14ac:dyDescent="0.2">
      <c r="B10" s="426"/>
      <c r="C10" s="426"/>
      <c r="D10" s="642"/>
      <c r="E10" s="643"/>
      <c r="F10" s="644"/>
      <c r="G10" s="645"/>
      <c r="H10" s="645"/>
      <c r="I10" s="645"/>
      <c r="J10" s="645"/>
      <c r="K10" s="645"/>
      <c r="L10" s="645"/>
      <c r="M10" s="426"/>
      <c r="N10" s="426"/>
      <c r="O10" s="642"/>
      <c r="P10" s="643"/>
      <c r="Q10" s="644"/>
      <c r="R10" s="645"/>
      <c r="S10" s="645"/>
      <c r="T10" s="645"/>
      <c r="U10" s="645"/>
      <c r="V10" s="645"/>
      <c r="W10" s="665"/>
    </row>
    <row r="11" spans="2:25" s="4" customFormat="1" ht="17.100000000000001" customHeight="1" x14ac:dyDescent="0.2">
      <c r="B11" s="426"/>
      <c r="C11" s="426" t="s">
        <v>4</v>
      </c>
      <c r="D11" s="652" t="s">
        <v>737</v>
      </c>
      <c r="E11" s="653"/>
      <c r="F11" s="644"/>
      <c r="G11" s="645"/>
      <c r="H11" s="645"/>
      <c r="I11" s="645"/>
      <c r="J11" s="645"/>
      <c r="K11" s="645"/>
      <c r="L11" s="645"/>
      <c r="M11" s="426"/>
      <c r="N11" s="426" t="s">
        <v>4</v>
      </c>
      <c r="O11" s="652" t="s">
        <v>737</v>
      </c>
      <c r="P11" s="653"/>
      <c r="Q11" s="644"/>
      <c r="R11" s="645"/>
      <c r="S11" s="645"/>
      <c r="T11" s="645"/>
      <c r="U11" s="645"/>
      <c r="V11" s="645"/>
      <c r="W11" s="665"/>
    </row>
    <row r="12" spans="2:25" s="4" customFormat="1" ht="17.100000000000001" customHeight="1" x14ac:dyDescent="0.2">
      <c r="B12" s="426"/>
      <c r="C12" s="426"/>
      <c r="D12" s="654"/>
      <c r="E12" s="655"/>
      <c r="F12" s="644"/>
      <c r="G12" s="645"/>
      <c r="H12" s="645"/>
      <c r="I12" s="645"/>
      <c r="J12" s="645"/>
      <c r="K12" s="645"/>
      <c r="L12" s="645"/>
      <c r="M12" s="426"/>
      <c r="N12" s="426"/>
      <c r="O12" s="654"/>
      <c r="P12" s="655"/>
      <c r="Q12" s="644"/>
      <c r="R12" s="645"/>
      <c r="S12" s="645"/>
      <c r="T12" s="645"/>
      <c r="U12" s="645"/>
      <c r="V12" s="645"/>
      <c r="W12" s="665"/>
    </row>
    <row r="13" spans="2:25" s="4" customFormat="1" ht="17.100000000000001" customHeight="1" x14ac:dyDescent="0.2">
      <c r="B13" s="385" t="s">
        <v>5</v>
      </c>
      <c r="C13" s="387"/>
      <c r="D13" s="656" t="s">
        <v>715</v>
      </c>
      <c r="E13" s="657"/>
      <c r="F13" s="644"/>
      <c r="G13" s="645"/>
      <c r="H13" s="645"/>
      <c r="I13" s="645"/>
      <c r="J13" s="645"/>
      <c r="K13" s="645"/>
      <c r="L13" s="645"/>
      <c r="M13" s="385" t="s">
        <v>5</v>
      </c>
      <c r="N13" s="387"/>
      <c r="O13" s="656" t="s">
        <v>715</v>
      </c>
      <c r="P13" s="657"/>
      <c r="Q13" s="644"/>
      <c r="R13" s="645"/>
      <c r="S13" s="645"/>
      <c r="T13" s="645"/>
      <c r="U13" s="645"/>
      <c r="V13" s="645"/>
      <c r="W13" s="665"/>
    </row>
    <row r="14" spans="2:25" s="4" customFormat="1" ht="17.100000000000001" customHeight="1" x14ac:dyDescent="0.2">
      <c r="B14" s="385" t="s">
        <v>6</v>
      </c>
      <c r="C14" s="387"/>
      <c r="D14" s="642" t="s">
        <v>716</v>
      </c>
      <c r="E14" s="643"/>
      <c r="F14" s="644"/>
      <c r="G14" s="645"/>
      <c r="H14" s="645"/>
      <c r="I14" s="645"/>
      <c r="J14" s="645"/>
      <c r="K14" s="645"/>
      <c r="L14" s="645"/>
      <c r="M14" s="385" t="s">
        <v>6</v>
      </c>
      <c r="N14" s="387"/>
      <c r="O14" s="642" t="s">
        <v>716</v>
      </c>
      <c r="P14" s="643"/>
      <c r="Q14" s="644"/>
      <c r="R14" s="645"/>
      <c r="S14" s="645"/>
      <c r="T14" s="645"/>
      <c r="U14" s="645"/>
      <c r="V14" s="645"/>
      <c r="W14" s="665"/>
    </row>
    <row r="15" spans="2:25" s="4" customFormat="1" ht="17.100000000000001" customHeight="1" x14ac:dyDescent="0.2">
      <c r="B15" s="414" t="s">
        <v>29</v>
      </c>
      <c r="C15" s="663" t="s">
        <v>270</v>
      </c>
      <c r="D15" s="664"/>
      <c r="E15" s="194" t="s">
        <v>720</v>
      </c>
      <c r="F15" s="644"/>
      <c r="G15" s="645"/>
      <c r="H15" s="645"/>
      <c r="I15" s="645"/>
      <c r="J15" s="645"/>
      <c r="K15" s="645"/>
      <c r="L15" s="645"/>
      <c r="M15" s="414" t="s">
        <v>29</v>
      </c>
      <c r="N15" s="663" t="s">
        <v>270</v>
      </c>
      <c r="O15" s="664"/>
      <c r="P15" s="194" t="s">
        <v>720</v>
      </c>
      <c r="Q15" s="644"/>
      <c r="R15" s="645"/>
      <c r="S15" s="645"/>
      <c r="T15" s="645"/>
      <c r="U15" s="645"/>
      <c r="V15" s="645"/>
      <c r="W15" s="665"/>
    </row>
    <row r="16" spans="2:25" s="4" customFormat="1" ht="17.100000000000001" customHeight="1" x14ac:dyDescent="0.2">
      <c r="B16" s="417"/>
      <c r="C16" s="663" t="s">
        <v>271</v>
      </c>
      <c r="D16" s="664"/>
      <c r="E16" s="195" t="s">
        <v>556</v>
      </c>
      <c r="F16" s="646"/>
      <c r="G16" s="647"/>
      <c r="H16" s="647"/>
      <c r="I16" s="647"/>
      <c r="J16" s="647"/>
      <c r="K16" s="647"/>
      <c r="L16" s="647"/>
      <c r="M16" s="417"/>
      <c r="N16" s="663" t="s">
        <v>271</v>
      </c>
      <c r="O16" s="664"/>
      <c r="P16" s="195" t="s">
        <v>556</v>
      </c>
      <c r="Q16" s="646"/>
      <c r="R16" s="647"/>
      <c r="S16" s="647"/>
      <c r="T16" s="647"/>
      <c r="U16" s="647"/>
      <c r="V16" s="647"/>
      <c r="W16" s="666"/>
    </row>
    <row r="17" spans="2:23" s="4" customFormat="1" ht="17.100000000000001" customHeight="1" x14ac:dyDescent="0.2">
      <c r="B17" s="385" t="s">
        <v>7</v>
      </c>
      <c r="C17" s="386"/>
      <c r="D17" s="387"/>
      <c r="E17" s="656" t="s">
        <v>813</v>
      </c>
      <c r="F17" s="658"/>
      <c r="G17" s="658"/>
      <c r="H17" s="658"/>
      <c r="I17" s="658"/>
      <c r="J17" s="658"/>
      <c r="K17" s="658"/>
      <c r="L17" s="659"/>
      <c r="M17" s="385" t="s">
        <v>7</v>
      </c>
      <c r="N17" s="386"/>
      <c r="O17" s="387"/>
      <c r="P17" s="656" t="s">
        <v>815</v>
      </c>
      <c r="Q17" s="658"/>
      <c r="R17" s="658"/>
      <c r="S17" s="658"/>
      <c r="T17" s="658"/>
      <c r="U17" s="658"/>
      <c r="V17" s="658"/>
      <c r="W17" s="659"/>
    </row>
    <row r="18" spans="2:23" s="4" customFormat="1" ht="17.100000000000001" customHeight="1" x14ac:dyDescent="0.2">
      <c r="B18" s="385" t="s">
        <v>46</v>
      </c>
      <c r="C18" s="386"/>
      <c r="D18" s="387"/>
      <c r="E18" s="660" t="s">
        <v>814</v>
      </c>
      <c r="F18" s="661"/>
      <c r="G18" s="661"/>
      <c r="H18" s="661"/>
      <c r="I18" s="661"/>
      <c r="J18" s="661"/>
      <c r="K18" s="661"/>
      <c r="L18" s="661"/>
      <c r="M18" s="385" t="s">
        <v>46</v>
      </c>
      <c r="N18" s="386"/>
      <c r="O18" s="387"/>
      <c r="P18" s="660" t="s">
        <v>816</v>
      </c>
      <c r="Q18" s="661"/>
      <c r="R18" s="661"/>
      <c r="S18" s="661"/>
      <c r="T18" s="661"/>
      <c r="U18" s="661"/>
      <c r="V18" s="661"/>
      <c r="W18" s="662"/>
    </row>
    <row r="19" spans="2:23" s="4" customFormat="1" ht="17.100000000000001" customHeight="1" x14ac:dyDescent="0.2">
      <c r="B19" s="385" t="s">
        <v>273</v>
      </c>
      <c r="C19" s="386"/>
      <c r="D19" s="387"/>
      <c r="E19" s="660" t="s">
        <v>720</v>
      </c>
      <c r="F19" s="661"/>
      <c r="G19" s="661"/>
      <c r="H19" s="658"/>
      <c r="I19" s="658"/>
      <c r="J19" s="658"/>
      <c r="K19" s="658"/>
      <c r="L19" s="659"/>
      <c r="M19" s="385" t="s">
        <v>273</v>
      </c>
      <c r="N19" s="386"/>
      <c r="O19" s="387"/>
      <c r="P19" s="660" t="s">
        <v>720</v>
      </c>
      <c r="Q19" s="661"/>
      <c r="R19" s="661"/>
      <c r="S19" s="658"/>
      <c r="T19" s="658"/>
      <c r="U19" s="658"/>
      <c r="V19" s="658"/>
      <c r="W19" s="659"/>
    </row>
    <row r="20" spans="2:23" s="4" customFormat="1" ht="17.100000000000001" customHeight="1" x14ac:dyDescent="0.2">
      <c r="B20" s="385" t="s">
        <v>292</v>
      </c>
      <c r="C20" s="386"/>
      <c r="D20" s="387"/>
      <c r="E20" s="660" t="s">
        <v>720</v>
      </c>
      <c r="F20" s="661"/>
      <c r="G20" s="661"/>
      <c r="H20" s="668" t="s">
        <v>8</v>
      </c>
      <c r="I20" s="669"/>
      <c r="J20" s="670" t="s">
        <v>720</v>
      </c>
      <c r="K20" s="671"/>
      <c r="L20" s="671"/>
      <c r="M20" s="385" t="s">
        <v>292</v>
      </c>
      <c r="N20" s="386"/>
      <c r="O20" s="387"/>
      <c r="P20" s="660" t="s">
        <v>720</v>
      </c>
      <c r="Q20" s="661"/>
      <c r="R20" s="661"/>
      <c r="S20" s="668" t="s">
        <v>8</v>
      </c>
      <c r="T20" s="669"/>
      <c r="U20" s="670" t="s">
        <v>720</v>
      </c>
      <c r="V20" s="671"/>
      <c r="W20" s="672"/>
    </row>
    <row r="21" spans="2:23" s="4" customFormat="1" ht="17.100000000000001" customHeight="1" x14ac:dyDescent="0.2">
      <c r="B21" s="385" t="s">
        <v>569</v>
      </c>
      <c r="C21" s="386"/>
      <c r="D21" s="673" t="s">
        <v>789</v>
      </c>
      <c r="E21" s="674"/>
      <c r="F21" s="674"/>
      <c r="G21" s="674"/>
      <c r="H21" s="674"/>
      <c r="I21" s="674"/>
      <c r="J21" s="674"/>
      <c r="K21" s="674"/>
      <c r="L21" s="674"/>
      <c r="M21" s="385" t="s">
        <v>569</v>
      </c>
      <c r="N21" s="386"/>
      <c r="O21" s="673" t="s">
        <v>789</v>
      </c>
      <c r="P21" s="674"/>
      <c r="Q21" s="674"/>
      <c r="R21" s="674"/>
      <c r="S21" s="674"/>
      <c r="T21" s="674"/>
      <c r="U21" s="674"/>
      <c r="V21" s="674"/>
      <c r="W21" s="675"/>
    </row>
    <row r="22" spans="2:23" s="4" customFormat="1" ht="20.100000000000001" customHeight="1" x14ac:dyDescent="0.2">
      <c r="B22" s="648" t="s">
        <v>566</v>
      </c>
      <c r="C22" s="638" t="s">
        <v>567</v>
      </c>
      <c r="D22" s="640">
        <v>53</v>
      </c>
      <c r="E22" s="641"/>
      <c r="F22" s="644"/>
      <c r="G22" s="645"/>
      <c r="H22" s="645"/>
      <c r="I22" s="645"/>
      <c r="J22" s="645"/>
      <c r="K22" s="645"/>
      <c r="L22" s="645"/>
      <c r="M22" s="648" t="s">
        <v>566</v>
      </c>
      <c r="N22" s="638" t="s">
        <v>567</v>
      </c>
      <c r="O22" s="640">
        <v>55</v>
      </c>
      <c r="P22" s="641"/>
      <c r="Q22" s="644"/>
      <c r="R22" s="645"/>
      <c r="S22" s="645"/>
      <c r="T22" s="645"/>
      <c r="U22" s="645"/>
      <c r="V22" s="645"/>
      <c r="W22" s="665"/>
    </row>
    <row r="23" spans="2:23" s="4" customFormat="1" ht="20.100000000000001" customHeight="1" x14ac:dyDescent="0.2">
      <c r="B23" s="648"/>
      <c r="C23" s="639"/>
      <c r="D23" s="642"/>
      <c r="E23" s="643"/>
      <c r="F23" s="644"/>
      <c r="G23" s="645"/>
      <c r="H23" s="645"/>
      <c r="I23" s="645"/>
      <c r="J23" s="645"/>
      <c r="K23" s="645"/>
      <c r="L23" s="645"/>
      <c r="M23" s="648"/>
      <c r="N23" s="639"/>
      <c r="O23" s="642"/>
      <c r="P23" s="643"/>
      <c r="Q23" s="644"/>
      <c r="R23" s="645"/>
      <c r="S23" s="645"/>
      <c r="T23" s="645"/>
      <c r="U23" s="645"/>
      <c r="V23" s="645"/>
      <c r="W23" s="665"/>
    </row>
    <row r="24" spans="2:23" s="4" customFormat="1" ht="20.100000000000001" customHeight="1" x14ac:dyDescent="0.2">
      <c r="B24" s="648"/>
      <c r="C24" s="667" t="s">
        <v>2</v>
      </c>
      <c r="D24" s="650">
        <v>2</v>
      </c>
      <c r="E24" s="651"/>
      <c r="F24" s="644"/>
      <c r="G24" s="645"/>
      <c r="H24" s="645"/>
      <c r="I24" s="645"/>
      <c r="J24" s="645"/>
      <c r="K24" s="645"/>
      <c r="L24" s="645"/>
      <c r="M24" s="648"/>
      <c r="N24" s="667" t="s">
        <v>2</v>
      </c>
      <c r="O24" s="650">
        <v>1</v>
      </c>
      <c r="P24" s="651"/>
      <c r="Q24" s="644"/>
      <c r="R24" s="645"/>
      <c r="S24" s="645"/>
      <c r="T24" s="645"/>
      <c r="U24" s="645"/>
      <c r="V24" s="645"/>
      <c r="W24" s="665"/>
    </row>
    <row r="25" spans="2:23" s="4" customFormat="1" ht="20.100000000000001" customHeight="1" x14ac:dyDescent="0.2">
      <c r="B25" s="649"/>
      <c r="C25" s="639"/>
      <c r="D25" s="642"/>
      <c r="E25" s="643"/>
      <c r="F25" s="644"/>
      <c r="G25" s="645"/>
      <c r="H25" s="645"/>
      <c r="I25" s="645"/>
      <c r="J25" s="645"/>
      <c r="K25" s="645"/>
      <c r="L25" s="645"/>
      <c r="M25" s="649"/>
      <c r="N25" s="639"/>
      <c r="O25" s="642"/>
      <c r="P25" s="643"/>
      <c r="Q25" s="644"/>
      <c r="R25" s="645"/>
      <c r="S25" s="645"/>
      <c r="T25" s="645"/>
      <c r="U25" s="645"/>
      <c r="V25" s="645"/>
      <c r="W25" s="665"/>
    </row>
    <row r="26" spans="2:23" s="4" customFormat="1" ht="17.100000000000001" customHeight="1" x14ac:dyDescent="0.2">
      <c r="B26" s="426" t="s">
        <v>568</v>
      </c>
      <c r="C26" s="426" t="s">
        <v>3</v>
      </c>
      <c r="D26" s="650" t="s">
        <v>713</v>
      </c>
      <c r="E26" s="651"/>
      <c r="F26" s="644"/>
      <c r="G26" s="645"/>
      <c r="H26" s="645"/>
      <c r="I26" s="645"/>
      <c r="J26" s="645"/>
      <c r="K26" s="645"/>
      <c r="L26" s="645"/>
      <c r="M26" s="426" t="s">
        <v>568</v>
      </c>
      <c r="N26" s="426" t="s">
        <v>3</v>
      </c>
      <c r="O26" s="650" t="s">
        <v>713</v>
      </c>
      <c r="P26" s="651"/>
      <c r="Q26" s="644"/>
      <c r="R26" s="645"/>
      <c r="S26" s="645"/>
      <c r="T26" s="645"/>
      <c r="U26" s="645"/>
      <c r="V26" s="645"/>
      <c r="W26" s="665"/>
    </row>
    <row r="27" spans="2:23" s="4" customFormat="1" ht="17.100000000000001" customHeight="1" x14ac:dyDescent="0.2">
      <c r="B27" s="426"/>
      <c r="C27" s="426"/>
      <c r="D27" s="642"/>
      <c r="E27" s="643"/>
      <c r="F27" s="644"/>
      <c r="G27" s="645"/>
      <c r="H27" s="645"/>
      <c r="I27" s="645"/>
      <c r="J27" s="645"/>
      <c r="K27" s="645"/>
      <c r="L27" s="645"/>
      <c r="M27" s="426"/>
      <c r="N27" s="426"/>
      <c r="O27" s="642"/>
      <c r="P27" s="643"/>
      <c r="Q27" s="644"/>
      <c r="R27" s="645"/>
      <c r="S27" s="645"/>
      <c r="T27" s="645"/>
      <c r="U27" s="645"/>
      <c r="V27" s="645"/>
      <c r="W27" s="665"/>
    </row>
    <row r="28" spans="2:23" s="4" customFormat="1" ht="17.100000000000001" customHeight="1" x14ac:dyDescent="0.2">
      <c r="B28" s="426"/>
      <c r="C28" s="426" t="s">
        <v>4</v>
      </c>
      <c r="D28" s="652" t="s">
        <v>735</v>
      </c>
      <c r="E28" s="653"/>
      <c r="F28" s="644"/>
      <c r="G28" s="645"/>
      <c r="H28" s="645"/>
      <c r="I28" s="645"/>
      <c r="J28" s="645"/>
      <c r="K28" s="645"/>
      <c r="L28" s="645"/>
      <c r="M28" s="426"/>
      <c r="N28" s="426" t="s">
        <v>4</v>
      </c>
      <c r="O28" s="652" t="s">
        <v>735</v>
      </c>
      <c r="P28" s="653"/>
      <c r="Q28" s="644"/>
      <c r="R28" s="645"/>
      <c r="S28" s="645"/>
      <c r="T28" s="645"/>
      <c r="U28" s="645"/>
      <c r="V28" s="645"/>
      <c r="W28" s="665"/>
    </row>
    <row r="29" spans="2:23" s="4" customFormat="1" ht="17.100000000000001" customHeight="1" x14ac:dyDescent="0.2">
      <c r="B29" s="426"/>
      <c r="C29" s="426"/>
      <c r="D29" s="654"/>
      <c r="E29" s="655"/>
      <c r="F29" s="644"/>
      <c r="G29" s="645"/>
      <c r="H29" s="645"/>
      <c r="I29" s="645"/>
      <c r="J29" s="645"/>
      <c r="K29" s="645"/>
      <c r="L29" s="645"/>
      <c r="M29" s="426"/>
      <c r="N29" s="426"/>
      <c r="O29" s="654"/>
      <c r="P29" s="655"/>
      <c r="Q29" s="644"/>
      <c r="R29" s="645"/>
      <c r="S29" s="645"/>
      <c r="T29" s="645"/>
      <c r="U29" s="645"/>
      <c r="V29" s="645"/>
      <c r="W29" s="665"/>
    </row>
    <row r="30" spans="2:23" s="4" customFormat="1" ht="17.100000000000001" customHeight="1" x14ac:dyDescent="0.2">
      <c r="B30" s="385" t="s">
        <v>5</v>
      </c>
      <c r="C30" s="387"/>
      <c r="D30" s="656" t="s">
        <v>715</v>
      </c>
      <c r="E30" s="657"/>
      <c r="F30" s="644"/>
      <c r="G30" s="645"/>
      <c r="H30" s="645"/>
      <c r="I30" s="645"/>
      <c r="J30" s="645"/>
      <c r="K30" s="645"/>
      <c r="L30" s="645"/>
      <c r="M30" s="385" t="s">
        <v>5</v>
      </c>
      <c r="N30" s="387"/>
      <c r="O30" s="656" t="s">
        <v>715</v>
      </c>
      <c r="P30" s="657"/>
      <c r="Q30" s="644"/>
      <c r="R30" s="645"/>
      <c r="S30" s="645"/>
      <c r="T30" s="645"/>
      <c r="U30" s="645"/>
      <c r="V30" s="645"/>
      <c r="W30" s="665"/>
    </row>
    <row r="31" spans="2:23" s="4" customFormat="1" ht="17.100000000000001" customHeight="1" x14ac:dyDescent="0.2">
      <c r="B31" s="385" t="s">
        <v>6</v>
      </c>
      <c r="C31" s="387"/>
      <c r="D31" s="642" t="s">
        <v>716</v>
      </c>
      <c r="E31" s="643"/>
      <c r="F31" s="644"/>
      <c r="G31" s="645"/>
      <c r="H31" s="645"/>
      <c r="I31" s="645"/>
      <c r="J31" s="645"/>
      <c r="K31" s="645"/>
      <c r="L31" s="645"/>
      <c r="M31" s="385" t="s">
        <v>6</v>
      </c>
      <c r="N31" s="387"/>
      <c r="O31" s="642" t="s">
        <v>716</v>
      </c>
      <c r="P31" s="643"/>
      <c r="Q31" s="644"/>
      <c r="R31" s="645"/>
      <c r="S31" s="645"/>
      <c r="T31" s="645"/>
      <c r="U31" s="645"/>
      <c r="V31" s="645"/>
      <c r="W31" s="665"/>
    </row>
    <row r="32" spans="2:23" s="4" customFormat="1" ht="17.100000000000001" customHeight="1" x14ac:dyDescent="0.2">
      <c r="B32" s="414" t="s">
        <v>29</v>
      </c>
      <c r="C32" s="663" t="s">
        <v>270</v>
      </c>
      <c r="D32" s="664"/>
      <c r="E32" s="194" t="s">
        <v>720</v>
      </c>
      <c r="F32" s="644"/>
      <c r="G32" s="645"/>
      <c r="H32" s="645"/>
      <c r="I32" s="645"/>
      <c r="J32" s="645"/>
      <c r="K32" s="645"/>
      <c r="L32" s="645"/>
      <c r="M32" s="414" t="s">
        <v>29</v>
      </c>
      <c r="N32" s="663" t="s">
        <v>270</v>
      </c>
      <c r="O32" s="664"/>
      <c r="P32" s="194" t="s">
        <v>720</v>
      </c>
      <c r="Q32" s="644"/>
      <c r="R32" s="645"/>
      <c r="S32" s="645"/>
      <c r="T32" s="645"/>
      <c r="U32" s="645"/>
      <c r="V32" s="645"/>
      <c r="W32" s="665"/>
    </row>
    <row r="33" spans="2:23" s="4" customFormat="1" ht="17.100000000000001" customHeight="1" x14ac:dyDescent="0.2">
      <c r="B33" s="417"/>
      <c r="C33" s="663" t="s">
        <v>271</v>
      </c>
      <c r="D33" s="664"/>
      <c r="E33" s="195" t="s">
        <v>556</v>
      </c>
      <c r="F33" s="646"/>
      <c r="G33" s="647"/>
      <c r="H33" s="647"/>
      <c r="I33" s="647"/>
      <c r="J33" s="647"/>
      <c r="K33" s="647"/>
      <c r="L33" s="647"/>
      <c r="M33" s="417"/>
      <c r="N33" s="663" t="s">
        <v>271</v>
      </c>
      <c r="O33" s="664"/>
      <c r="P33" s="195" t="s">
        <v>556</v>
      </c>
      <c r="Q33" s="646"/>
      <c r="R33" s="647"/>
      <c r="S33" s="647"/>
      <c r="T33" s="647"/>
      <c r="U33" s="647"/>
      <c r="V33" s="647"/>
      <c r="W33" s="666"/>
    </row>
    <row r="34" spans="2:23" s="4" customFormat="1" ht="17.100000000000001" customHeight="1" x14ac:dyDescent="0.2">
      <c r="B34" s="385" t="s">
        <v>7</v>
      </c>
      <c r="C34" s="386"/>
      <c r="D34" s="387"/>
      <c r="E34" s="656" t="s">
        <v>817</v>
      </c>
      <c r="F34" s="658"/>
      <c r="G34" s="658"/>
      <c r="H34" s="658"/>
      <c r="I34" s="658"/>
      <c r="J34" s="658"/>
      <c r="K34" s="658"/>
      <c r="L34" s="659"/>
      <c r="M34" s="385" t="s">
        <v>7</v>
      </c>
      <c r="N34" s="386"/>
      <c r="O34" s="387"/>
      <c r="P34" s="656" t="s">
        <v>785</v>
      </c>
      <c r="Q34" s="658"/>
      <c r="R34" s="658"/>
      <c r="S34" s="658"/>
      <c r="T34" s="658"/>
      <c r="U34" s="658"/>
      <c r="V34" s="658"/>
      <c r="W34" s="659"/>
    </row>
    <row r="35" spans="2:23" s="4" customFormat="1" ht="17.100000000000001" customHeight="1" x14ac:dyDescent="0.2">
      <c r="B35" s="385" t="s">
        <v>46</v>
      </c>
      <c r="C35" s="386"/>
      <c r="D35" s="387"/>
      <c r="E35" s="660" t="s">
        <v>818</v>
      </c>
      <c r="F35" s="661"/>
      <c r="G35" s="661"/>
      <c r="H35" s="661"/>
      <c r="I35" s="661"/>
      <c r="J35" s="661"/>
      <c r="K35" s="661"/>
      <c r="L35" s="661"/>
      <c r="M35" s="385" t="s">
        <v>46</v>
      </c>
      <c r="N35" s="386"/>
      <c r="O35" s="387"/>
      <c r="P35" s="660" t="s">
        <v>786</v>
      </c>
      <c r="Q35" s="661"/>
      <c r="R35" s="661"/>
      <c r="S35" s="661"/>
      <c r="T35" s="661"/>
      <c r="U35" s="661"/>
      <c r="V35" s="661"/>
      <c r="W35" s="662"/>
    </row>
    <row r="36" spans="2:23" s="4" customFormat="1" ht="17.100000000000001" customHeight="1" x14ac:dyDescent="0.2">
      <c r="B36" s="385" t="s">
        <v>273</v>
      </c>
      <c r="C36" s="386"/>
      <c r="D36" s="387"/>
      <c r="E36" s="660" t="s">
        <v>720</v>
      </c>
      <c r="F36" s="661"/>
      <c r="G36" s="661"/>
      <c r="H36" s="658"/>
      <c r="I36" s="658"/>
      <c r="J36" s="658"/>
      <c r="K36" s="658"/>
      <c r="L36" s="659"/>
      <c r="M36" s="385" t="s">
        <v>273</v>
      </c>
      <c r="N36" s="386"/>
      <c r="O36" s="387"/>
      <c r="P36" s="660" t="s">
        <v>720</v>
      </c>
      <c r="Q36" s="661"/>
      <c r="R36" s="661"/>
      <c r="S36" s="658"/>
      <c r="T36" s="658"/>
      <c r="U36" s="658"/>
      <c r="V36" s="658"/>
      <c r="W36" s="659"/>
    </row>
    <row r="37" spans="2:23" s="4" customFormat="1" ht="17.100000000000001" customHeight="1" x14ac:dyDescent="0.2">
      <c r="B37" s="385" t="s">
        <v>292</v>
      </c>
      <c r="C37" s="386"/>
      <c r="D37" s="387"/>
      <c r="E37" s="660" t="s">
        <v>720</v>
      </c>
      <c r="F37" s="661"/>
      <c r="G37" s="661"/>
      <c r="H37" s="668" t="s">
        <v>8</v>
      </c>
      <c r="I37" s="669"/>
      <c r="J37" s="670" t="s">
        <v>720</v>
      </c>
      <c r="K37" s="671"/>
      <c r="L37" s="671"/>
      <c r="M37" s="385" t="s">
        <v>292</v>
      </c>
      <c r="N37" s="386"/>
      <c r="O37" s="387"/>
      <c r="P37" s="660" t="s">
        <v>720</v>
      </c>
      <c r="Q37" s="661"/>
      <c r="R37" s="661"/>
      <c r="S37" s="668" t="s">
        <v>8</v>
      </c>
      <c r="T37" s="669"/>
      <c r="U37" s="670" t="s">
        <v>720</v>
      </c>
      <c r="V37" s="671"/>
      <c r="W37" s="672"/>
    </row>
    <row r="38" spans="2:23" s="4" customFormat="1" ht="17.100000000000001" customHeight="1" x14ac:dyDescent="0.2">
      <c r="B38" s="385" t="s">
        <v>569</v>
      </c>
      <c r="C38" s="386"/>
      <c r="D38" s="673" t="s">
        <v>789</v>
      </c>
      <c r="E38" s="674"/>
      <c r="F38" s="674"/>
      <c r="G38" s="674"/>
      <c r="H38" s="674"/>
      <c r="I38" s="674"/>
      <c r="J38" s="674"/>
      <c r="K38" s="674"/>
      <c r="L38" s="674"/>
      <c r="M38" s="385" t="s">
        <v>569</v>
      </c>
      <c r="N38" s="386"/>
      <c r="O38" s="673" t="s">
        <v>789</v>
      </c>
      <c r="P38" s="674"/>
      <c r="Q38" s="674"/>
      <c r="R38" s="674"/>
      <c r="S38" s="674"/>
      <c r="T38" s="674"/>
      <c r="U38" s="674"/>
      <c r="V38" s="674"/>
      <c r="W38" s="675"/>
    </row>
    <row r="39" spans="2:23" ht="15" customHeight="1" x14ac:dyDescent="0.15">
      <c r="B39" s="196"/>
      <c r="C39" s="676" t="s">
        <v>570</v>
      </c>
      <c r="D39" s="677"/>
      <c r="E39" s="677"/>
      <c r="F39" s="677"/>
      <c r="G39" s="677"/>
      <c r="H39" s="677"/>
      <c r="I39" s="677"/>
      <c r="J39" s="677"/>
      <c r="K39" s="677"/>
      <c r="L39" s="677"/>
      <c r="M39" s="196"/>
      <c r="N39" s="196" t="s">
        <v>571</v>
      </c>
      <c r="O39" s="196"/>
      <c r="P39" s="196"/>
      <c r="Q39" s="196"/>
      <c r="R39" s="196"/>
      <c r="S39" s="196"/>
      <c r="T39" s="196"/>
      <c r="U39" s="196"/>
      <c r="V39" s="196"/>
      <c r="W39" s="196"/>
    </row>
    <row r="40" spans="2:23" ht="15" customHeight="1" x14ac:dyDescent="0.15">
      <c r="B40" s="196"/>
      <c r="C40" s="678"/>
      <c r="D40" s="678"/>
      <c r="E40" s="678"/>
      <c r="F40" s="678"/>
      <c r="G40" s="678"/>
      <c r="H40" s="678"/>
      <c r="I40" s="678"/>
      <c r="J40" s="678"/>
      <c r="K40" s="678"/>
      <c r="L40" s="678"/>
      <c r="M40" s="196"/>
      <c r="N40" s="196" t="s">
        <v>572</v>
      </c>
      <c r="O40" s="196"/>
      <c r="P40" s="196"/>
      <c r="Q40" s="196"/>
      <c r="R40" s="196"/>
      <c r="S40" s="196"/>
      <c r="T40" s="196"/>
      <c r="U40" s="196"/>
      <c r="V40" s="196"/>
      <c r="W40" s="196"/>
    </row>
    <row r="41" spans="2:23" ht="15" customHeight="1" x14ac:dyDescent="0.15">
      <c r="C41" s="196" t="s">
        <v>573</v>
      </c>
      <c r="N41" s="180" t="s">
        <v>520</v>
      </c>
      <c r="O41" s="180"/>
      <c r="P41" s="180"/>
      <c r="Q41" s="180"/>
      <c r="R41" s="180"/>
      <c r="S41" s="180"/>
      <c r="T41" s="180"/>
      <c r="U41" s="180"/>
      <c r="V41" s="180"/>
    </row>
    <row r="42" spans="2:23" ht="15" customHeight="1" x14ac:dyDescent="0.15">
      <c r="C42" s="196" t="s">
        <v>575</v>
      </c>
      <c r="N42" s="180" t="s">
        <v>574</v>
      </c>
      <c r="O42" s="180"/>
      <c r="P42" s="180"/>
      <c r="Q42" s="180"/>
      <c r="R42" s="180"/>
      <c r="S42" s="180"/>
      <c r="T42" s="180"/>
      <c r="U42" s="180"/>
      <c r="V42" s="180"/>
    </row>
    <row r="43" spans="2:23" x14ac:dyDescent="0.15">
      <c r="C43" s="180" t="s">
        <v>544</v>
      </c>
      <c r="N43" s="180" t="s">
        <v>453</v>
      </c>
      <c r="O43" s="180"/>
      <c r="P43" s="180"/>
      <c r="Q43" s="180"/>
      <c r="R43" s="180"/>
      <c r="S43" s="180"/>
      <c r="T43" s="180"/>
      <c r="U43" s="180"/>
      <c r="V43" s="180"/>
    </row>
    <row r="44" spans="2:23" x14ac:dyDescent="0.15">
      <c r="N44" s="180"/>
    </row>
    <row r="45" spans="2:23" x14ac:dyDescent="0.15">
      <c r="N45" s="18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D14:E14 O14:P14 D31:E31 O31:P31" xr:uid="{00000000-0002-0000-1600-000000000000}">
      <formula1>INDIRECT(D13)</formula1>
    </dataValidation>
    <dataValidation type="list" allowBlank="1" showInputMessage="1" showErrorMessage="1" sqref="D11:E12 D28:E29 O11:P12 O28:P29" xr:uid="{00000000-0002-0000-1600-000001000000}">
      <formula1>INDIRECT(D9)</formula1>
    </dataValidation>
    <dataValidation type="list" allowBlank="1" showInputMessage="1" showErrorMessage="1" sqref="P15:P16 E32:E33 E15:E16 P32:P33" xr:uid="{00000000-0002-0000-1600-000002000000}">
      <formula1>$Y$2:$Y$5</formula1>
    </dataValidation>
  </dataValidations>
  <printOptions horizontalCentered="1"/>
  <pageMargins left="0" right="0" top="0.78740157480314965" bottom="0" header="0.51181102362204722" footer="0.51181102362204722"/>
  <pageSetup paperSize="9" scale="73"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3000000}">
          <x14:formula1>
            <xm:f>'(参考)リスト'!$D$16:$D$18</xm:f>
          </x14:formula1>
          <xm:sqref>D13:E13 D30:E30 O13:P13 O30:P30</xm:sqref>
        </x14:dataValidation>
        <x14:dataValidation type="list" allowBlank="1" showInputMessage="1" showErrorMessage="1" xr:uid="{00000000-0002-0000-1600-000004000000}">
          <x14:formula1>
            <xm:f>'(参考)リスト'!$B$16:$B$21</xm:f>
          </x14:formula1>
          <xm:sqref>D9:E10 D26:E27 O9:P10 O26:P27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pageSetUpPr fitToPage="1"/>
  </sheetPr>
  <dimension ref="B1:Y45"/>
  <sheetViews>
    <sheetView showGridLines="0" showZeros="0" view="pageBreakPreview" zoomScaleNormal="100" zoomScaleSheetLayoutView="100" workbookViewId="0">
      <selection sqref="A1:N2"/>
    </sheetView>
  </sheetViews>
  <sheetFormatPr defaultColWidth="9" defaultRowHeight="12" x14ac:dyDescent="0.15"/>
  <cols>
    <col min="1" max="1" width="1.44140625" style="6" customWidth="1"/>
    <col min="2" max="4" width="5.88671875" style="4" customWidth="1"/>
    <col min="5" max="5" width="9.33203125" style="4" customWidth="1"/>
    <col min="6" max="12" width="7.6640625" style="4" customWidth="1"/>
    <col min="13" max="15" width="5.88671875" style="4" customWidth="1"/>
    <col min="16" max="16" width="9.33203125" style="4" customWidth="1"/>
    <col min="17" max="23" width="7.6640625" style="4" customWidth="1"/>
    <col min="24" max="24" width="1.44140625" style="6" customWidth="1"/>
    <col min="25" max="25" width="0" style="6" hidden="1" customWidth="1"/>
    <col min="26" max="16384" width="9" style="6"/>
  </cols>
  <sheetData>
    <row r="1" spans="2:25" ht="9" customHeight="1" x14ac:dyDescent="0.15"/>
    <row r="2" spans="2:25" s="4" customFormat="1" ht="22.5" customHeight="1" x14ac:dyDescent="0.2">
      <c r="B2" s="626" t="s">
        <v>565</v>
      </c>
      <c r="C2" s="626"/>
      <c r="D2" s="626"/>
      <c r="E2" s="626"/>
      <c r="F2" s="626"/>
      <c r="G2" s="626"/>
      <c r="H2" s="626"/>
      <c r="I2" s="626"/>
      <c r="J2" s="626"/>
      <c r="K2" s="626"/>
      <c r="L2" s="626"/>
      <c r="M2" s="626"/>
      <c r="N2" s="626"/>
      <c r="O2" s="626"/>
      <c r="P2" s="626"/>
      <c r="Q2" s="626"/>
      <c r="R2" s="626"/>
      <c r="S2" s="626"/>
      <c r="T2" s="626"/>
      <c r="U2" s="626"/>
      <c r="V2" s="626"/>
      <c r="W2" s="626"/>
      <c r="Y2" s="94" t="s">
        <v>553</v>
      </c>
    </row>
    <row r="3" spans="2:25" s="4" customFormat="1" ht="20.100000000000001" customHeight="1" x14ac:dyDescent="0.15">
      <c r="B3" s="192" t="s">
        <v>27</v>
      </c>
      <c r="C3" s="192"/>
      <c r="D3" s="627" t="s">
        <v>576</v>
      </c>
      <c r="E3" s="627"/>
      <c r="F3" s="627"/>
      <c r="G3" s="627"/>
      <c r="H3" s="434" t="s">
        <v>28</v>
      </c>
      <c r="I3" s="434"/>
      <c r="J3" s="628" t="s">
        <v>660</v>
      </c>
      <c r="K3" s="628"/>
      <c r="L3" s="628"/>
      <c r="M3" s="442" t="s">
        <v>258</v>
      </c>
      <c r="N3" s="442"/>
      <c r="O3" s="442"/>
      <c r="P3" s="629" t="s">
        <v>663</v>
      </c>
      <c r="Q3" s="629"/>
      <c r="R3" s="629"/>
      <c r="S3" s="414" t="s">
        <v>222</v>
      </c>
      <c r="T3" s="416"/>
      <c r="U3" s="630" t="s">
        <v>665</v>
      </c>
      <c r="V3" s="631"/>
      <c r="W3" s="632"/>
      <c r="Y3" s="94" t="s">
        <v>556</v>
      </c>
    </row>
    <row r="4" spans="2:25" s="4" customFormat="1" ht="20.100000000000001" customHeight="1" x14ac:dyDescent="0.2">
      <c r="B4" s="193" t="s">
        <v>0</v>
      </c>
      <c r="C4" s="193"/>
      <c r="D4" s="636" t="s">
        <v>577</v>
      </c>
      <c r="E4" s="636"/>
      <c r="F4" s="636"/>
      <c r="G4" s="636"/>
      <c r="H4" s="403" t="s">
        <v>1</v>
      </c>
      <c r="I4" s="403"/>
      <c r="J4" s="628" t="s">
        <v>661</v>
      </c>
      <c r="K4" s="628"/>
      <c r="L4" s="628"/>
      <c r="M4" s="442" t="s">
        <v>259</v>
      </c>
      <c r="N4" s="442"/>
      <c r="O4" s="442"/>
      <c r="P4" s="637" t="s">
        <v>664</v>
      </c>
      <c r="Q4" s="637"/>
      <c r="R4" s="637"/>
      <c r="S4" s="486"/>
      <c r="T4" s="487"/>
      <c r="U4" s="633"/>
      <c r="V4" s="634"/>
      <c r="W4" s="635"/>
      <c r="Y4" s="94" t="s">
        <v>54</v>
      </c>
    </row>
    <row r="5" spans="2:25" s="4" customFormat="1" ht="20.100000000000001" customHeight="1" x14ac:dyDescent="0.2">
      <c r="B5" s="648" t="s">
        <v>566</v>
      </c>
      <c r="C5" s="638" t="s">
        <v>567</v>
      </c>
      <c r="D5" s="640">
        <v>55</v>
      </c>
      <c r="E5" s="641"/>
      <c r="F5" s="644"/>
      <c r="G5" s="645"/>
      <c r="H5" s="645"/>
      <c r="I5" s="645"/>
      <c r="J5" s="645"/>
      <c r="K5" s="645"/>
      <c r="L5" s="645"/>
      <c r="M5" s="648" t="s">
        <v>566</v>
      </c>
      <c r="N5" s="638" t="s">
        <v>567</v>
      </c>
      <c r="O5" s="640">
        <v>57</v>
      </c>
      <c r="P5" s="641"/>
      <c r="Q5" s="644"/>
      <c r="R5" s="645"/>
      <c r="S5" s="645"/>
      <c r="T5" s="645"/>
      <c r="U5" s="645"/>
      <c r="V5" s="645"/>
      <c r="W5" s="665"/>
      <c r="Y5" s="94" t="s">
        <v>55</v>
      </c>
    </row>
    <row r="6" spans="2:25" s="4" customFormat="1" ht="20.100000000000001" customHeight="1" x14ac:dyDescent="0.2">
      <c r="B6" s="648"/>
      <c r="C6" s="639"/>
      <c r="D6" s="642"/>
      <c r="E6" s="643"/>
      <c r="F6" s="644"/>
      <c r="G6" s="645"/>
      <c r="H6" s="645"/>
      <c r="I6" s="645"/>
      <c r="J6" s="645"/>
      <c r="K6" s="645"/>
      <c r="L6" s="645"/>
      <c r="M6" s="648"/>
      <c r="N6" s="639"/>
      <c r="O6" s="642"/>
      <c r="P6" s="643"/>
      <c r="Q6" s="644"/>
      <c r="R6" s="645"/>
      <c r="S6" s="645"/>
      <c r="T6" s="645"/>
      <c r="U6" s="645"/>
      <c r="V6" s="645"/>
      <c r="W6" s="665"/>
    </row>
    <row r="7" spans="2:25" s="4" customFormat="1" ht="20.100000000000001" customHeight="1" x14ac:dyDescent="0.2">
      <c r="B7" s="648"/>
      <c r="C7" s="667" t="s">
        <v>2</v>
      </c>
      <c r="D7" s="650">
        <v>2</v>
      </c>
      <c r="E7" s="651"/>
      <c r="F7" s="644"/>
      <c r="G7" s="645"/>
      <c r="H7" s="645"/>
      <c r="I7" s="645"/>
      <c r="J7" s="645"/>
      <c r="K7" s="645"/>
      <c r="L7" s="645"/>
      <c r="M7" s="648"/>
      <c r="N7" s="667" t="s">
        <v>2</v>
      </c>
      <c r="O7" s="650">
        <v>1</v>
      </c>
      <c r="P7" s="651"/>
      <c r="Q7" s="644"/>
      <c r="R7" s="645"/>
      <c r="S7" s="645"/>
      <c r="T7" s="645"/>
      <c r="U7" s="645"/>
      <c r="V7" s="645"/>
      <c r="W7" s="665"/>
    </row>
    <row r="8" spans="2:25" s="4" customFormat="1" ht="20.100000000000001" customHeight="1" x14ac:dyDescent="0.2">
      <c r="B8" s="649"/>
      <c r="C8" s="639"/>
      <c r="D8" s="642"/>
      <c r="E8" s="643"/>
      <c r="F8" s="644"/>
      <c r="G8" s="645"/>
      <c r="H8" s="645"/>
      <c r="I8" s="645"/>
      <c r="J8" s="645"/>
      <c r="K8" s="645"/>
      <c r="L8" s="645"/>
      <c r="M8" s="649"/>
      <c r="N8" s="639"/>
      <c r="O8" s="642"/>
      <c r="P8" s="643"/>
      <c r="Q8" s="644"/>
      <c r="R8" s="645"/>
      <c r="S8" s="645"/>
      <c r="T8" s="645"/>
      <c r="U8" s="645"/>
      <c r="V8" s="645"/>
      <c r="W8" s="665"/>
    </row>
    <row r="9" spans="2:25" s="4" customFormat="1" ht="17.100000000000001" customHeight="1" x14ac:dyDescent="0.2">
      <c r="B9" s="426" t="s">
        <v>568</v>
      </c>
      <c r="C9" s="426" t="s">
        <v>3</v>
      </c>
      <c r="D9" s="650" t="s">
        <v>713</v>
      </c>
      <c r="E9" s="651"/>
      <c r="F9" s="644"/>
      <c r="G9" s="645"/>
      <c r="H9" s="645"/>
      <c r="I9" s="645"/>
      <c r="J9" s="645"/>
      <c r="K9" s="645"/>
      <c r="L9" s="645"/>
      <c r="M9" s="426" t="s">
        <v>568</v>
      </c>
      <c r="N9" s="426" t="s">
        <v>3</v>
      </c>
      <c r="O9" s="650" t="s">
        <v>713</v>
      </c>
      <c r="P9" s="651"/>
      <c r="Q9" s="644"/>
      <c r="R9" s="645"/>
      <c r="S9" s="645"/>
      <c r="T9" s="645"/>
      <c r="U9" s="645"/>
      <c r="V9" s="645"/>
      <c r="W9" s="665"/>
    </row>
    <row r="10" spans="2:25" s="4" customFormat="1" ht="17.100000000000001" customHeight="1" x14ac:dyDescent="0.2">
      <c r="B10" s="426"/>
      <c r="C10" s="426"/>
      <c r="D10" s="642"/>
      <c r="E10" s="643"/>
      <c r="F10" s="644"/>
      <c r="G10" s="645"/>
      <c r="H10" s="645"/>
      <c r="I10" s="645"/>
      <c r="J10" s="645"/>
      <c r="K10" s="645"/>
      <c r="L10" s="645"/>
      <c r="M10" s="426"/>
      <c r="N10" s="426"/>
      <c r="O10" s="642"/>
      <c r="P10" s="643"/>
      <c r="Q10" s="644"/>
      <c r="R10" s="645"/>
      <c r="S10" s="645"/>
      <c r="T10" s="645"/>
      <c r="U10" s="645"/>
      <c r="V10" s="645"/>
      <c r="W10" s="665"/>
    </row>
    <row r="11" spans="2:25" s="4" customFormat="1" ht="17.100000000000001" customHeight="1" x14ac:dyDescent="0.2">
      <c r="B11" s="426"/>
      <c r="C11" s="426" t="s">
        <v>4</v>
      </c>
      <c r="D11" s="652" t="s">
        <v>735</v>
      </c>
      <c r="E11" s="653"/>
      <c r="F11" s="644"/>
      <c r="G11" s="645"/>
      <c r="H11" s="645"/>
      <c r="I11" s="645"/>
      <c r="J11" s="645"/>
      <c r="K11" s="645"/>
      <c r="L11" s="645"/>
      <c r="M11" s="426"/>
      <c r="N11" s="426" t="s">
        <v>4</v>
      </c>
      <c r="O11" s="652" t="s">
        <v>737</v>
      </c>
      <c r="P11" s="653"/>
      <c r="Q11" s="644"/>
      <c r="R11" s="645"/>
      <c r="S11" s="645"/>
      <c r="T11" s="645"/>
      <c r="U11" s="645"/>
      <c r="V11" s="645"/>
      <c r="W11" s="665"/>
    </row>
    <row r="12" spans="2:25" s="4" customFormat="1" ht="17.100000000000001" customHeight="1" x14ac:dyDescent="0.2">
      <c r="B12" s="426"/>
      <c r="C12" s="426"/>
      <c r="D12" s="654"/>
      <c r="E12" s="655"/>
      <c r="F12" s="644"/>
      <c r="G12" s="645"/>
      <c r="H12" s="645"/>
      <c r="I12" s="645"/>
      <c r="J12" s="645"/>
      <c r="K12" s="645"/>
      <c r="L12" s="645"/>
      <c r="M12" s="426"/>
      <c r="N12" s="426"/>
      <c r="O12" s="654"/>
      <c r="P12" s="655"/>
      <c r="Q12" s="644"/>
      <c r="R12" s="645"/>
      <c r="S12" s="645"/>
      <c r="T12" s="645"/>
      <c r="U12" s="645"/>
      <c r="V12" s="645"/>
      <c r="W12" s="665"/>
    </row>
    <row r="13" spans="2:25" s="4" customFormat="1" ht="17.100000000000001" customHeight="1" x14ac:dyDescent="0.2">
      <c r="B13" s="385" t="s">
        <v>5</v>
      </c>
      <c r="C13" s="387"/>
      <c r="D13" s="656" t="s">
        <v>715</v>
      </c>
      <c r="E13" s="657"/>
      <c r="F13" s="644"/>
      <c r="G13" s="645"/>
      <c r="H13" s="645"/>
      <c r="I13" s="645"/>
      <c r="J13" s="645"/>
      <c r="K13" s="645"/>
      <c r="L13" s="645"/>
      <c r="M13" s="385" t="s">
        <v>5</v>
      </c>
      <c r="N13" s="387"/>
      <c r="O13" s="656" t="s">
        <v>715</v>
      </c>
      <c r="P13" s="657"/>
      <c r="Q13" s="644"/>
      <c r="R13" s="645"/>
      <c r="S13" s="645"/>
      <c r="T13" s="645"/>
      <c r="U13" s="645"/>
      <c r="V13" s="645"/>
      <c r="W13" s="665"/>
    </row>
    <row r="14" spans="2:25" s="4" customFormat="1" ht="17.100000000000001" customHeight="1" x14ac:dyDescent="0.2">
      <c r="B14" s="385" t="s">
        <v>6</v>
      </c>
      <c r="C14" s="387"/>
      <c r="D14" s="642" t="s">
        <v>716</v>
      </c>
      <c r="E14" s="643"/>
      <c r="F14" s="644"/>
      <c r="G14" s="645"/>
      <c r="H14" s="645"/>
      <c r="I14" s="645"/>
      <c r="J14" s="645"/>
      <c r="K14" s="645"/>
      <c r="L14" s="645"/>
      <c r="M14" s="385" t="s">
        <v>6</v>
      </c>
      <c r="N14" s="387"/>
      <c r="O14" s="642" t="s">
        <v>716</v>
      </c>
      <c r="P14" s="643"/>
      <c r="Q14" s="644"/>
      <c r="R14" s="645"/>
      <c r="S14" s="645"/>
      <c r="T14" s="645"/>
      <c r="U14" s="645"/>
      <c r="V14" s="645"/>
      <c r="W14" s="665"/>
    </row>
    <row r="15" spans="2:25" s="4" customFormat="1" ht="17.100000000000001" customHeight="1" x14ac:dyDescent="0.2">
      <c r="B15" s="414" t="s">
        <v>29</v>
      </c>
      <c r="C15" s="663" t="s">
        <v>270</v>
      </c>
      <c r="D15" s="664"/>
      <c r="E15" s="194" t="s">
        <v>55</v>
      </c>
      <c r="F15" s="644"/>
      <c r="G15" s="645"/>
      <c r="H15" s="645"/>
      <c r="I15" s="645"/>
      <c r="J15" s="645"/>
      <c r="K15" s="645"/>
      <c r="L15" s="645"/>
      <c r="M15" s="414" t="s">
        <v>29</v>
      </c>
      <c r="N15" s="663" t="s">
        <v>270</v>
      </c>
      <c r="O15" s="664"/>
      <c r="P15" s="194" t="s">
        <v>720</v>
      </c>
      <c r="Q15" s="644"/>
      <c r="R15" s="645"/>
      <c r="S15" s="645"/>
      <c r="T15" s="645"/>
      <c r="U15" s="645"/>
      <c r="V15" s="645"/>
      <c r="W15" s="665"/>
    </row>
    <row r="16" spans="2:25" s="4" customFormat="1" ht="17.100000000000001" customHeight="1" x14ac:dyDescent="0.2">
      <c r="B16" s="417"/>
      <c r="C16" s="663" t="s">
        <v>271</v>
      </c>
      <c r="D16" s="664"/>
      <c r="E16" s="195" t="s">
        <v>556</v>
      </c>
      <c r="F16" s="646"/>
      <c r="G16" s="647"/>
      <c r="H16" s="647"/>
      <c r="I16" s="647"/>
      <c r="J16" s="647"/>
      <c r="K16" s="647"/>
      <c r="L16" s="647"/>
      <c r="M16" s="417"/>
      <c r="N16" s="663" t="s">
        <v>271</v>
      </c>
      <c r="O16" s="664"/>
      <c r="P16" s="195" t="s">
        <v>556</v>
      </c>
      <c r="Q16" s="646"/>
      <c r="R16" s="647"/>
      <c r="S16" s="647"/>
      <c r="T16" s="647"/>
      <c r="U16" s="647"/>
      <c r="V16" s="647"/>
      <c r="W16" s="666"/>
    </row>
    <row r="17" spans="2:23" s="4" customFormat="1" ht="17.100000000000001" customHeight="1" x14ac:dyDescent="0.2">
      <c r="B17" s="385" t="s">
        <v>7</v>
      </c>
      <c r="C17" s="386"/>
      <c r="D17" s="387"/>
      <c r="E17" s="656" t="s">
        <v>819</v>
      </c>
      <c r="F17" s="658"/>
      <c r="G17" s="658"/>
      <c r="H17" s="658"/>
      <c r="I17" s="658"/>
      <c r="J17" s="658"/>
      <c r="K17" s="658"/>
      <c r="L17" s="659"/>
      <c r="M17" s="385" t="s">
        <v>7</v>
      </c>
      <c r="N17" s="386"/>
      <c r="O17" s="387"/>
      <c r="P17" s="656" t="s">
        <v>822</v>
      </c>
      <c r="Q17" s="658"/>
      <c r="R17" s="658"/>
      <c r="S17" s="658"/>
      <c r="T17" s="658"/>
      <c r="U17" s="658"/>
      <c r="V17" s="658"/>
      <c r="W17" s="659"/>
    </row>
    <row r="18" spans="2:23" s="4" customFormat="1" ht="17.100000000000001" customHeight="1" x14ac:dyDescent="0.2">
      <c r="B18" s="385" t="s">
        <v>46</v>
      </c>
      <c r="C18" s="386"/>
      <c r="D18" s="387"/>
      <c r="E18" s="660" t="s">
        <v>820</v>
      </c>
      <c r="F18" s="661"/>
      <c r="G18" s="661"/>
      <c r="H18" s="661"/>
      <c r="I18" s="661"/>
      <c r="J18" s="661"/>
      <c r="K18" s="661"/>
      <c r="L18" s="661"/>
      <c r="M18" s="385" t="s">
        <v>46</v>
      </c>
      <c r="N18" s="386"/>
      <c r="O18" s="387"/>
      <c r="P18" s="660" t="s">
        <v>823</v>
      </c>
      <c r="Q18" s="661"/>
      <c r="R18" s="661"/>
      <c r="S18" s="661"/>
      <c r="T18" s="661"/>
      <c r="U18" s="661"/>
      <c r="V18" s="661"/>
      <c r="W18" s="662"/>
    </row>
    <row r="19" spans="2:23" s="4" customFormat="1" ht="17.100000000000001" customHeight="1" x14ac:dyDescent="0.2">
      <c r="B19" s="385" t="s">
        <v>273</v>
      </c>
      <c r="C19" s="386"/>
      <c r="D19" s="387"/>
      <c r="E19" s="660" t="s">
        <v>720</v>
      </c>
      <c r="F19" s="661"/>
      <c r="G19" s="661"/>
      <c r="H19" s="658"/>
      <c r="I19" s="658"/>
      <c r="J19" s="658"/>
      <c r="K19" s="658"/>
      <c r="L19" s="659"/>
      <c r="M19" s="385" t="s">
        <v>273</v>
      </c>
      <c r="N19" s="386"/>
      <c r="O19" s="387"/>
      <c r="P19" s="660" t="s">
        <v>720</v>
      </c>
      <c r="Q19" s="661"/>
      <c r="R19" s="661"/>
      <c r="S19" s="658"/>
      <c r="T19" s="658"/>
      <c r="U19" s="658"/>
      <c r="V19" s="658"/>
      <c r="W19" s="659"/>
    </row>
    <row r="20" spans="2:23" s="4" customFormat="1" ht="17.100000000000001" customHeight="1" x14ac:dyDescent="0.2">
      <c r="B20" s="385" t="s">
        <v>292</v>
      </c>
      <c r="C20" s="386"/>
      <c r="D20" s="387"/>
      <c r="E20" s="660" t="s">
        <v>750</v>
      </c>
      <c r="F20" s="661"/>
      <c r="G20" s="661"/>
      <c r="H20" s="668" t="s">
        <v>8</v>
      </c>
      <c r="I20" s="669"/>
      <c r="J20" s="670">
        <v>44481</v>
      </c>
      <c r="K20" s="671"/>
      <c r="L20" s="671"/>
      <c r="M20" s="385" t="s">
        <v>292</v>
      </c>
      <c r="N20" s="386"/>
      <c r="O20" s="387"/>
      <c r="P20" s="660" t="s">
        <v>720</v>
      </c>
      <c r="Q20" s="661"/>
      <c r="R20" s="661"/>
      <c r="S20" s="668" t="s">
        <v>8</v>
      </c>
      <c r="T20" s="669"/>
      <c r="U20" s="670" t="s">
        <v>720</v>
      </c>
      <c r="V20" s="671"/>
      <c r="W20" s="672"/>
    </row>
    <row r="21" spans="2:23" s="4" customFormat="1" ht="17.100000000000001" customHeight="1" x14ac:dyDescent="0.2">
      <c r="B21" s="385" t="s">
        <v>569</v>
      </c>
      <c r="C21" s="386"/>
      <c r="D21" s="673" t="s">
        <v>821</v>
      </c>
      <c r="E21" s="674"/>
      <c r="F21" s="674"/>
      <c r="G21" s="674"/>
      <c r="H21" s="674"/>
      <c r="I21" s="674"/>
      <c r="J21" s="674"/>
      <c r="K21" s="674"/>
      <c r="L21" s="674"/>
      <c r="M21" s="385" t="s">
        <v>569</v>
      </c>
      <c r="N21" s="386"/>
      <c r="O21" s="673" t="s">
        <v>789</v>
      </c>
      <c r="P21" s="674"/>
      <c r="Q21" s="674"/>
      <c r="R21" s="674"/>
      <c r="S21" s="674"/>
      <c r="T21" s="674"/>
      <c r="U21" s="674"/>
      <c r="V21" s="674"/>
      <c r="W21" s="675"/>
    </row>
    <row r="22" spans="2:23" s="4" customFormat="1" ht="20.100000000000001" customHeight="1" x14ac:dyDescent="0.2">
      <c r="B22" s="648" t="s">
        <v>566</v>
      </c>
      <c r="C22" s="638" t="s">
        <v>567</v>
      </c>
      <c r="D22" s="640">
        <v>57</v>
      </c>
      <c r="E22" s="641"/>
      <c r="F22" s="644"/>
      <c r="G22" s="645"/>
      <c r="H22" s="645"/>
      <c r="I22" s="645"/>
      <c r="J22" s="645"/>
      <c r="K22" s="645"/>
      <c r="L22" s="645"/>
      <c r="M22" s="648" t="s">
        <v>566</v>
      </c>
      <c r="N22" s="638" t="s">
        <v>567</v>
      </c>
      <c r="O22" s="640">
        <v>57</v>
      </c>
      <c r="P22" s="641"/>
      <c r="Q22" s="644"/>
      <c r="R22" s="645"/>
      <c r="S22" s="645"/>
      <c r="T22" s="645"/>
      <c r="U22" s="645"/>
      <c r="V22" s="645"/>
      <c r="W22" s="665"/>
    </row>
    <row r="23" spans="2:23" s="4" customFormat="1" ht="20.100000000000001" customHeight="1" x14ac:dyDescent="0.2">
      <c r="B23" s="648"/>
      <c r="C23" s="639"/>
      <c r="D23" s="642"/>
      <c r="E23" s="643"/>
      <c r="F23" s="644"/>
      <c r="G23" s="645"/>
      <c r="H23" s="645"/>
      <c r="I23" s="645"/>
      <c r="J23" s="645"/>
      <c r="K23" s="645"/>
      <c r="L23" s="645"/>
      <c r="M23" s="648"/>
      <c r="N23" s="639"/>
      <c r="O23" s="642"/>
      <c r="P23" s="643"/>
      <c r="Q23" s="644"/>
      <c r="R23" s="645"/>
      <c r="S23" s="645"/>
      <c r="T23" s="645"/>
      <c r="U23" s="645"/>
      <c r="V23" s="645"/>
      <c r="W23" s="665"/>
    </row>
    <row r="24" spans="2:23" s="4" customFormat="1" ht="20.100000000000001" customHeight="1" x14ac:dyDescent="0.2">
      <c r="B24" s="648"/>
      <c r="C24" s="667" t="s">
        <v>2</v>
      </c>
      <c r="D24" s="650">
        <v>2</v>
      </c>
      <c r="E24" s="651"/>
      <c r="F24" s="644"/>
      <c r="G24" s="645"/>
      <c r="H24" s="645"/>
      <c r="I24" s="645"/>
      <c r="J24" s="645"/>
      <c r="K24" s="645"/>
      <c r="L24" s="645"/>
      <c r="M24" s="648"/>
      <c r="N24" s="667" t="s">
        <v>2</v>
      </c>
      <c r="O24" s="650">
        <v>3</v>
      </c>
      <c r="P24" s="651"/>
      <c r="Q24" s="644"/>
      <c r="R24" s="645"/>
      <c r="S24" s="645"/>
      <c r="T24" s="645"/>
      <c r="U24" s="645"/>
      <c r="V24" s="645"/>
      <c r="W24" s="665"/>
    </row>
    <row r="25" spans="2:23" s="4" customFormat="1" ht="20.100000000000001" customHeight="1" x14ac:dyDescent="0.2">
      <c r="B25" s="649"/>
      <c r="C25" s="639"/>
      <c r="D25" s="642"/>
      <c r="E25" s="643"/>
      <c r="F25" s="644"/>
      <c r="G25" s="645"/>
      <c r="H25" s="645"/>
      <c r="I25" s="645"/>
      <c r="J25" s="645"/>
      <c r="K25" s="645"/>
      <c r="L25" s="645"/>
      <c r="M25" s="649"/>
      <c r="N25" s="639"/>
      <c r="O25" s="642"/>
      <c r="P25" s="643"/>
      <c r="Q25" s="644"/>
      <c r="R25" s="645"/>
      <c r="S25" s="645"/>
      <c r="T25" s="645"/>
      <c r="U25" s="645"/>
      <c r="V25" s="645"/>
      <c r="W25" s="665"/>
    </row>
    <row r="26" spans="2:23" s="4" customFormat="1" ht="17.100000000000001" customHeight="1" x14ac:dyDescent="0.2">
      <c r="B26" s="426" t="s">
        <v>568</v>
      </c>
      <c r="C26" s="426" t="s">
        <v>3</v>
      </c>
      <c r="D26" s="650" t="s">
        <v>713</v>
      </c>
      <c r="E26" s="651"/>
      <c r="F26" s="644"/>
      <c r="G26" s="645"/>
      <c r="H26" s="645"/>
      <c r="I26" s="645"/>
      <c r="J26" s="645"/>
      <c r="K26" s="645"/>
      <c r="L26" s="645"/>
      <c r="M26" s="426" t="s">
        <v>568</v>
      </c>
      <c r="N26" s="426" t="s">
        <v>3</v>
      </c>
      <c r="O26" s="650" t="s">
        <v>713</v>
      </c>
      <c r="P26" s="651"/>
      <c r="Q26" s="644"/>
      <c r="R26" s="645"/>
      <c r="S26" s="645"/>
      <c r="T26" s="645"/>
      <c r="U26" s="645"/>
      <c r="V26" s="645"/>
      <c r="W26" s="665"/>
    </row>
    <row r="27" spans="2:23" s="4" customFormat="1" ht="17.100000000000001" customHeight="1" x14ac:dyDescent="0.2">
      <c r="B27" s="426"/>
      <c r="C27" s="426"/>
      <c r="D27" s="642"/>
      <c r="E27" s="643"/>
      <c r="F27" s="644"/>
      <c r="G27" s="645"/>
      <c r="H27" s="645"/>
      <c r="I27" s="645"/>
      <c r="J27" s="645"/>
      <c r="K27" s="645"/>
      <c r="L27" s="645"/>
      <c r="M27" s="426"/>
      <c r="N27" s="426"/>
      <c r="O27" s="642"/>
      <c r="P27" s="643"/>
      <c r="Q27" s="644"/>
      <c r="R27" s="645"/>
      <c r="S27" s="645"/>
      <c r="T27" s="645"/>
      <c r="U27" s="645"/>
      <c r="V27" s="645"/>
      <c r="W27" s="665"/>
    </row>
    <row r="28" spans="2:23" s="4" customFormat="1" ht="17.100000000000001" customHeight="1" x14ac:dyDescent="0.2">
      <c r="B28" s="426"/>
      <c r="C28" s="426" t="s">
        <v>4</v>
      </c>
      <c r="D28" s="652" t="s">
        <v>737</v>
      </c>
      <c r="E28" s="653"/>
      <c r="F28" s="644"/>
      <c r="G28" s="645"/>
      <c r="H28" s="645"/>
      <c r="I28" s="645"/>
      <c r="J28" s="645"/>
      <c r="K28" s="645"/>
      <c r="L28" s="645"/>
      <c r="M28" s="426"/>
      <c r="N28" s="426" t="s">
        <v>4</v>
      </c>
      <c r="O28" s="652" t="s">
        <v>735</v>
      </c>
      <c r="P28" s="653"/>
      <c r="Q28" s="644"/>
      <c r="R28" s="645"/>
      <c r="S28" s="645"/>
      <c r="T28" s="645"/>
      <c r="U28" s="645"/>
      <c r="V28" s="645"/>
      <c r="W28" s="665"/>
    </row>
    <row r="29" spans="2:23" s="4" customFormat="1" ht="17.100000000000001" customHeight="1" x14ac:dyDescent="0.2">
      <c r="B29" s="426"/>
      <c r="C29" s="426"/>
      <c r="D29" s="654"/>
      <c r="E29" s="655"/>
      <c r="F29" s="644"/>
      <c r="G29" s="645"/>
      <c r="H29" s="645"/>
      <c r="I29" s="645"/>
      <c r="J29" s="645"/>
      <c r="K29" s="645"/>
      <c r="L29" s="645"/>
      <c r="M29" s="426"/>
      <c r="N29" s="426"/>
      <c r="O29" s="654"/>
      <c r="P29" s="655"/>
      <c r="Q29" s="644"/>
      <c r="R29" s="645"/>
      <c r="S29" s="645"/>
      <c r="T29" s="645"/>
      <c r="U29" s="645"/>
      <c r="V29" s="645"/>
      <c r="W29" s="665"/>
    </row>
    <row r="30" spans="2:23" s="4" customFormat="1" ht="17.100000000000001" customHeight="1" x14ac:dyDescent="0.2">
      <c r="B30" s="385" t="s">
        <v>5</v>
      </c>
      <c r="C30" s="387"/>
      <c r="D30" s="656" t="s">
        <v>715</v>
      </c>
      <c r="E30" s="657"/>
      <c r="F30" s="644"/>
      <c r="G30" s="645"/>
      <c r="H30" s="645"/>
      <c r="I30" s="645"/>
      <c r="J30" s="645"/>
      <c r="K30" s="645"/>
      <c r="L30" s="645"/>
      <c r="M30" s="385" t="s">
        <v>5</v>
      </c>
      <c r="N30" s="387"/>
      <c r="O30" s="656" t="s">
        <v>715</v>
      </c>
      <c r="P30" s="657"/>
      <c r="Q30" s="644"/>
      <c r="R30" s="645"/>
      <c r="S30" s="645"/>
      <c r="T30" s="645"/>
      <c r="U30" s="645"/>
      <c r="V30" s="645"/>
      <c r="W30" s="665"/>
    </row>
    <row r="31" spans="2:23" s="4" customFormat="1" ht="17.100000000000001" customHeight="1" x14ac:dyDescent="0.2">
      <c r="B31" s="385" t="s">
        <v>6</v>
      </c>
      <c r="C31" s="387"/>
      <c r="D31" s="642" t="s">
        <v>763</v>
      </c>
      <c r="E31" s="643"/>
      <c r="F31" s="644"/>
      <c r="G31" s="645"/>
      <c r="H31" s="645"/>
      <c r="I31" s="645"/>
      <c r="J31" s="645"/>
      <c r="K31" s="645"/>
      <c r="L31" s="645"/>
      <c r="M31" s="385" t="s">
        <v>6</v>
      </c>
      <c r="N31" s="387"/>
      <c r="O31" s="642" t="s">
        <v>763</v>
      </c>
      <c r="P31" s="643"/>
      <c r="Q31" s="644"/>
      <c r="R31" s="645"/>
      <c r="S31" s="645"/>
      <c r="T31" s="645"/>
      <c r="U31" s="645"/>
      <c r="V31" s="645"/>
      <c r="W31" s="665"/>
    </row>
    <row r="32" spans="2:23" s="4" customFormat="1" ht="17.100000000000001" customHeight="1" x14ac:dyDescent="0.2">
      <c r="B32" s="414" t="s">
        <v>29</v>
      </c>
      <c r="C32" s="663" t="s">
        <v>270</v>
      </c>
      <c r="D32" s="664"/>
      <c r="E32" s="194" t="s">
        <v>55</v>
      </c>
      <c r="F32" s="644"/>
      <c r="G32" s="645"/>
      <c r="H32" s="645"/>
      <c r="I32" s="645"/>
      <c r="J32" s="645"/>
      <c r="K32" s="645"/>
      <c r="L32" s="645"/>
      <c r="M32" s="414" t="s">
        <v>29</v>
      </c>
      <c r="N32" s="663" t="s">
        <v>270</v>
      </c>
      <c r="O32" s="664"/>
      <c r="P32" s="194" t="s">
        <v>720</v>
      </c>
      <c r="Q32" s="644"/>
      <c r="R32" s="645"/>
      <c r="S32" s="645"/>
      <c r="T32" s="645"/>
      <c r="U32" s="645"/>
      <c r="V32" s="645"/>
      <c r="W32" s="665"/>
    </row>
    <row r="33" spans="2:23" s="4" customFormat="1" ht="17.100000000000001" customHeight="1" x14ac:dyDescent="0.2">
      <c r="B33" s="417"/>
      <c r="C33" s="663" t="s">
        <v>271</v>
      </c>
      <c r="D33" s="664"/>
      <c r="E33" s="195" t="s">
        <v>54</v>
      </c>
      <c r="F33" s="646"/>
      <c r="G33" s="647"/>
      <c r="H33" s="647"/>
      <c r="I33" s="647"/>
      <c r="J33" s="647"/>
      <c r="K33" s="647"/>
      <c r="L33" s="647"/>
      <c r="M33" s="417"/>
      <c r="N33" s="663" t="s">
        <v>271</v>
      </c>
      <c r="O33" s="664"/>
      <c r="P33" s="195" t="s">
        <v>54</v>
      </c>
      <c r="Q33" s="646"/>
      <c r="R33" s="647"/>
      <c r="S33" s="647"/>
      <c r="T33" s="647"/>
      <c r="U33" s="647"/>
      <c r="V33" s="647"/>
      <c r="W33" s="666"/>
    </row>
    <row r="34" spans="2:23" s="4" customFormat="1" ht="17.100000000000001" customHeight="1" x14ac:dyDescent="0.2">
      <c r="B34" s="385" t="s">
        <v>7</v>
      </c>
      <c r="C34" s="386"/>
      <c r="D34" s="387"/>
      <c r="E34" s="656" t="s">
        <v>824</v>
      </c>
      <c r="F34" s="658"/>
      <c r="G34" s="658"/>
      <c r="H34" s="658"/>
      <c r="I34" s="658"/>
      <c r="J34" s="658"/>
      <c r="K34" s="658"/>
      <c r="L34" s="659"/>
      <c r="M34" s="385" t="s">
        <v>7</v>
      </c>
      <c r="N34" s="386"/>
      <c r="O34" s="387"/>
      <c r="P34" s="656" t="s">
        <v>827</v>
      </c>
      <c r="Q34" s="658"/>
      <c r="R34" s="658"/>
      <c r="S34" s="658"/>
      <c r="T34" s="658"/>
      <c r="U34" s="658"/>
      <c r="V34" s="658"/>
      <c r="W34" s="659"/>
    </row>
    <row r="35" spans="2:23" s="4" customFormat="1" ht="17.100000000000001" customHeight="1" x14ac:dyDescent="0.2">
      <c r="B35" s="385" t="s">
        <v>46</v>
      </c>
      <c r="C35" s="386"/>
      <c r="D35" s="387"/>
      <c r="E35" s="660" t="s">
        <v>825</v>
      </c>
      <c r="F35" s="661"/>
      <c r="G35" s="661"/>
      <c r="H35" s="661"/>
      <c r="I35" s="661"/>
      <c r="J35" s="661"/>
      <c r="K35" s="661"/>
      <c r="L35" s="661"/>
      <c r="M35" s="385" t="s">
        <v>46</v>
      </c>
      <c r="N35" s="386"/>
      <c r="O35" s="387"/>
      <c r="P35" s="660" t="s">
        <v>818</v>
      </c>
      <c r="Q35" s="661"/>
      <c r="R35" s="661"/>
      <c r="S35" s="661"/>
      <c r="T35" s="661"/>
      <c r="U35" s="661"/>
      <c r="V35" s="661"/>
      <c r="W35" s="662"/>
    </row>
    <row r="36" spans="2:23" s="4" customFormat="1" ht="17.100000000000001" customHeight="1" x14ac:dyDescent="0.2">
      <c r="B36" s="385" t="s">
        <v>273</v>
      </c>
      <c r="C36" s="386"/>
      <c r="D36" s="387"/>
      <c r="E36" s="660" t="s">
        <v>720</v>
      </c>
      <c r="F36" s="661"/>
      <c r="G36" s="661"/>
      <c r="H36" s="658"/>
      <c r="I36" s="658"/>
      <c r="J36" s="658"/>
      <c r="K36" s="658"/>
      <c r="L36" s="659"/>
      <c r="M36" s="385" t="s">
        <v>273</v>
      </c>
      <c r="N36" s="386"/>
      <c r="O36" s="387"/>
      <c r="P36" s="660" t="s">
        <v>720</v>
      </c>
      <c r="Q36" s="661"/>
      <c r="R36" s="661"/>
      <c r="S36" s="658"/>
      <c r="T36" s="658"/>
      <c r="U36" s="658"/>
      <c r="V36" s="658"/>
      <c r="W36" s="659"/>
    </row>
    <row r="37" spans="2:23" s="4" customFormat="1" ht="17.100000000000001" customHeight="1" x14ac:dyDescent="0.2">
      <c r="B37" s="385" t="s">
        <v>292</v>
      </c>
      <c r="C37" s="386"/>
      <c r="D37" s="387"/>
      <c r="E37" s="660" t="s">
        <v>750</v>
      </c>
      <c r="F37" s="661"/>
      <c r="G37" s="661"/>
      <c r="H37" s="668" t="s">
        <v>8</v>
      </c>
      <c r="I37" s="669"/>
      <c r="J37" s="670">
        <v>44481</v>
      </c>
      <c r="K37" s="671"/>
      <c r="L37" s="671"/>
      <c r="M37" s="385" t="s">
        <v>292</v>
      </c>
      <c r="N37" s="386"/>
      <c r="O37" s="387"/>
      <c r="P37" s="660" t="s">
        <v>720</v>
      </c>
      <c r="Q37" s="661"/>
      <c r="R37" s="661"/>
      <c r="S37" s="668" t="s">
        <v>8</v>
      </c>
      <c r="T37" s="669"/>
      <c r="U37" s="670" t="s">
        <v>720</v>
      </c>
      <c r="V37" s="671"/>
      <c r="W37" s="672"/>
    </row>
    <row r="38" spans="2:23" s="4" customFormat="1" ht="17.100000000000001" customHeight="1" x14ac:dyDescent="0.2">
      <c r="B38" s="385" t="s">
        <v>569</v>
      </c>
      <c r="C38" s="386"/>
      <c r="D38" s="673" t="s">
        <v>826</v>
      </c>
      <c r="E38" s="674"/>
      <c r="F38" s="674"/>
      <c r="G38" s="674"/>
      <c r="H38" s="674"/>
      <c r="I38" s="674"/>
      <c r="J38" s="674"/>
      <c r="K38" s="674"/>
      <c r="L38" s="674"/>
      <c r="M38" s="385" t="s">
        <v>569</v>
      </c>
      <c r="N38" s="386"/>
      <c r="O38" s="673" t="s">
        <v>828</v>
      </c>
      <c r="P38" s="674"/>
      <c r="Q38" s="674"/>
      <c r="R38" s="674"/>
      <c r="S38" s="674"/>
      <c r="T38" s="674"/>
      <c r="U38" s="674"/>
      <c r="V38" s="674"/>
      <c r="W38" s="675"/>
    </row>
    <row r="39" spans="2:23" ht="15" customHeight="1" x14ac:dyDescent="0.15">
      <c r="B39" s="196"/>
      <c r="C39" s="676" t="s">
        <v>570</v>
      </c>
      <c r="D39" s="677"/>
      <c r="E39" s="677"/>
      <c r="F39" s="677"/>
      <c r="G39" s="677"/>
      <c r="H39" s="677"/>
      <c r="I39" s="677"/>
      <c r="J39" s="677"/>
      <c r="K39" s="677"/>
      <c r="L39" s="677"/>
      <c r="M39" s="196"/>
      <c r="N39" s="196" t="s">
        <v>571</v>
      </c>
      <c r="O39" s="196"/>
      <c r="P39" s="196"/>
      <c r="Q39" s="196"/>
      <c r="R39" s="196"/>
      <c r="S39" s="196"/>
      <c r="T39" s="196"/>
      <c r="U39" s="196"/>
      <c r="V39" s="196"/>
      <c r="W39" s="196"/>
    </row>
    <row r="40" spans="2:23" ht="15" customHeight="1" x14ac:dyDescent="0.15">
      <c r="B40" s="196"/>
      <c r="C40" s="678"/>
      <c r="D40" s="678"/>
      <c r="E40" s="678"/>
      <c r="F40" s="678"/>
      <c r="G40" s="678"/>
      <c r="H40" s="678"/>
      <c r="I40" s="678"/>
      <c r="J40" s="678"/>
      <c r="K40" s="678"/>
      <c r="L40" s="678"/>
      <c r="M40" s="196"/>
      <c r="N40" s="196" t="s">
        <v>572</v>
      </c>
      <c r="O40" s="196"/>
      <c r="P40" s="196"/>
      <c r="Q40" s="196"/>
      <c r="R40" s="196"/>
      <c r="S40" s="196"/>
      <c r="T40" s="196"/>
      <c r="U40" s="196"/>
      <c r="V40" s="196"/>
      <c r="W40" s="196"/>
    </row>
    <row r="41" spans="2:23" ht="15" customHeight="1" x14ac:dyDescent="0.15">
      <c r="C41" s="196" t="s">
        <v>573</v>
      </c>
      <c r="N41" s="180" t="s">
        <v>520</v>
      </c>
      <c r="O41" s="180"/>
      <c r="P41" s="180"/>
      <c r="Q41" s="180"/>
      <c r="R41" s="180"/>
      <c r="S41" s="180"/>
      <c r="T41" s="180"/>
      <c r="U41" s="180"/>
      <c r="V41" s="180"/>
    </row>
    <row r="42" spans="2:23" ht="15" customHeight="1" x14ac:dyDescent="0.15">
      <c r="C42" s="196" t="s">
        <v>575</v>
      </c>
      <c r="N42" s="180" t="s">
        <v>574</v>
      </c>
      <c r="O42" s="180"/>
      <c r="P42" s="180"/>
      <c r="Q42" s="180"/>
      <c r="R42" s="180"/>
      <c r="S42" s="180"/>
      <c r="T42" s="180"/>
      <c r="U42" s="180"/>
      <c r="V42" s="180"/>
    </row>
    <row r="43" spans="2:23" x14ac:dyDescent="0.15">
      <c r="C43" s="180" t="s">
        <v>544</v>
      </c>
      <c r="N43" s="180" t="s">
        <v>453</v>
      </c>
      <c r="O43" s="180"/>
      <c r="P43" s="180"/>
      <c r="Q43" s="180"/>
      <c r="R43" s="180"/>
      <c r="S43" s="180"/>
      <c r="T43" s="180"/>
      <c r="U43" s="180"/>
      <c r="V43" s="180"/>
    </row>
    <row r="44" spans="2:23" x14ac:dyDescent="0.15">
      <c r="N44" s="180"/>
    </row>
    <row r="45" spans="2:23" x14ac:dyDescent="0.15">
      <c r="N45" s="18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D14:E14 O14:P14 D31:E31 O31:P31" xr:uid="{00000000-0002-0000-1700-000000000000}">
      <formula1>INDIRECT(D13)</formula1>
    </dataValidation>
    <dataValidation type="list" allowBlank="1" showInputMessage="1" showErrorMessage="1" sqref="D11:E12 D28:E29 O11:P12 O28:P29" xr:uid="{00000000-0002-0000-1700-000001000000}">
      <formula1>INDIRECT(D9)</formula1>
    </dataValidation>
    <dataValidation type="list" allowBlank="1" showInputMessage="1" showErrorMessage="1" sqref="P15:P16 E32:E33 E15:E16 P32:P33" xr:uid="{00000000-0002-0000-1700-000002000000}">
      <formula1>$Y$2:$Y$5</formula1>
    </dataValidation>
  </dataValidations>
  <printOptions horizontalCentered="1"/>
  <pageMargins left="0" right="0" top="0.78740157480314965" bottom="0" header="0.51181102362204722" footer="0.51181102362204722"/>
  <pageSetup paperSize="9" scale="73"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700-000003000000}">
          <x14:formula1>
            <xm:f>'(参考)リスト'!$D$16:$D$18</xm:f>
          </x14:formula1>
          <xm:sqref>D13:E13 D30:E30 O13:P13 O30:P30</xm:sqref>
        </x14:dataValidation>
        <x14:dataValidation type="list" allowBlank="1" showInputMessage="1" showErrorMessage="1" xr:uid="{00000000-0002-0000-1700-000004000000}">
          <x14:formula1>
            <xm:f>'(参考)リスト'!$B$16:$B$21</xm:f>
          </x14:formula1>
          <xm:sqref>D9:E10 D26:E27 O9:P10 O26:P27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dimension ref="B1:Z59"/>
  <sheetViews>
    <sheetView showGridLines="0" showZeros="0" view="pageBreakPreview" zoomScaleNormal="100" zoomScaleSheetLayoutView="100" workbookViewId="0">
      <selection sqref="A1:N2"/>
    </sheetView>
  </sheetViews>
  <sheetFormatPr defaultColWidth="7.6640625" defaultRowHeight="27.9" customHeight="1" x14ac:dyDescent="0.2"/>
  <cols>
    <col min="1" max="1" width="7" style="19" customWidth="1"/>
    <col min="2" max="2" width="7.33203125" style="19" customWidth="1"/>
    <col min="3" max="3" width="5.88671875" style="19" customWidth="1"/>
    <col min="4" max="6" width="6.88671875" style="19" customWidth="1"/>
    <col min="7" max="8" width="5.88671875" style="19" customWidth="1"/>
    <col min="9" max="9" width="8.88671875" style="19" customWidth="1"/>
    <col min="10" max="10" width="7.33203125" style="19" customWidth="1"/>
    <col min="11" max="11" width="5.88671875" style="19" customWidth="1"/>
    <col min="12" max="14" width="6.77734375" style="19" customWidth="1"/>
    <col min="15" max="16" width="5.88671875" style="19" customWidth="1"/>
    <col min="17" max="17" width="8.88671875" style="19" customWidth="1"/>
    <col min="18" max="18" width="7.33203125" style="19" customWidth="1"/>
    <col min="19" max="19" width="5.88671875" style="19" customWidth="1"/>
    <col min="20" max="22" width="6.77734375" style="19" customWidth="1"/>
    <col min="23" max="24" width="5.88671875" style="19" customWidth="1"/>
    <col min="25" max="25" width="8.88671875" style="19" customWidth="1"/>
    <col min="26" max="16384" width="7.6640625" style="19"/>
  </cols>
  <sheetData>
    <row r="1" spans="2:25" ht="9" customHeight="1" x14ac:dyDescent="0.2"/>
    <row r="2" spans="2:25" ht="18" customHeight="1" x14ac:dyDescent="0.2">
      <c r="B2" s="97" t="s">
        <v>328</v>
      </c>
      <c r="C2" s="85"/>
      <c r="D2" s="85"/>
      <c r="E2" s="85"/>
      <c r="F2" s="85"/>
      <c r="G2" s="85"/>
      <c r="H2" s="85"/>
      <c r="I2" s="85"/>
      <c r="J2" s="85"/>
      <c r="K2" s="85"/>
      <c r="L2" s="85"/>
      <c r="M2" s="85"/>
      <c r="N2" s="85"/>
      <c r="O2" s="85"/>
      <c r="P2" s="85"/>
      <c r="Q2" s="85"/>
      <c r="R2" s="85"/>
      <c r="S2" s="85"/>
      <c r="T2" s="85"/>
      <c r="U2" s="85"/>
      <c r="V2" s="85"/>
      <c r="W2" s="85"/>
      <c r="X2" s="85"/>
      <c r="Y2" s="85"/>
    </row>
    <row r="3" spans="2:25" ht="15" customHeight="1" x14ac:dyDescent="0.15">
      <c r="B3" s="698" t="s">
        <v>45</v>
      </c>
      <c r="C3" s="698"/>
      <c r="D3" s="698"/>
      <c r="E3" s="707" t="s">
        <v>707</v>
      </c>
      <c r="F3" s="707"/>
      <c r="G3" s="707"/>
      <c r="H3" s="707"/>
      <c r="I3" s="680" t="s">
        <v>40</v>
      </c>
      <c r="J3" s="681"/>
      <c r="K3" s="682"/>
      <c r="L3" s="704" t="s">
        <v>709</v>
      </c>
      <c r="M3" s="705"/>
      <c r="N3" s="706"/>
      <c r="O3" s="693" t="s">
        <v>258</v>
      </c>
      <c r="P3" s="693"/>
      <c r="Q3" s="693"/>
      <c r="R3" s="701" t="s">
        <v>696</v>
      </c>
      <c r="S3" s="702"/>
      <c r="T3" s="703"/>
      <c r="U3" s="708" t="s">
        <v>262</v>
      </c>
      <c r="V3" s="709"/>
      <c r="W3" s="694" t="s">
        <v>712</v>
      </c>
      <c r="X3" s="695"/>
      <c r="Y3" s="696"/>
    </row>
    <row r="4" spans="2:25" ht="15" customHeight="1" x14ac:dyDescent="0.2">
      <c r="B4" s="699" t="s">
        <v>41</v>
      </c>
      <c r="C4" s="699"/>
      <c r="D4" s="699"/>
      <c r="E4" s="700" t="s">
        <v>708</v>
      </c>
      <c r="F4" s="700"/>
      <c r="G4" s="700"/>
      <c r="H4" s="700"/>
      <c r="I4" s="680" t="s">
        <v>44</v>
      </c>
      <c r="J4" s="681"/>
      <c r="K4" s="682"/>
      <c r="L4" s="704" t="s">
        <v>710</v>
      </c>
      <c r="M4" s="705"/>
      <c r="N4" s="706"/>
      <c r="O4" s="693" t="s">
        <v>259</v>
      </c>
      <c r="P4" s="693"/>
      <c r="Q4" s="693"/>
      <c r="R4" s="701" t="s">
        <v>711</v>
      </c>
      <c r="S4" s="702"/>
      <c r="T4" s="703"/>
      <c r="U4" s="514"/>
      <c r="V4" s="600"/>
      <c r="W4" s="697"/>
      <c r="X4" s="477"/>
      <c r="Y4" s="478"/>
    </row>
    <row r="5" spans="2:25" ht="15" customHeight="1" x14ac:dyDescent="0.2">
      <c r="B5" s="680" t="s">
        <v>237</v>
      </c>
      <c r="C5" s="681"/>
      <c r="D5" s="682"/>
      <c r="E5" s="89">
        <v>3</v>
      </c>
      <c r="F5" s="680" t="s">
        <v>236</v>
      </c>
      <c r="G5" s="681"/>
      <c r="H5" s="682"/>
      <c r="I5" s="151">
        <v>101</v>
      </c>
      <c r="J5" s="680" t="s">
        <v>237</v>
      </c>
      <c r="K5" s="681"/>
      <c r="L5" s="682"/>
      <c r="M5" s="89">
        <v>32</v>
      </c>
      <c r="N5" s="680" t="s">
        <v>236</v>
      </c>
      <c r="O5" s="681"/>
      <c r="P5" s="682"/>
      <c r="Q5" s="151">
        <v>101</v>
      </c>
      <c r="R5" s="680" t="s">
        <v>237</v>
      </c>
      <c r="S5" s="681"/>
      <c r="T5" s="682"/>
      <c r="U5" s="89">
        <v>33</v>
      </c>
      <c r="V5" s="680" t="s">
        <v>236</v>
      </c>
      <c r="W5" s="681"/>
      <c r="X5" s="682"/>
      <c r="Y5" s="151">
        <v>101</v>
      </c>
    </row>
    <row r="6" spans="2:25" ht="15" customHeight="1" x14ac:dyDescent="0.2">
      <c r="B6" s="680" t="s">
        <v>235</v>
      </c>
      <c r="C6" s="681"/>
      <c r="D6" s="167" t="s">
        <v>768</v>
      </c>
      <c r="E6" s="683" t="s">
        <v>769</v>
      </c>
      <c r="F6" s="684"/>
      <c r="G6" s="680" t="s">
        <v>234</v>
      </c>
      <c r="H6" s="682"/>
      <c r="I6" s="151" t="s">
        <v>770</v>
      </c>
      <c r="J6" s="680" t="s">
        <v>235</v>
      </c>
      <c r="K6" s="681"/>
      <c r="L6" s="167" t="s">
        <v>768</v>
      </c>
      <c r="M6" s="683" t="s">
        <v>769</v>
      </c>
      <c r="N6" s="684"/>
      <c r="O6" s="680" t="s">
        <v>234</v>
      </c>
      <c r="P6" s="682"/>
      <c r="Q6" s="151" t="s">
        <v>770</v>
      </c>
      <c r="R6" s="680" t="s">
        <v>235</v>
      </c>
      <c r="S6" s="681"/>
      <c r="T6" s="167" t="s">
        <v>768</v>
      </c>
      <c r="U6" s="683" t="s">
        <v>769</v>
      </c>
      <c r="V6" s="684"/>
      <c r="W6" s="680" t="s">
        <v>234</v>
      </c>
      <c r="X6" s="682"/>
      <c r="Y6" s="151" t="s">
        <v>770</v>
      </c>
    </row>
    <row r="7" spans="2:25" ht="15" customHeight="1" x14ac:dyDescent="0.2">
      <c r="B7" s="680" t="s">
        <v>233</v>
      </c>
      <c r="C7" s="681"/>
      <c r="D7" s="683" t="s">
        <v>771</v>
      </c>
      <c r="E7" s="685"/>
      <c r="F7" s="685"/>
      <c r="G7" s="685"/>
      <c r="H7" s="685"/>
      <c r="I7" s="684"/>
      <c r="J7" s="680" t="s">
        <v>233</v>
      </c>
      <c r="K7" s="681"/>
      <c r="L7" s="683" t="s">
        <v>771</v>
      </c>
      <c r="M7" s="685"/>
      <c r="N7" s="685"/>
      <c r="O7" s="685"/>
      <c r="P7" s="685"/>
      <c r="Q7" s="684"/>
      <c r="R7" s="680" t="s">
        <v>233</v>
      </c>
      <c r="S7" s="681"/>
      <c r="T7" s="683" t="s">
        <v>771</v>
      </c>
      <c r="U7" s="685"/>
      <c r="V7" s="685"/>
      <c r="W7" s="685"/>
      <c r="X7" s="685"/>
      <c r="Y7" s="684"/>
    </row>
    <row r="8" spans="2:25" ht="15" customHeight="1" x14ac:dyDescent="0.2">
      <c r="B8" s="686" t="s">
        <v>245</v>
      </c>
      <c r="C8" s="686"/>
      <c r="D8" s="168" t="s">
        <v>656</v>
      </c>
      <c r="E8" s="135" t="s">
        <v>232</v>
      </c>
      <c r="F8" s="679" t="s">
        <v>854</v>
      </c>
      <c r="G8" s="679"/>
      <c r="H8" s="679"/>
      <c r="I8" s="679"/>
      <c r="J8" s="686" t="s">
        <v>245</v>
      </c>
      <c r="K8" s="686"/>
      <c r="L8" s="168" t="s">
        <v>656</v>
      </c>
      <c r="M8" s="135" t="s">
        <v>231</v>
      </c>
      <c r="N8" s="679" t="s">
        <v>854</v>
      </c>
      <c r="O8" s="679"/>
      <c r="P8" s="679"/>
      <c r="Q8" s="679"/>
      <c r="R8" s="686" t="s">
        <v>245</v>
      </c>
      <c r="S8" s="686"/>
      <c r="T8" s="168" t="s">
        <v>656</v>
      </c>
      <c r="U8" s="135" t="s">
        <v>231</v>
      </c>
      <c r="V8" s="679" t="s">
        <v>854</v>
      </c>
      <c r="W8" s="679"/>
      <c r="X8" s="679"/>
      <c r="Y8" s="679"/>
    </row>
    <row r="9" spans="2:25" s="20" customFormat="1" ht="14.1" customHeight="1" x14ac:dyDescent="0.2">
      <c r="B9" s="687"/>
      <c r="C9" s="687"/>
      <c r="D9" s="687"/>
      <c r="E9" s="687"/>
      <c r="F9" s="687"/>
      <c r="G9" s="687"/>
      <c r="H9" s="687"/>
      <c r="I9" s="687"/>
      <c r="J9" s="689"/>
      <c r="K9" s="689"/>
      <c r="L9" s="689"/>
      <c r="M9" s="689"/>
      <c r="N9" s="689"/>
      <c r="O9" s="689"/>
      <c r="P9" s="689"/>
      <c r="Q9" s="689"/>
      <c r="R9" s="691"/>
      <c r="S9" s="691"/>
      <c r="T9" s="691"/>
      <c r="U9" s="691"/>
      <c r="V9" s="691"/>
      <c r="W9" s="691"/>
      <c r="X9" s="691"/>
      <c r="Y9" s="692"/>
    </row>
    <row r="10" spans="2:25" s="20" customFormat="1" ht="14.1" customHeight="1" x14ac:dyDescent="0.2">
      <c r="B10" s="688"/>
      <c r="C10" s="688"/>
      <c r="D10" s="688"/>
      <c r="E10" s="688"/>
      <c r="F10" s="688"/>
      <c r="G10" s="688"/>
      <c r="H10" s="688"/>
      <c r="I10" s="688"/>
      <c r="J10" s="689"/>
      <c r="K10" s="689"/>
      <c r="L10" s="689"/>
      <c r="M10" s="689"/>
      <c r="N10" s="689"/>
      <c r="O10" s="689"/>
      <c r="P10" s="689"/>
      <c r="Q10" s="689"/>
      <c r="R10" s="691"/>
      <c r="S10" s="691"/>
      <c r="T10" s="691"/>
      <c r="U10" s="691"/>
      <c r="V10" s="691"/>
      <c r="W10" s="691"/>
      <c r="X10" s="691"/>
      <c r="Y10" s="692"/>
    </row>
    <row r="11" spans="2:25" s="20" customFormat="1" ht="14.1" customHeight="1" x14ac:dyDescent="0.2">
      <c r="B11" s="688"/>
      <c r="C11" s="688"/>
      <c r="D11" s="688"/>
      <c r="E11" s="688"/>
      <c r="F11" s="688"/>
      <c r="G11" s="688"/>
      <c r="H11" s="688"/>
      <c r="I11" s="688"/>
      <c r="J11" s="689"/>
      <c r="K11" s="689"/>
      <c r="L11" s="689"/>
      <c r="M11" s="689"/>
      <c r="N11" s="689"/>
      <c r="O11" s="689"/>
      <c r="P11" s="689"/>
      <c r="Q11" s="689"/>
      <c r="R11" s="691"/>
      <c r="S11" s="691"/>
      <c r="T11" s="691"/>
      <c r="U11" s="691"/>
      <c r="V11" s="691"/>
      <c r="W11" s="691"/>
      <c r="X11" s="691"/>
      <c r="Y11" s="692"/>
    </row>
    <row r="12" spans="2:25" s="20" customFormat="1" ht="14.1" customHeight="1" x14ac:dyDescent="0.2">
      <c r="B12" s="688"/>
      <c r="C12" s="688"/>
      <c r="D12" s="688"/>
      <c r="E12" s="688"/>
      <c r="F12" s="688"/>
      <c r="G12" s="688"/>
      <c r="H12" s="688"/>
      <c r="I12" s="688"/>
      <c r="J12" s="689"/>
      <c r="K12" s="689"/>
      <c r="L12" s="689"/>
      <c r="M12" s="689"/>
      <c r="N12" s="689"/>
      <c r="O12" s="689"/>
      <c r="P12" s="689"/>
      <c r="Q12" s="689"/>
      <c r="R12" s="691"/>
      <c r="S12" s="691"/>
      <c r="T12" s="691"/>
      <c r="U12" s="691"/>
      <c r="V12" s="691"/>
      <c r="W12" s="691"/>
      <c r="X12" s="691"/>
      <c r="Y12" s="692"/>
    </row>
    <row r="13" spans="2:25" s="20" customFormat="1" ht="14.1" customHeight="1" x14ac:dyDescent="0.2">
      <c r="B13" s="688"/>
      <c r="C13" s="688"/>
      <c r="D13" s="688"/>
      <c r="E13" s="688"/>
      <c r="F13" s="688"/>
      <c r="G13" s="688"/>
      <c r="H13" s="688"/>
      <c r="I13" s="688"/>
      <c r="J13" s="689"/>
      <c r="K13" s="689"/>
      <c r="L13" s="689"/>
      <c r="M13" s="689"/>
      <c r="N13" s="689"/>
      <c r="O13" s="689"/>
      <c r="P13" s="689"/>
      <c r="Q13" s="689"/>
      <c r="R13" s="691"/>
      <c r="S13" s="691"/>
      <c r="T13" s="691"/>
      <c r="U13" s="691"/>
      <c r="V13" s="691"/>
      <c r="W13" s="691"/>
      <c r="X13" s="691"/>
      <c r="Y13" s="692"/>
    </row>
    <row r="14" spans="2:25" s="20" customFormat="1" ht="14.1" customHeight="1" x14ac:dyDescent="0.2">
      <c r="B14" s="688"/>
      <c r="C14" s="688"/>
      <c r="D14" s="688"/>
      <c r="E14" s="688"/>
      <c r="F14" s="688"/>
      <c r="G14" s="688"/>
      <c r="H14" s="688"/>
      <c r="I14" s="688"/>
      <c r="J14" s="689"/>
      <c r="K14" s="689"/>
      <c r="L14" s="689"/>
      <c r="M14" s="689"/>
      <c r="N14" s="689"/>
      <c r="O14" s="689"/>
      <c r="P14" s="689"/>
      <c r="Q14" s="689"/>
      <c r="R14" s="691"/>
      <c r="S14" s="691"/>
      <c r="T14" s="691"/>
      <c r="U14" s="691"/>
      <c r="V14" s="691"/>
      <c r="W14" s="691"/>
      <c r="X14" s="691"/>
      <c r="Y14" s="692"/>
    </row>
    <row r="15" spans="2:25" s="20" customFormat="1" ht="14.1" customHeight="1" x14ac:dyDescent="0.2">
      <c r="B15" s="688"/>
      <c r="C15" s="688"/>
      <c r="D15" s="688"/>
      <c r="E15" s="688"/>
      <c r="F15" s="688"/>
      <c r="G15" s="688"/>
      <c r="H15" s="688"/>
      <c r="I15" s="688"/>
      <c r="J15" s="689"/>
      <c r="K15" s="689"/>
      <c r="L15" s="689"/>
      <c r="M15" s="689"/>
      <c r="N15" s="689"/>
      <c r="O15" s="689"/>
      <c r="P15" s="689"/>
      <c r="Q15" s="689"/>
      <c r="R15" s="691"/>
      <c r="S15" s="691"/>
      <c r="T15" s="691"/>
      <c r="U15" s="691"/>
      <c r="V15" s="691"/>
      <c r="W15" s="691"/>
      <c r="X15" s="691"/>
      <c r="Y15" s="692"/>
    </row>
    <row r="16" spans="2:25" s="20" customFormat="1" ht="14.1" customHeight="1" x14ac:dyDescent="0.2">
      <c r="B16" s="688"/>
      <c r="C16" s="688"/>
      <c r="D16" s="688"/>
      <c r="E16" s="688"/>
      <c r="F16" s="688"/>
      <c r="G16" s="688"/>
      <c r="H16" s="688"/>
      <c r="I16" s="688"/>
      <c r="J16" s="689"/>
      <c r="K16" s="689"/>
      <c r="L16" s="689"/>
      <c r="M16" s="689"/>
      <c r="N16" s="689"/>
      <c r="O16" s="689"/>
      <c r="P16" s="689"/>
      <c r="Q16" s="689"/>
      <c r="R16" s="691"/>
      <c r="S16" s="691"/>
      <c r="T16" s="691"/>
      <c r="U16" s="691"/>
      <c r="V16" s="691"/>
      <c r="W16" s="691"/>
      <c r="X16" s="691"/>
      <c r="Y16" s="692"/>
    </row>
    <row r="17" spans="2:25" s="20" customFormat="1" ht="14.1" customHeight="1" x14ac:dyDescent="0.2">
      <c r="B17" s="688"/>
      <c r="C17" s="688"/>
      <c r="D17" s="688"/>
      <c r="E17" s="688"/>
      <c r="F17" s="688"/>
      <c r="G17" s="688"/>
      <c r="H17" s="688"/>
      <c r="I17" s="688"/>
      <c r="J17" s="689"/>
      <c r="K17" s="689"/>
      <c r="L17" s="689"/>
      <c r="M17" s="689"/>
      <c r="N17" s="689"/>
      <c r="O17" s="689"/>
      <c r="P17" s="689"/>
      <c r="Q17" s="689"/>
      <c r="R17" s="691"/>
      <c r="S17" s="691"/>
      <c r="T17" s="691"/>
      <c r="U17" s="691"/>
      <c r="V17" s="691"/>
      <c r="W17" s="691"/>
      <c r="X17" s="691"/>
      <c r="Y17" s="692"/>
    </row>
    <row r="18" spans="2:25" s="20" customFormat="1" ht="14.1" customHeight="1" x14ac:dyDescent="0.2">
      <c r="B18" s="688"/>
      <c r="C18" s="688"/>
      <c r="D18" s="688"/>
      <c r="E18" s="688"/>
      <c r="F18" s="688"/>
      <c r="G18" s="688"/>
      <c r="H18" s="688"/>
      <c r="I18" s="688"/>
      <c r="J18" s="689"/>
      <c r="K18" s="689"/>
      <c r="L18" s="689"/>
      <c r="M18" s="689"/>
      <c r="N18" s="689"/>
      <c r="O18" s="689"/>
      <c r="P18" s="689"/>
      <c r="Q18" s="689"/>
      <c r="R18" s="691"/>
      <c r="S18" s="691"/>
      <c r="T18" s="691"/>
      <c r="U18" s="691"/>
      <c r="V18" s="691"/>
      <c r="W18" s="691"/>
      <c r="X18" s="691"/>
      <c r="Y18" s="692"/>
    </row>
    <row r="19" spans="2:25" s="20" customFormat="1" ht="14.1" customHeight="1" x14ac:dyDescent="0.2">
      <c r="B19" s="688"/>
      <c r="C19" s="688"/>
      <c r="D19" s="688"/>
      <c r="E19" s="688"/>
      <c r="F19" s="688"/>
      <c r="G19" s="688"/>
      <c r="H19" s="688"/>
      <c r="I19" s="688"/>
      <c r="J19" s="689"/>
      <c r="K19" s="689"/>
      <c r="L19" s="689"/>
      <c r="M19" s="689"/>
      <c r="N19" s="689"/>
      <c r="O19" s="689"/>
      <c r="P19" s="689"/>
      <c r="Q19" s="689"/>
      <c r="R19" s="691"/>
      <c r="S19" s="691"/>
      <c r="T19" s="691"/>
      <c r="U19" s="691"/>
      <c r="V19" s="691"/>
      <c r="W19" s="691"/>
      <c r="X19" s="691"/>
      <c r="Y19" s="692"/>
    </row>
    <row r="20" spans="2:25" s="20" customFormat="1" ht="14.1" customHeight="1" x14ac:dyDescent="0.2">
      <c r="B20" s="688"/>
      <c r="C20" s="688"/>
      <c r="D20" s="688"/>
      <c r="E20" s="688"/>
      <c r="F20" s="688"/>
      <c r="G20" s="688"/>
      <c r="H20" s="688"/>
      <c r="I20" s="688"/>
      <c r="J20" s="689"/>
      <c r="K20" s="689"/>
      <c r="L20" s="689"/>
      <c r="M20" s="689"/>
      <c r="N20" s="689"/>
      <c r="O20" s="689"/>
      <c r="P20" s="689"/>
      <c r="Q20" s="689"/>
      <c r="R20" s="691"/>
      <c r="S20" s="691"/>
      <c r="T20" s="691"/>
      <c r="U20" s="691"/>
      <c r="V20" s="691"/>
      <c r="W20" s="691"/>
      <c r="X20" s="691"/>
      <c r="Y20" s="692"/>
    </row>
    <row r="21" spans="2:25" s="20" customFormat="1" ht="14.1" customHeight="1" x14ac:dyDescent="0.2">
      <c r="B21" s="688"/>
      <c r="C21" s="688"/>
      <c r="D21" s="688"/>
      <c r="E21" s="688"/>
      <c r="F21" s="688"/>
      <c r="G21" s="688"/>
      <c r="H21" s="688"/>
      <c r="I21" s="688"/>
      <c r="J21" s="689"/>
      <c r="K21" s="689"/>
      <c r="L21" s="689"/>
      <c r="M21" s="689"/>
      <c r="N21" s="689"/>
      <c r="O21" s="689"/>
      <c r="P21" s="689"/>
      <c r="Q21" s="689"/>
      <c r="R21" s="691"/>
      <c r="S21" s="691"/>
      <c r="T21" s="691"/>
      <c r="U21" s="691"/>
      <c r="V21" s="691"/>
      <c r="W21" s="691"/>
      <c r="X21" s="691"/>
      <c r="Y21" s="692"/>
    </row>
    <row r="22" spans="2:25" ht="15" customHeight="1" x14ac:dyDescent="0.2">
      <c r="B22" s="680" t="s">
        <v>237</v>
      </c>
      <c r="C22" s="681"/>
      <c r="D22" s="682"/>
      <c r="E22" s="89">
        <v>53</v>
      </c>
      <c r="F22" s="680" t="s">
        <v>236</v>
      </c>
      <c r="G22" s="681"/>
      <c r="H22" s="682"/>
      <c r="I22" s="151">
        <v>101</v>
      </c>
      <c r="J22" s="680" t="s">
        <v>237</v>
      </c>
      <c r="K22" s="681"/>
      <c r="L22" s="682"/>
      <c r="M22" s="89"/>
      <c r="N22" s="680" t="s">
        <v>236</v>
      </c>
      <c r="O22" s="681"/>
      <c r="P22" s="682"/>
      <c r="Q22" s="151"/>
      <c r="R22" s="680" t="s">
        <v>237</v>
      </c>
      <c r="S22" s="681"/>
      <c r="T22" s="682"/>
      <c r="U22" s="89"/>
      <c r="V22" s="680" t="s">
        <v>236</v>
      </c>
      <c r="W22" s="681"/>
      <c r="X22" s="682"/>
      <c r="Y22" s="151"/>
    </row>
    <row r="23" spans="2:25" ht="15" customHeight="1" x14ac:dyDescent="0.2">
      <c r="B23" s="680" t="s">
        <v>235</v>
      </c>
      <c r="C23" s="681"/>
      <c r="D23" s="167" t="s">
        <v>768</v>
      </c>
      <c r="E23" s="683" t="s">
        <v>769</v>
      </c>
      <c r="F23" s="684"/>
      <c r="G23" s="680" t="s">
        <v>234</v>
      </c>
      <c r="H23" s="682"/>
      <c r="I23" s="151" t="s">
        <v>770</v>
      </c>
      <c r="J23" s="680" t="s">
        <v>235</v>
      </c>
      <c r="K23" s="681"/>
      <c r="L23" s="167"/>
      <c r="M23" s="683"/>
      <c r="N23" s="684"/>
      <c r="O23" s="680" t="s">
        <v>234</v>
      </c>
      <c r="P23" s="682"/>
      <c r="Q23" s="151"/>
      <c r="R23" s="680" t="s">
        <v>235</v>
      </c>
      <c r="S23" s="681"/>
      <c r="T23" s="167"/>
      <c r="U23" s="683"/>
      <c r="V23" s="684"/>
      <c r="W23" s="680" t="s">
        <v>234</v>
      </c>
      <c r="X23" s="682"/>
      <c r="Y23" s="151"/>
    </row>
    <row r="24" spans="2:25" ht="15" customHeight="1" x14ac:dyDescent="0.2">
      <c r="B24" s="680" t="s">
        <v>233</v>
      </c>
      <c r="C24" s="681"/>
      <c r="D24" s="683" t="s">
        <v>771</v>
      </c>
      <c r="E24" s="685"/>
      <c r="F24" s="685"/>
      <c r="G24" s="685"/>
      <c r="H24" s="685"/>
      <c r="I24" s="684"/>
      <c r="J24" s="680" t="s">
        <v>233</v>
      </c>
      <c r="K24" s="681"/>
      <c r="L24" s="683"/>
      <c r="M24" s="685"/>
      <c r="N24" s="685"/>
      <c r="O24" s="685"/>
      <c r="P24" s="685"/>
      <c r="Q24" s="684"/>
      <c r="R24" s="680" t="s">
        <v>233</v>
      </c>
      <c r="S24" s="681"/>
      <c r="T24" s="683"/>
      <c r="U24" s="685"/>
      <c r="V24" s="685"/>
      <c r="W24" s="685"/>
      <c r="X24" s="685"/>
      <c r="Y24" s="684"/>
    </row>
    <row r="25" spans="2:25" ht="15" customHeight="1" x14ac:dyDescent="0.2">
      <c r="B25" s="686" t="s">
        <v>245</v>
      </c>
      <c r="C25" s="686"/>
      <c r="D25" s="168" t="s">
        <v>773</v>
      </c>
      <c r="E25" s="135" t="s">
        <v>231</v>
      </c>
      <c r="F25" s="679" t="s">
        <v>855</v>
      </c>
      <c r="G25" s="679"/>
      <c r="H25" s="679"/>
      <c r="I25" s="679"/>
      <c r="J25" s="686" t="s">
        <v>245</v>
      </c>
      <c r="K25" s="686"/>
      <c r="L25" s="168"/>
      <c r="M25" s="135" t="s">
        <v>231</v>
      </c>
      <c r="N25" s="679"/>
      <c r="O25" s="679"/>
      <c r="P25" s="679"/>
      <c r="Q25" s="679"/>
      <c r="R25" s="686" t="s">
        <v>245</v>
      </c>
      <c r="S25" s="686"/>
      <c r="T25" s="168"/>
      <c r="U25" s="135" t="s">
        <v>231</v>
      </c>
      <c r="V25" s="679"/>
      <c r="W25" s="679"/>
      <c r="X25" s="679"/>
      <c r="Y25" s="679"/>
    </row>
    <row r="26" spans="2:25" s="20" customFormat="1" ht="14.1" customHeight="1" x14ac:dyDescent="0.2">
      <c r="B26" s="687"/>
      <c r="C26" s="687"/>
      <c r="D26" s="687"/>
      <c r="E26" s="687"/>
      <c r="F26" s="687"/>
      <c r="G26" s="687"/>
      <c r="H26" s="687"/>
      <c r="I26" s="687"/>
      <c r="J26" s="689"/>
      <c r="K26" s="689"/>
      <c r="L26" s="689"/>
      <c r="M26" s="689"/>
      <c r="N26" s="689"/>
      <c r="O26" s="689"/>
      <c r="P26" s="689"/>
      <c r="Q26" s="689"/>
      <c r="R26" s="691"/>
      <c r="S26" s="691"/>
      <c r="T26" s="691"/>
      <c r="U26" s="691"/>
      <c r="V26" s="691"/>
      <c r="W26" s="691"/>
      <c r="X26" s="691"/>
      <c r="Y26" s="692"/>
    </row>
    <row r="27" spans="2:25" s="20" customFormat="1" ht="14.1" customHeight="1" x14ac:dyDescent="0.2">
      <c r="B27" s="688"/>
      <c r="C27" s="688"/>
      <c r="D27" s="688"/>
      <c r="E27" s="688"/>
      <c r="F27" s="688"/>
      <c r="G27" s="688"/>
      <c r="H27" s="688"/>
      <c r="I27" s="688"/>
      <c r="J27" s="689"/>
      <c r="K27" s="689"/>
      <c r="L27" s="689"/>
      <c r="M27" s="689"/>
      <c r="N27" s="689"/>
      <c r="O27" s="689"/>
      <c r="P27" s="689"/>
      <c r="Q27" s="689"/>
      <c r="R27" s="691"/>
      <c r="S27" s="691"/>
      <c r="T27" s="691"/>
      <c r="U27" s="691"/>
      <c r="V27" s="691"/>
      <c r="W27" s="691"/>
      <c r="X27" s="691"/>
      <c r="Y27" s="692"/>
    </row>
    <row r="28" spans="2:25" s="20" customFormat="1" ht="14.1" customHeight="1" x14ac:dyDescent="0.2">
      <c r="B28" s="688"/>
      <c r="C28" s="688"/>
      <c r="D28" s="688"/>
      <c r="E28" s="688"/>
      <c r="F28" s="688"/>
      <c r="G28" s="688"/>
      <c r="H28" s="688"/>
      <c r="I28" s="688"/>
      <c r="J28" s="689"/>
      <c r="K28" s="689"/>
      <c r="L28" s="689"/>
      <c r="M28" s="689"/>
      <c r="N28" s="689"/>
      <c r="O28" s="689"/>
      <c r="P28" s="689"/>
      <c r="Q28" s="689"/>
      <c r="R28" s="691"/>
      <c r="S28" s="691"/>
      <c r="T28" s="691"/>
      <c r="U28" s="691"/>
      <c r="V28" s="691"/>
      <c r="W28" s="691"/>
      <c r="X28" s="691"/>
      <c r="Y28" s="692"/>
    </row>
    <row r="29" spans="2:25" s="20" customFormat="1" ht="14.1" customHeight="1" x14ac:dyDescent="0.2">
      <c r="B29" s="688"/>
      <c r="C29" s="688"/>
      <c r="D29" s="688"/>
      <c r="E29" s="688"/>
      <c r="F29" s="688"/>
      <c r="G29" s="688"/>
      <c r="H29" s="688"/>
      <c r="I29" s="688"/>
      <c r="J29" s="689"/>
      <c r="K29" s="689"/>
      <c r="L29" s="689"/>
      <c r="M29" s="689"/>
      <c r="N29" s="689"/>
      <c r="O29" s="689"/>
      <c r="P29" s="689"/>
      <c r="Q29" s="689"/>
      <c r="R29" s="691"/>
      <c r="S29" s="691"/>
      <c r="T29" s="691"/>
      <c r="U29" s="691"/>
      <c r="V29" s="691"/>
      <c r="W29" s="691"/>
      <c r="X29" s="691"/>
      <c r="Y29" s="692"/>
    </row>
    <row r="30" spans="2:25" s="20" customFormat="1" ht="14.1" customHeight="1" x14ac:dyDescent="0.2">
      <c r="B30" s="688"/>
      <c r="C30" s="688"/>
      <c r="D30" s="688"/>
      <c r="E30" s="688"/>
      <c r="F30" s="688"/>
      <c r="G30" s="688"/>
      <c r="H30" s="688"/>
      <c r="I30" s="688"/>
      <c r="J30" s="689"/>
      <c r="K30" s="689"/>
      <c r="L30" s="689"/>
      <c r="M30" s="689"/>
      <c r="N30" s="689"/>
      <c r="O30" s="689"/>
      <c r="P30" s="689"/>
      <c r="Q30" s="689"/>
      <c r="R30" s="691"/>
      <c r="S30" s="691"/>
      <c r="T30" s="691"/>
      <c r="U30" s="691"/>
      <c r="V30" s="691"/>
      <c r="W30" s="691"/>
      <c r="X30" s="691"/>
      <c r="Y30" s="692"/>
    </row>
    <row r="31" spans="2:25" s="20" customFormat="1" ht="14.1" customHeight="1" x14ac:dyDescent="0.2">
      <c r="B31" s="688"/>
      <c r="C31" s="688"/>
      <c r="D31" s="688"/>
      <c r="E31" s="688"/>
      <c r="F31" s="688"/>
      <c r="G31" s="688"/>
      <c r="H31" s="688"/>
      <c r="I31" s="688"/>
      <c r="J31" s="689"/>
      <c r="K31" s="689"/>
      <c r="L31" s="689"/>
      <c r="M31" s="689"/>
      <c r="N31" s="689"/>
      <c r="O31" s="689"/>
      <c r="P31" s="689"/>
      <c r="Q31" s="689"/>
      <c r="R31" s="691"/>
      <c r="S31" s="691"/>
      <c r="T31" s="691"/>
      <c r="U31" s="691"/>
      <c r="V31" s="691"/>
      <c r="W31" s="691"/>
      <c r="X31" s="691"/>
      <c r="Y31" s="692"/>
    </row>
    <row r="32" spans="2:25" s="20" customFormat="1" ht="14.1" customHeight="1" x14ac:dyDescent="0.2">
      <c r="B32" s="688"/>
      <c r="C32" s="688"/>
      <c r="D32" s="688"/>
      <c r="E32" s="688"/>
      <c r="F32" s="688"/>
      <c r="G32" s="688"/>
      <c r="H32" s="688"/>
      <c r="I32" s="688"/>
      <c r="J32" s="689"/>
      <c r="K32" s="689"/>
      <c r="L32" s="689"/>
      <c r="M32" s="689"/>
      <c r="N32" s="689"/>
      <c r="O32" s="689"/>
      <c r="P32" s="689"/>
      <c r="Q32" s="689"/>
      <c r="R32" s="691"/>
      <c r="S32" s="691"/>
      <c r="T32" s="691"/>
      <c r="U32" s="691"/>
      <c r="V32" s="691"/>
      <c r="W32" s="691"/>
      <c r="X32" s="691"/>
      <c r="Y32" s="692"/>
    </row>
    <row r="33" spans="2:25" s="20" customFormat="1" ht="14.1" customHeight="1" x14ac:dyDescent="0.2">
      <c r="B33" s="688"/>
      <c r="C33" s="688"/>
      <c r="D33" s="688"/>
      <c r="E33" s="688"/>
      <c r="F33" s="688"/>
      <c r="G33" s="688"/>
      <c r="H33" s="688"/>
      <c r="I33" s="688"/>
      <c r="J33" s="689"/>
      <c r="K33" s="689"/>
      <c r="L33" s="689"/>
      <c r="M33" s="689"/>
      <c r="N33" s="689"/>
      <c r="O33" s="689"/>
      <c r="P33" s="689"/>
      <c r="Q33" s="689"/>
      <c r="R33" s="691"/>
      <c r="S33" s="691"/>
      <c r="T33" s="691"/>
      <c r="U33" s="691"/>
      <c r="V33" s="691"/>
      <c r="W33" s="691"/>
      <c r="X33" s="691"/>
      <c r="Y33" s="692"/>
    </row>
    <row r="34" spans="2:25" s="20" customFormat="1" ht="14.1" customHeight="1" x14ac:dyDescent="0.2">
      <c r="B34" s="688"/>
      <c r="C34" s="688"/>
      <c r="D34" s="688"/>
      <c r="E34" s="688"/>
      <c r="F34" s="688"/>
      <c r="G34" s="688"/>
      <c r="H34" s="688"/>
      <c r="I34" s="688"/>
      <c r="J34" s="689"/>
      <c r="K34" s="689"/>
      <c r="L34" s="689"/>
      <c r="M34" s="689"/>
      <c r="N34" s="689"/>
      <c r="O34" s="689"/>
      <c r="P34" s="689"/>
      <c r="Q34" s="689"/>
      <c r="R34" s="691"/>
      <c r="S34" s="691"/>
      <c r="T34" s="691"/>
      <c r="U34" s="691"/>
      <c r="V34" s="691"/>
      <c r="W34" s="691"/>
      <c r="X34" s="691"/>
      <c r="Y34" s="692"/>
    </row>
    <row r="35" spans="2:25" s="20" customFormat="1" ht="14.1" customHeight="1" x14ac:dyDescent="0.2">
      <c r="B35" s="688"/>
      <c r="C35" s="688"/>
      <c r="D35" s="688"/>
      <c r="E35" s="688"/>
      <c r="F35" s="688"/>
      <c r="G35" s="688"/>
      <c r="H35" s="688"/>
      <c r="I35" s="688"/>
      <c r="J35" s="689"/>
      <c r="K35" s="689"/>
      <c r="L35" s="689"/>
      <c r="M35" s="689"/>
      <c r="N35" s="689"/>
      <c r="O35" s="689"/>
      <c r="P35" s="689"/>
      <c r="Q35" s="689"/>
      <c r="R35" s="691"/>
      <c r="S35" s="691"/>
      <c r="T35" s="691"/>
      <c r="U35" s="691"/>
      <c r="V35" s="691"/>
      <c r="W35" s="691"/>
      <c r="X35" s="691"/>
      <c r="Y35" s="692"/>
    </row>
    <row r="36" spans="2:25" s="20" customFormat="1" ht="14.1" customHeight="1" x14ac:dyDescent="0.2">
      <c r="B36" s="688"/>
      <c r="C36" s="688"/>
      <c r="D36" s="688"/>
      <c r="E36" s="688"/>
      <c r="F36" s="688"/>
      <c r="G36" s="688"/>
      <c r="H36" s="688"/>
      <c r="I36" s="688"/>
      <c r="J36" s="689"/>
      <c r="K36" s="689"/>
      <c r="L36" s="689"/>
      <c r="M36" s="689"/>
      <c r="N36" s="689"/>
      <c r="O36" s="689"/>
      <c r="P36" s="689"/>
      <c r="Q36" s="689"/>
      <c r="R36" s="691"/>
      <c r="S36" s="691"/>
      <c r="T36" s="691"/>
      <c r="U36" s="691"/>
      <c r="V36" s="691"/>
      <c r="W36" s="691"/>
      <c r="X36" s="691"/>
      <c r="Y36" s="692"/>
    </row>
    <row r="37" spans="2:25" s="20" customFormat="1" ht="14.1" customHeight="1" x14ac:dyDescent="0.2">
      <c r="B37" s="688"/>
      <c r="C37" s="688"/>
      <c r="D37" s="688"/>
      <c r="E37" s="688"/>
      <c r="F37" s="688"/>
      <c r="G37" s="688"/>
      <c r="H37" s="688"/>
      <c r="I37" s="688"/>
      <c r="J37" s="689"/>
      <c r="K37" s="689"/>
      <c r="L37" s="689"/>
      <c r="M37" s="689"/>
      <c r="N37" s="689"/>
      <c r="O37" s="689"/>
      <c r="P37" s="689"/>
      <c r="Q37" s="689"/>
      <c r="R37" s="691"/>
      <c r="S37" s="691"/>
      <c r="T37" s="691"/>
      <c r="U37" s="691"/>
      <c r="V37" s="691"/>
      <c r="W37" s="691"/>
      <c r="X37" s="691"/>
      <c r="Y37" s="692"/>
    </row>
    <row r="38" spans="2:25" s="20" customFormat="1" ht="14.1" customHeight="1" x14ac:dyDescent="0.2">
      <c r="B38" s="688"/>
      <c r="C38" s="688"/>
      <c r="D38" s="688"/>
      <c r="E38" s="688"/>
      <c r="F38" s="688"/>
      <c r="G38" s="688"/>
      <c r="H38" s="688"/>
      <c r="I38" s="688"/>
      <c r="J38" s="689"/>
      <c r="K38" s="689"/>
      <c r="L38" s="689"/>
      <c r="M38" s="689"/>
      <c r="N38" s="689"/>
      <c r="O38" s="689"/>
      <c r="P38" s="689"/>
      <c r="Q38" s="689"/>
      <c r="R38" s="691"/>
      <c r="S38" s="691"/>
      <c r="T38" s="691"/>
      <c r="U38" s="691"/>
      <c r="V38" s="691"/>
      <c r="W38" s="691"/>
      <c r="X38" s="691"/>
      <c r="Y38" s="692"/>
    </row>
    <row r="39" spans="2:25" ht="15" customHeight="1" x14ac:dyDescent="0.2">
      <c r="B39" s="680" t="s">
        <v>237</v>
      </c>
      <c r="C39" s="681"/>
      <c r="D39" s="682"/>
      <c r="E39" s="89"/>
      <c r="F39" s="680" t="s">
        <v>236</v>
      </c>
      <c r="G39" s="681"/>
      <c r="H39" s="682"/>
      <c r="I39" s="151"/>
      <c r="J39" s="680" t="s">
        <v>237</v>
      </c>
      <c r="K39" s="681"/>
      <c r="L39" s="682"/>
      <c r="M39" s="89"/>
      <c r="N39" s="680" t="s">
        <v>236</v>
      </c>
      <c r="O39" s="681"/>
      <c r="P39" s="682"/>
      <c r="Q39" s="151"/>
      <c r="R39" s="680" t="s">
        <v>237</v>
      </c>
      <c r="S39" s="681"/>
      <c r="T39" s="682"/>
      <c r="U39" s="89"/>
      <c r="V39" s="680" t="s">
        <v>236</v>
      </c>
      <c r="W39" s="681"/>
      <c r="X39" s="682"/>
      <c r="Y39" s="151"/>
    </row>
    <row r="40" spans="2:25" ht="15" customHeight="1" x14ac:dyDescent="0.2">
      <c r="B40" s="680" t="s">
        <v>235</v>
      </c>
      <c r="C40" s="681"/>
      <c r="D40" s="167"/>
      <c r="E40" s="683"/>
      <c r="F40" s="684"/>
      <c r="G40" s="680" t="s">
        <v>234</v>
      </c>
      <c r="H40" s="682"/>
      <c r="I40" s="151"/>
      <c r="J40" s="680" t="s">
        <v>235</v>
      </c>
      <c r="K40" s="681"/>
      <c r="L40" s="167"/>
      <c r="M40" s="683"/>
      <c r="N40" s="684"/>
      <c r="O40" s="680" t="s">
        <v>234</v>
      </c>
      <c r="P40" s="682"/>
      <c r="Q40" s="151"/>
      <c r="R40" s="680" t="s">
        <v>235</v>
      </c>
      <c r="S40" s="681"/>
      <c r="T40" s="167"/>
      <c r="U40" s="683"/>
      <c r="V40" s="684"/>
      <c r="W40" s="680" t="s">
        <v>234</v>
      </c>
      <c r="X40" s="682"/>
      <c r="Y40" s="151"/>
    </row>
    <row r="41" spans="2:25" ht="15" customHeight="1" x14ac:dyDescent="0.2">
      <c r="B41" s="680" t="s">
        <v>233</v>
      </c>
      <c r="C41" s="681"/>
      <c r="D41" s="683"/>
      <c r="E41" s="685"/>
      <c r="F41" s="685"/>
      <c r="G41" s="685"/>
      <c r="H41" s="685"/>
      <c r="I41" s="684"/>
      <c r="J41" s="680" t="s">
        <v>233</v>
      </c>
      <c r="K41" s="681"/>
      <c r="L41" s="683"/>
      <c r="M41" s="685"/>
      <c r="N41" s="685"/>
      <c r="O41" s="685"/>
      <c r="P41" s="685"/>
      <c r="Q41" s="684"/>
      <c r="R41" s="680" t="s">
        <v>233</v>
      </c>
      <c r="S41" s="681"/>
      <c r="T41" s="683"/>
      <c r="U41" s="685"/>
      <c r="V41" s="685"/>
      <c r="W41" s="685"/>
      <c r="X41" s="685"/>
      <c r="Y41" s="684"/>
    </row>
    <row r="42" spans="2:25" ht="15" customHeight="1" x14ac:dyDescent="0.2">
      <c r="B42" s="686" t="s">
        <v>245</v>
      </c>
      <c r="C42" s="686"/>
      <c r="D42" s="168"/>
      <c r="E42" s="135" t="s">
        <v>231</v>
      </c>
      <c r="F42" s="679"/>
      <c r="G42" s="679"/>
      <c r="H42" s="679"/>
      <c r="I42" s="679"/>
      <c r="J42" s="686" t="s">
        <v>245</v>
      </c>
      <c r="K42" s="686"/>
      <c r="L42" s="168"/>
      <c r="M42" s="135" t="s">
        <v>231</v>
      </c>
      <c r="N42" s="679"/>
      <c r="O42" s="679"/>
      <c r="P42" s="679"/>
      <c r="Q42" s="679"/>
      <c r="R42" s="686" t="s">
        <v>245</v>
      </c>
      <c r="S42" s="686"/>
      <c r="T42" s="168"/>
      <c r="U42" s="135" t="s">
        <v>231</v>
      </c>
      <c r="V42" s="679"/>
      <c r="W42" s="679"/>
      <c r="X42" s="679"/>
      <c r="Y42" s="679"/>
    </row>
    <row r="43" spans="2:25" s="20" customFormat="1" ht="14.1" customHeight="1" x14ac:dyDescent="0.2">
      <c r="B43" s="688"/>
      <c r="C43" s="688"/>
      <c r="D43" s="688"/>
      <c r="E43" s="688"/>
      <c r="F43" s="688"/>
      <c r="G43" s="688"/>
      <c r="H43" s="688"/>
      <c r="I43" s="688"/>
      <c r="J43" s="689"/>
      <c r="K43" s="689"/>
      <c r="L43" s="689"/>
      <c r="M43" s="689"/>
      <c r="N43" s="689"/>
      <c r="O43" s="689"/>
      <c r="P43" s="689"/>
      <c r="Q43" s="689"/>
      <c r="R43" s="690"/>
      <c r="S43" s="690"/>
      <c r="T43" s="690"/>
      <c r="U43" s="690"/>
      <c r="V43" s="690"/>
      <c r="W43" s="690"/>
      <c r="X43" s="690"/>
      <c r="Y43" s="690"/>
    </row>
    <row r="44" spans="2:25" s="20" customFormat="1" ht="14.1" customHeight="1" x14ac:dyDescent="0.2">
      <c r="B44" s="688"/>
      <c r="C44" s="688"/>
      <c r="D44" s="688"/>
      <c r="E44" s="688"/>
      <c r="F44" s="688"/>
      <c r="G44" s="688"/>
      <c r="H44" s="688"/>
      <c r="I44" s="688"/>
      <c r="J44" s="689"/>
      <c r="K44" s="689"/>
      <c r="L44" s="689"/>
      <c r="M44" s="689"/>
      <c r="N44" s="689"/>
      <c r="O44" s="689"/>
      <c r="P44" s="689"/>
      <c r="Q44" s="689"/>
      <c r="R44" s="690"/>
      <c r="S44" s="690"/>
      <c r="T44" s="690"/>
      <c r="U44" s="690"/>
      <c r="V44" s="690"/>
      <c r="W44" s="690"/>
      <c r="X44" s="690"/>
      <c r="Y44" s="690"/>
    </row>
    <row r="45" spans="2:25" s="20" customFormat="1" ht="14.1" customHeight="1" x14ac:dyDescent="0.2">
      <c r="B45" s="688"/>
      <c r="C45" s="688"/>
      <c r="D45" s="688"/>
      <c r="E45" s="688"/>
      <c r="F45" s="688"/>
      <c r="G45" s="688"/>
      <c r="H45" s="688"/>
      <c r="I45" s="688"/>
      <c r="J45" s="689"/>
      <c r="K45" s="689"/>
      <c r="L45" s="689"/>
      <c r="M45" s="689"/>
      <c r="N45" s="689"/>
      <c r="O45" s="689"/>
      <c r="P45" s="689"/>
      <c r="Q45" s="689"/>
      <c r="R45" s="690"/>
      <c r="S45" s="690"/>
      <c r="T45" s="690"/>
      <c r="U45" s="690"/>
      <c r="V45" s="690"/>
      <c r="W45" s="690"/>
      <c r="X45" s="690"/>
      <c r="Y45" s="690"/>
    </row>
    <row r="46" spans="2:25" s="20" customFormat="1" ht="14.1" customHeight="1" x14ac:dyDescent="0.2">
      <c r="B46" s="688"/>
      <c r="C46" s="688"/>
      <c r="D46" s="688"/>
      <c r="E46" s="688"/>
      <c r="F46" s="688"/>
      <c r="G46" s="688"/>
      <c r="H46" s="688"/>
      <c r="I46" s="688"/>
      <c r="J46" s="689"/>
      <c r="K46" s="689"/>
      <c r="L46" s="689"/>
      <c r="M46" s="689"/>
      <c r="N46" s="689"/>
      <c r="O46" s="689"/>
      <c r="P46" s="689"/>
      <c r="Q46" s="689"/>
      <c r="R46" s="690"/>
      <c r="S46" s="690"/>
      <c r="T46" s="690"/>
      <c r="U46" s="690"/>
      <c r="V46" s="690"/>
      <c r="W46" s="690"/>
      <c r="X46" s="690"/>
      <c r="Y46" s="690"/>
    </row>
    <row r="47" spans="2:25" s="20" customFormat="1" ht="14.1" customHeight="1" x14ac:dyDescent="0.2">
      <c r="B47" s="688"/>
      <c r="C47" s="688"/>
      <c r="D47" s="688"/>
      <c r="E47" s="688"/>
      <c r="F47" s="688"/>
      <c r="G47" s="688"/>
      <c r="H47" s="688"/>
      <c r="I47" s="688"/>
      <c r="J47" s="689"/>
      <c r="K47" s="689"/>
      <c r="L47" s="689"/>
      <c r="M47" s="689"/>
      <c r="N47" s="689"/>
      <c r="O47" s="689"/>
      <c r="P47" s="689"/>
      <c r="Q47" s="689"/>
      <c r="R47" s="690"/>
      <c r="S47" s="690"/>
      <c r="T47" s="690"/>
      <c r="U47" s="690"/>
      <c r="V47" s="690"/>
      <c r="W47" s="690"/>
      <c r="X47" s="690"/>
      <c r="Y47" s="690"/>
    </row>
    <row r="48" spans="2:25" s="20" customFormat="1" ht="14.1" customHeight="1" x14ac:dyDescent="0.2">
      <c r="B48" s="688"/>
      <c r="C48" s="688"/>
      <c r="D48" s="688"/>
      <c r="E48" s="688"/>
      <c r="F48" s="688"/>
      <c r="G48" s="688"/>
      <c r="H48" s="688"/>
      <c r="I48" s="688"/>
      <c r="J48" s="689"/>
      <c r="K48" s="689"/>
      <c r="L48" s="689"/>
      <c r="M48" s="689"/>
      <c r="N48" s="689"/>
      <c r="O48" s="689"/>
      <c r="P48" s="689"/>
      <c r="Q48" s="689"/>
      <c r="R48" s="690"/>
      <c r="S48" s="690"/>
      <c r="T48" s="690"/>
      <c r="U48" s="690"/>
      <c r="V48" s="690"/>
      <c r="W48" s="690"/>
      <c r="X48" s="690"/>
      <c r="Y48" s="690"/>
    </row>
    <row r="49" spans="2:26" s="20" customFormat="1" ht="14.1" customHeight="1" x14ac:dyDescent="0.2">
      <c r="B49" s="688"/>
      <c r="C49" s="688"/>
      <c r="D49" s="688"/>
      <c r="E49" s="688"/>
      <c r="F49" s="688"/>
      <c r="G49" s="688"/>
      <c r="H49" s="688"/>
      <c r="I49" s="688"/>
      <c r="J49" s="689"/>
      <c r="K49" s="689"/>
      <c r="L49" s="689"/>
      <c r="M49" s="689"/>
      <c r="N49" s="689"/>
      <c r="O49" s="689"/>
      <c r="P49" s="689"/>
      <c r="Q49" s="689"/>
      <c r="R49" s="690"/>
      <c r="S49" s="690"/>
      <c r="T49" s="690"/>
      <c r="U49" s="690"/>
      <c r="V49" s="690"/>
      <c r="W49" s="690"/>
      <c r="X49" s="690"/>
      <c r="Y49" s="690"/>
    </row>
    <row r="50" spans="2:26" s="20" customFormat="1" ht="14.1" customHeight="1" x14ac:dyDescent="0.2">
      <c r="B50" s="688"/>
      <c r="C50" s="688"/>
      <c r="D50" s="688"/>
      <c r="E50" s="688"/>
      <c r="F50" s="688"/>
      <c r="G50" s="688"/>
      <c r="H50" s="688"/>
      <c r="I50" s="688"/>
      <c r="J50" s="689"/>
      <c r="K50" s="689"/>
      <c r="L50" s="689"/>
      <c r="M50" s="689"/>
      <c r="N50" s="689"/>
      <c r="O50" s="689"/>
      <c r="P50" s="689"/>
      <c r="Q50" s="689"/>
      <c r="R50" s="690"/>
      <c r="S50" s="690"/>
      <c r="T50" s="690"/>
      <c r="U50" s="690"/>
      <c r="V50" s="690"/>
      <c r="W50" s="690"/>
      <c r="X50" s="690"/>
      <c r="Y50" s="690"/>
    </row>
    <row r="51" spans="2:26" s="20" customFormat="1" ht="14.1" customHeight="1" x14ac:dyDescent="0.2">
      <c r="B51" s="688"/>
      <c r="C51" s="688"/>
      <c r="D51" s="688"/>
      <c r="E51" s="688"/>
      <c r="F51" s="688"/>
      <c r="G51" s="688"/>
      <c r="H51" s="688"/>
      <c r="I51" s="688"/>
      <c r="J51" s="689"/>
      <c r="K51" s="689"/>
      <c r="L51" s="689"/>
      <c r="M51" s="689"/>
      <c r="N51" s="689"/>
      <c r="O51" s="689"/>
      <c r="P51" s="689"/>
      <c r="Q51" s="689"/>
      <c r="R51" s="690"/>
      <c r="S51" s="690"/>
      <c r="T51" s="690"/>
      <c r="U51" s="690"/>
      <c r="V51" s="690"/>
      <c r="W51" s="690"/>
      <c r="X51" s="690"/>
      <c r="Y51" s="690"/>
    </row>
    <row r="52" spans="2:26" s="20" customFormat="1" ht="14.1" customHeight="1" x14ac:dyDescent="0.2">
      <c r="B52" s="688"/>
      <c r="C52" s="688"/>
      <c r="D52" s="688"/>
      <c r="E52" s="688"/>
      <c r="F52" s="688"/>
      <c r="G52" s="688"/>
      <c r="H52" s="688"/>
      <c r="I52" s="688"/>
      <c r="J52" s="689"/>
      <c r="K52" s="689"/>
      <c r="L52" s="689"/>
      <c r="M52" s="689"/>
      <c r="N52" s="689"/>
      <c r="O52" s="689"/>
      <c r="P52" s="689"/>
      <c r="Q52" s="689"/>
      <c r="R52" s="690"/>
      <c r="S52" s="690"/>
      <c r="T52" s="690"/>
      <c r="U52" s="690"/>
      <c r="V52" s="690"/>
      <c r="W52" s="690"/>
      <c r="X52" s="690"/>
      <c r="Y52" s="690"/>
    </row>
    <row r="53" spans="2:26" s="20" customFormat="1" ht="14.1" customHeight="1" x14ac:dyDescent="0.2">
      <c r="B53" s="688"/>
      <c r="C53" s="688"/>
      <c r="D53" s="688"/>
      <c r="E53" s="688"/>
      <c r="F53" s="688"/>
      <c r="G53" s="688"/>
      <c r="H53" s="688"/>
      <c r="I53" s="688"/>
      <c r="J53" s="689"/>
      <c r="K53" s="689"/>
      <c r="L53" s="689"/>
      <c r="M53" s="689"/>
      <c r="N53" s="689"/>
      <c r="O53" s="689"/>
      <c r="P53" s="689"/>
      <c r="Q53" s="689"/>
      <c r="R53" s="690"/>
      <c r="S53" s="690"/>
      <c r="T53" s="690"/>
      <c r="U53" s="690"/>
      <c r="V53" s="690"/>
      <c r="W53" s="690"/>
      <c r="X53" s="690"/>
      <c r="Y53" s="690"/>
    </row>
    <row r="54" spans="2:26" s="20" customFormat="1" ht="14.1" customHeight="1" x14ac:dyDescent="0.2">
      <c r="B54" s="688"/>
      <c r="C54" s="688"/>
      <c r="D54" s="688"/>
      <c r="E54" s="688"/>
      <c r="F54" s="688"/>
      <c r="G54" s="688"/>
      <c r="H54" s="688"/>
      <c r="I54" s="688"/>
      <c r="J54" s="689"/>
      <c r="K54" s="689"/>
      <c r="L54" s="689"/>
      <c r="M54" s="689"/>
      <c r="N54" s="689"/>
      <c r="O54" s="689"/>
      <c r="P54" s="689"/>
      <c r="Q54" s="689"/>
      <c r="R54" s="690"/>
      <c r="S54" s="690"/>
      <c r="T54" s="690"/>
      <c r="U54" s="690"/>
      <c r="V54" s="690"/>
      <c r="W54" s="690"/>
      <c r="X54" s="690"/>
      <c r="Y54" s="690"/>
    </row>
    <row r="55" spans="2:26" s="20" customFormat="1" ht="14.1" customHeight="1" x14ac:dyDescent="0.2">
      <c r="B55" s="688"/>
      <c r="C55" s="688"/>
      <c r="D55" s="688"/>
      <c r="E55" s="688"/>
      <c r="F55" s="688"/>
      <c r="G55" s="688"/>
      <c r="H55" s="688"/>
      <c r="I55" s="688"/>
      <c r="J55" s="689"/>
      <c r="K55" s="689"/>
      <c r="L55" s="689"/>
      <c r="M55" s="689"/>
      <c r="N55" s="689"/>
      <c r="O55" s="689"/>
      <c r="P55" s="689"/>
      <c r="Q55" s="689"/>
      <c r="R55" s="690"/>
      <c r="S55" s="690"/>
      <c r="T55" s="690"/>
      <c r="U55" s="690"/>
      <c r="V55" s="690"/>
      <c r="W55" s="690"/>
      <c r="X55" s="690"/>
      <c r="Y55" s="690"/>
    </row>
    <row r="56" spans="2:26" s="20" customFormat="1" ht="14.1" customHeight="1" x14ac:dyDescent="0.2">
      <c r="B56" s="90"/>
      <c r="C56" s="90"/>
      <c r="D56" s="93" t="s">
        <v>274</v>
      </c>
      <c r="E56" s="90"/>
      <c r="F56" s="90"/>
      <c r="G56" s="90"/>
      <c r="H56" s="90"/>
      <c r="I56" s="90"/>
      <c r="J56" s="86"/>
      <c r="K56" s="86"/>
      <c r="L56" s="86"/>
      <c r="M56" s="86"/>
      <c r="N56" s="86"/>
      <c r="O56" s="86"/>
      <c r="P56" s="86"/>
      <c r="Q56" s="86"/>
      <c r="R56" s="91"/>
      <c r="S56" s="91"/>
      <c r="T56" s="91"/>
      <c r="U56" s="91"/>
      <c r="V56" s="91"/>
      <c r="W56" s="91"/>
      <c r="X56" s="91"/>
      <c r="Y56" s="91"/>
    </row>
    <row r="57" spans="2:26" s="20" customFormat="1" ht="15" customHeight="1" x14ac:dyDescent="0.2">
      <c r="B57" s="86"/>
      <c r="C57" s="86"/>
      <c r="D57" s="92" t="s">
        <v>254</v>
      </c>
      <c r="E57" s="88"/>
      <c r="F57" s="88"/>
      <c r="G57" s="88"/>
      <c r="H57" s="88"/>
      <c r="I57" s="88"/>
      <c r="J57" s="88"/>
      <c r="K57" s="88"/>
      <c r="L57" s="88"/>
      <c r="M57" s="88"/>
      <c r="N57" s="88"/>
      <c r="O57" s="86"/>
      <c r="P57" s="92"/>
      <c r="Q57" s="88"/>
      <c r="R57" s="88"/>
      <c r="S57" s="88"/>
      <c r="T57" s="88"/>
      <c r="U57" s="88"/>
      <c r="V57" s="88"/>
      <c r="W57" s="88"/>
      <c r="X57" s="88"/>
      <c r="Y57" s="88"/>
    </row>
    <row r="58" spans="2:26" ht="15" customHeight="1" x14ac:dyDescent="0.2">
      <c r="D58" s="22" t="s">
        <v>442</v>
      </c>
      <c r="E58" s="22"/>
      <c r="F58" s="21"/>
      <c r="G58" s="20"/>
      <c r="H58" s="20"/>
      <c r="I58" s="20"/>
      <c r="J58" s="20"/>
      <c r="K58" s="20"/>
      <c r="L58" s="179" t="s">
        <v>544</v>
      </c>
      <c r="M58" s="20"/>
      <c r="N58" s="20"/>
      <c r="O58" s="20"/>
      <c r="P58" s="21"/>
      <c r="Q58" s="22"/>
      <c r="R58" s="21"/>
      <c r="S58" s="20"/>
      <c r="T58" s="20"/>
      <c r="U58" s="20"/>
      <c r="V58" s="20"/>
      <c r="W58" s="20"/>
      <c r="X58" s="20"/>
      <c r="Y58" s="20"/>
      <c r="Z58" s="20"/>
    </row>
    <row r="59" spans="2:26" ht="27.9" customHeight="1" x14ac:dyDescent="0.2">
      <c r="D59" s="21"/>
      <c r="E59" s="22"/>
      <c r="F59" s="20"/>
      <c r="G59" s="20"/>
      <c r="H59" s="20"/>
      <c r="I59" s="20"/>
      <c r="J59" s="20"/>
      <c r="K59" s="20"/>
      <c r="L59" s="20"/>
      <c r="M59" s="20"/>
      <c r="N59" s="20"/>
      <c r="O59" s="20"/>
      <c r="P59" s="21"/>
      <c r="Q59" s="22"/>
      <c r="R59" s="20"/>
      <c r="S59" s="20"/>
      <c r="T59" s="20"/>
      <c r="U59" s="20"/>
      <c r="V59" s="20"/>
      <c r="W59" s="20"/>
      <c r="X59" s="20"/>
      <c r="Y59" s="20"/>
      <c r="Z59" s="20"/>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dataValidations count="1">
    <dataValidation type="list" allowBlank="1" showInputMessage="1" showErrorMessage="1" sqref="E6:F6 M6:N6 U6:V6 E23:F23 M23:N23 U23:V23 E40:F40 M40:N40 U40:V40" xr:uid="{00000000-0002-0000-18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'(参考)リスト'!$B$51:$B$54</xm:f>
          </x14:formula1>
          <xm:sqref>D6 L6 T6 D23 L23 T23 D40 L40 T40</xm:sqref>
        </x14:dataValidation>
        <x14:dataValidation type="list" allowBlank="1" showInputMessage="1" showErrorMessage="1" xr:uid="{00000000-0002-0000-1800-000002000000}">
          <x14:formula1>
            <xm:f>'(参考)リスト'!$F$51:$F$52</xm:f>
          </x14:formula1>
          <xm:sqref>D8 L8 T8 D25 L25 T25 D42 L42 T42</xm:sqref>
        </x14:dataValidation>
        <x14:dataValidation type="list" allowBlank="1" showInputMessage="1" showErrorMessage="1" xr:uid="{00000000-0002-0000-1800-000003000000}">
          <x14:formula1>
            <xm:f>'(参考)リスト'!$D$51:$D$53</xm:f>
          </x14:formula1>
          <xm:sqref>I6 Q6 Y6 I23 Q23 Y23 I40 Q40 Y40</xm:sqref>
        </x14:dataValidation>
        <x14:dataValidation type="list" allowBlank="1" showInputMessage="1" showErrorMessage="1" xr:uid="{00000000-0002-0000-1800-000004000000}">
          <x14:formula1>
            <xm:f>'(参考)リスト'!$E$51:$E$56</xm:f>
          </x14:formula1>
          <xm:sqref>D7:I7 L7:Q7 T7:Y7 D24:I24 L24:Q24 T24:Y24 D41:I41 L41:Q41 T41:Y41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2"/>
  <dimension ref="B2:AI145"/>
  <sheetViews>
    <sheetView showGridLines="0" showZeros="0" view="pageBreakPreview" zoomScaleNormal="100" zoomScaleSheetLayoutView="100" workbookViewId="0">
      <selection sqref="A1:N2"/>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4.9" customHeight="1" x14ac:dyDescent="0.15">
      <c r="B3" s="429" t="s">
        <v>329</v>
      </c>
      <c r="C3" s="429"/>
      <c r="D3" s="429"/>
      <c r="E3" s="626"/>
      <c r="F3" s="626"/>
      <c r="G3" s="626"/>
      <c r="H3" s="626"/>
      <c r="I3" s="626"/>
      <c r="J3" s="429"/>
      <c r="K3" s="429"/>
      <c r="L3" s="429"/>
      <c r="M3" s="429"/>
      <c r="N3" s="429"/>
      <c r="O3" s="429"/>
      <c r="P3" s="429"/>
      <c r="Q3" s="429"/>
      <c r="R3" s="429"/>
      <c r="S3" s="429"/>
      <c r="T3" s="429"/>
      <c r="U3" s="429"/>
      <c r="V3" s="429"/>
      <c r="W3" s="429"/>
      <c r="X3" s="429"/>
      <c r="Y3" s="429"/>
      <c r="Z3" s="429"/>
      <c r="AA3" s="429"/>
      <c r="AB3" s="429"/>
      <c r="AC3" s="429"/>
      <c r="AD3" s="429"/>
      <c r="AE3" s="429"/>
      <c r="AF3" s="429"/>
      <c r="AG3" s="429"/>
      <c r="AH3" s="429"/>
      <c r="AI3" s="429"/>
    </row>
    <row r="4" spans="2:35" ht="20.100000000000001" customHeight="1" x14ac:dyDescent="0.15">
      <c r="B4" s="430" t="s">
        <v>27</v>
      </c>
      <c r="C4" s="430"/>
      <c r="D4" s="710"/>
      <c r="E4" s="431" t="s">
        <v>707</v>
      </c>
      <c r="F4" s="432"/>
      <c r="G4" s="432"/>
      <c r="H4" s="432"/>
      <c r="I4" s="433"/>
      <c r="J4" s="711" t="s">
        <v>28</v>
      </c>
      <c r="K4" s="434"/>
      <c r="L4" s="434"/>
      <c r="M4" s="628" t="s">
        <v>703</v>
      </c>
      <c r="N4" s="712"/>
      <c r="O4" s="712"/>
      <c r="P4" s="712"/>
      <c r="Q4" s="712"/>
      <c r="R4" s="712"/>
      <c r="S4" s="442" t="s">
        <v>260</v>
      </c>
      <c r="T4" s="442"/>
      <c r="U4" s="442"/>
      <c r="V4" s="442"/>
      <c r="W4" s="628" t="s">
        <v>696</v>
      </c>
      <c r="X4" s="628"/>
      <c r="Y4" s="628"/>
      <c r="Z4" s="628"/>
      <c r="AA4" s="628"/>
      <c r="AB4" s="628"/>
      <c r="AC4" s="414" t="s">
        <v>222</v>
      </c>
      <c r="AD4" s="415"/>
      <c r="AE4" s="416"/>
      <c r="AF4" s="713" t="s">
        <v>712</v>
      </c>
      <c r="AG4" s="714"/>
      <c r="AH4" s="714"/>
      <c r="AI4" s="715"/>
    </row>
    <row r="5" spans="2:35" ht="20.100000000000001" customHeight="1" x14ac:dyDescent="0.15">
      <c r="B5" s="438" t="s">
        <v>0</v>
      </c>
      <c r="C5" s="438"/>
      <c r="D5" s="726"/>
      <c r="E5" s="439" t="s">
        <v>708</v>
      </c>
      <c r="F5" s="440"/>
      <c r="G5" s="440"/>
      <c r="H5" s="440"/>
      <c r="I5" s="441"/>
      <c r="J5" s="727" t="s">
        <v>1</v>
      </c>
      <c r="K5" s="403"/>
      <c r="L5" s="403"/>
      <c r="M5" s="628" t="s">
        <v>710</v>
      </c>
      <c r="N5" s="712"/>
      <c r="O5" s="712"/>
      <c r="P5" s="712"/>
      <c r="Q5" s="712"/>
      <c r="R5" s="712"/>
      <c r="S5" s="442" t="s">
        <v>261</v>
      </c>
      <c r="T5" s="442"/>
      <c r="U5" s="442"/>
      <c r="V5" s="442"/>
      <c r="W5" s="728" t="s">
        <v>711</v>
      </c>
      <c r="X5" s="728"/>
      <c r="Y5" s="728"/>
      <c r="Z5" s="728"/>
      <c r="AA5" s="728"/>
      <c r="AB5" s="728"/>
      <c r="AC5" s="514"/>
      <c r="AD5" s="604"/>
      <c r="AE5" s="600"/>
      <c r="AF5" s="716"/>
      <c r="AG5" s="717"/>
      <c r="AH5" s="717"/>
      <c r="AI5" s="718"/>
    </row>
    <row r="6" spans="2:35" ht="26.25" customHeight="1" x14ac:dyDescent="0.2">
      <c r="B6" s="719" t="s">
        <v>31</v>
      </c>
      <c r="C6" s="721" t="s">
        <v>30</v>
      </c>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3"/>
    </row>
    <row r="7" spans="2:35" ht="35.4" customHeight="1" x14ac:dyDescent="0.15">
      <c r="B7" s="719"/>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 customHeight="1" x14ac:dyDescent="0.15">
      <c r="B8" s="719"/>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 customHeight="1" x14ac:dyDescent="0.15">
      <c r="B9" s="719"/>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 customHeight="1" x14ac:dyDescent="0.15">
      <c r="B10" s="719"/>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 customHeight="1" x14ac:dyDescent="0.15">
      <c r="B11" s="719"/>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 customHeight="1" x14ac:dyDescent="0.15">
      <c r="B12" s="719"/>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 customHeight="1" x14ac:dyDescent="0.15">
      <c r="B13" s="719"/>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 customHeight="1" x14ac:dyDescent="0.15">
      <c r="B14" s="719"/>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 customHeight="1" x14ac:dyDescent="0.15">
      <c r="B15" s="719"/>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 customHeight="1" x14ac:dyDescent="0.15">
      <c r="B16" s="719"/>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x14ac:dyDescent="0.15">
      <c r="B17" s="719"/>
      <c r="C17" s="13"/>
      <c r="D17" s="4"/>
      <c r="E17" s="15"/>
      <c r="H17" s="14"/>
      <c r="I17" s="14"/>
      <c r="J17" s="14"/>
      <c r="K17" s="14"/>
      <c r="L17" s="14"/>
      <c r="M17" s="4"/>
      <c r="N17" s="4"/>
      <c r="O17" s="4"/>
      <c r="P17" s="4"/>
      <c r="Q17" s="13"/>
      <c r="R17" s="13"/>
      <c r="S17" s="4"/>
      <c r="T17" s="4"/>
      <c r="U17" s="4"/>
      <c r="V17" s="4"/>
      <c r="W17" s="13"/>
      <c r="X17" s="13"/>
      <c r="Y17" s="13"/>
      <c r="Z17" s="13"/>
      <c r="AA17" s="13"/>
      <c r="AI17" s="12"/>
    </row>
    <row r="18" spans="2:35" ht="71.25" customHeight="1" x14ac:dyDescent="0.15">
      <c r="B18" s="720"/>
      <c r="C18" s="11"/>
      <c r="D18" s="8"/>
      <c r="E18" s="10"/>
      <c r="F18" s="9"/>
      <c r="G18" s="9"/>
      <c r="H18" s="8"/>
      <c r="I18" s="8"/>
      <c r="J18" s="8"/>
      <c r="K18" s="8"/>
      <c r="L18" s="8"/>
      <c r="M18" s="8"/>
      <c r="N18" s="8"/>
      <c r="O18" s="8"/>
      <c r="P18" s="8"/>
      <c r="Q18" s="8"/>
      <c r="R18" s="8"/>
      <c r="S18" s="7"/>
      <c r="T18" s="7"/>
      <c r="U18" s="7"/>
      <c r="V18" s="724" t="s">
        <v>525</v>
      </c>
      <c r="W18" s="724"/>
      <c r="X18" s="724"/>
      <c r="Y18" s="724"/>
      <c r="Z18" s="724"/>
      <c r="AA18" s="724"/>
      <c r="AB18" s="724"/>
      <c r="AC18" s="724"/>
      <c r="AD18" s="724"/>
      <c r="AE18" s="724"/>
      <c r="AF18" s="724"/>
      <c r="AG18" s="724"/>
      <c r="AH18" s="724"/>
      <c r="AI18" s="725"/>
    </row>
    <row r="19" spans="2:35" ht="15" customHeight="1" x14ac:dyDescent="0.15"/>
    <row r="20" spans="2:35" ht="26.25" customHeight="1" x14ac:dyDescent="0.2">
      <c r="B20" s="719" t="s">
        <v>31</v>
      </c>
      <c r="C20" s="721" t="s">
        <v>30</v>
      </c>
      <c r="D20" s="722"/>
      <c r="E20" s="722"/>
      <c r="F20" s="722"/>
      <c r="G20" s="722"/>
      <c r="H20" s="722"/>
      <c r="I20" s="722"/>
      <c r="J20" s="722"/>
      <c r="K20" s="722"/>
      <c r="L20" s="722"/>
      <c r="M20" s="722"/>
      <c r="N20" s="722"/>
      <c r="O20" s="722"/>
      <c r="P20" s="722"/>
      <c r="Q20" s="722"/>
      <c r="R20" s="722"/>
      <c r="S20" s="722"/>
      <c r="T20" s="722"/>
      <c r="U20" s="722"/>
      <c r="V20" s="722"/>
      <c r="W20" s="722"/>
      <c r="X20" s="722"/>
      <c r="Y20" s="722"/>
      <c r="Z20" s="722"/>
      <c r="AA20" s="722"/>
      <c r="AB20" s="722"/>
      <c r="AC20" s="722"/>
      <c r="AD20" s="722"/>
      <c r="AE20" s="722"/>
      <c r="AF20" s="722"/>
      <c r="AG20" s="722"/>
      <c r="AH20" s="722"/>
      <c r="AI20" s="723"/>
    </row>
    <row r="21" spans="2:35" ht="35.4" customHeight="1" x14ac:dyDescent="0.15">
      <c r="B21" s="719"/>
      <c r="C21" s="4"/>
      <c r="D21" s="4"/>
      <c r="E21" s="4"/>
      <c r="F21" s="4"/>
      <c r="G21" s="4"/>
      <c r="H21" s="4"/>
      <c r="I21" s="13"/>
      <c r="J21" s="4"/>
      <c r="K21" s="4"/>
      <c r="L21" s="4"/>
      <c r="M21" s="4"/>
      <c r="N21" s="4"/>
      <c r="O21" s="4"/>
      <c r="P21" s="4"/>
      <c r="Q21" s="17"/>
      <c r="R21" s="13"/>
      <c r="S21" s="4"/>
      <c r="T21" s="4"/>
      <c r="U21" s="4"/>
      <c r="V21" s="4"/>
      <c r="W21" s="13"/>
      <c r="X21" s="13"/>
      <c r="Y21" s="13"/>
      <c r="Z21" s="13"/>
      <c r="AA21" s="13"/>
      <c r="AB21" s="4"/>
      <c r="AC21" s="4"/>
      <c r="AD21" s="4"/>
      <c r="AE21" s="4"/>
      <c r="AF21" s="4"/>
      <c r="AG21" s="4"/>
      <c r="AH21" s="4"/>
      <c r="AI21" s="16"/>
    </row>
    <row r="22" spans="2:35" ht="35.4" customHeight="1" x14ac:dyDescent="0.15">
      <c r="B22" s="719"/>
      <c r="C22" s="4"/>
      <c r="D22" s="4"/>
      <c r="E22" s="4"/>
      <c r="F22" s="4"/>
      <c r="G22" s="4"/>
      <c r="H22" s="4"/>
      <c r="I22" s="13"/>
      <c r="J22" s="4"/>
      <c r="K22" s="4"/>
      <c r="L22" s="4"/>
      <c r="M22" s="4"/>
      <c r="N22" s="4"/>
      <c r="O22" s="4"/>
      <c r="P22" s="4"/>
      <c r="Q22" s="17"/>
      <c r="R22" s="13"/>
      <c r="S22" s="4"/>
      <c r="T22" s="4"/>
      <c r="U22" s="4"/>
      <c r="V22" s="4"/>
      <c r="W22" s="13"/>
      <c r="X22" s="13"/>
      <c r="Y22" s="13"/>
      <c r="Z22" s="13"/>
      <c r="AA22" s="13"/>
      <c r="AB22" s="4"/>
      <c r="AC22" s="4"/>
      <c r="AD22" s="4"/>
      <c r="AE22" s="4"/>
      <c r="AF22" s="4"/>
      <c r="AG22" s="4"/>
      <c r="AH22" s="4"/>
      <c r="AI22" s="16"/>
    </row>
    <row r="23" spans="2:35" ht="35.4" customHeight="1" x14ac:dyDescent="0.15">
      <c r="B23" s="719"/>
      <c r="C23" s="4"/>
      <c r="D23" s="4"/>
      <c r="E23" s="4"/>
      <c r="F23" s="4"/>
      <c r="G23" s="4"/>
      <c r="H23" s="4"/>
      <c r="I23" s="13"/>
      <c r="J23" s="4"/>
      <c r="K23" s="4"/>
      <c r="L23" s="4"/>
      <c r="M23" s="4"/>
      <c r="N23" s="4"/>
      <c r="O23" s="4"/>
      <c r="P23" s="4"/>
      <c r="Q23" s="17"/>
      <c r="R23" s="13"/>
      <c r="S23" s="4"/>
      <c r="T23" s="4"/>
      <c r="U23" s="4"/>
      <c r="V23" s="4"/>
      <c r="W23" s="13"/>
      <c r="X23" s="13"/>
      <c r="Y23" s="13"/>
      <c r="Z23" s="13"/>
      <c r="AA23" s="13"/>
      <c r="AB23" s="4"/>
      <c r="AC23" s="4"/>
      <c r="AD23" s="4"/>
      <c r="AE23" s="4"/>
      <c r="AF23" s="4"/>
      <c r="AG23" s="4"/>
      <c r="AH23" s="4"/>
      <c r="AI23" s="16"/>
    </row>
    <row r="24" spans="2:35" ht="35.4" customHeight="1" x14ac:dyDescent="0.15">
      <c r="B24" s="719"/>
      <c r="C24" s="4"/>
      <c r="D24" s="4"/>
      <c r="E24" s="4"/>
      <c r="F24" s="4"/>
      <c r="G24" s="4"/>
      <c r="H24" s="4"/>
      <c r="I24" s="13"/>
      <c r="J24" s="4"/>
      <c r="K24" s="4"/>
      <c r="L24" s="4"/>
      <c r="M24" s="4"/>
      <c r="N24" s="4"/>
      <c r="O24" s="4"/>
      <c r="P24" s="4"/>
      <c r="Q24" s="17"/>
      <c r="R24" s="13"/>
      <c r="S24" s="4"/>
      <c r="T24" s="4"/>
      <c r="U24" s="4"/>
      <c r="V24" s="4"/>
      <c r="W24" s="13"/>
      <c r="X24" s="13"/>
      <c r="Y24" s="13"/>
      <c r="Z24" s="13"/>
      <c r="AA24" s="13"/>
      <c r="AB24" s="4"/>
      <c r="AC24" s="4"/>
      <c r="AD24" s="4"/>
      <c r="AE24" s="4"/>
      <c r="AF24" s="4"/>
      <c r="AG24" s="4"/>
      <c r="AH24" s="4"/>
      <c r="AI24" s="16"/>
    </row>
    <row r="25" spans="2:35" ht="35.4" customHeight="1" x14ac:dyDescent="0.15">
      <c r="B25" s="719"/>
      <c r="C25" s="4"/>
      <c r="D25" s="4"/>
      <c r="E25" s="4"/>
      <c r="F25" s="4"/>
      <c r="G25" s="4"/>
      <c r="H25" s="4"/>
      <c r="I25" s="13"/>
      <c r="J25" s="4"/>
      <c r="K25" s="4"/>
      <c r="L25" s="4"/>
      <c r="M25" s="4"/>
      <c r="N25" s="4"/>
      <c r="O25" s="4"/>
      <c r="P25" s="4"/>
      <c r="Q25" s="13"/>
      <c r="R25" s="13"/>
      <c r="S25" s="4"/>
      <c r="T25" s="4"/>
      <c r="U25" s="4"/>
      <c r="V25" s="4"/>
      <c r="W25" s="13"/>
      <c r="X25" s="13"/>
      <c r="Y25" s="13"/>
      <c r="Z25" s="13"/>
      <c r="AA25" s="13"/>
      <c r="AB25" s="4"/>
      <c r="AC25" s="4"/>
      <c r="AD25" s="4"/>
      <c r="AE25" s="4"/>
      <c r="AF25" s="4"/>
      <c r="AG25" s="4"/>
      <c r="AH25" s="4"/>
      <c r="AI25" s="16"/>
    </row>
    <row r="26" spans="2:35" ht="35.4" customHeight="1" x14ac:dyDescent="0.15">
      <c r="B26" s="719"/>
      <c r="C26" s="4"/>
      <c r="D26" s="4"/>
      <c r="E26" s="4"/>
      <c r="F26" s="13"/>
      <c r="G26" s="13"/>
      <c r="H26" s="4"/>
      <c r="I26" s="4"/>
      <c r="J26" s="4"/>
      <c r="K26" s="4"/>
      <c r="L26" s="4"/>
      <c r="M26" s="4"/>
      <c r="N26" s="4"/>
      <c r="O26" s="4"/>
      <c r="P26" s="4"/>
      <c r="Q26" s="13"/>
      <c r="R26" s="4"/>
      <c r="S26" s="4"/>
      <c r="T26" s="4"/>
      <c r="U26" s="4"/>
      <c r="V26" s="4"/>
      <c r="W26" s="13"/>
      <c r="X26" s="13"/>
      <c r="Y26" s="13"/>
      <c r="Z26" s="13"/>
      <c r="AA26" s="13"/>
      <c r="AB26" s="4"/>
      <c r="AC26" s="4"/>
      <c r="AD26" s="4"/>
      <c r="AE26" s="4"/>
      <c r="AF26" s="4"/>
      <c r="AG26" s="4"/>
      <c r="AH26" s="4"/>
      <c r="AI26" s="16"/>
    </row>
    <row r="27" spans="2:35" ht="35.4" customHeight="1" x14ac:dyDescent="0.15">
      <c r="B27" s="719"/>
      <c r="C27" s="4"/>
      <c r="D27" s="4"/>
      <c r="E27" s="4"/>
      <c r="F27" s="13"/>
      <c r="G27" s="13"/>
      <c r="H27" s="13"/>
      <c r="I27" s="4"/>
      <c r="J27" s="4"/>
      <c r="K27" s="4"/>
      <c r="L27" s="4"/>
      <c r="M27" s="4"/>
      <c r="N27" s="4"/>
      <c r="O27" s="4"/>
      <c r="P27" s="4"/>
      <c r="Q27" s="13"/>
      <c r="R27" s="4"/>
      <c r="S27" s="4"/>
      <c r="T27" s="4"/>
      <c r="U27" s="4"/>
      <c r="V27" s="4"/>
      <c r="W27" s="13"/>
      <c r="X27" s="13"/>
      <c r="Y27" s="13"/>
      <c r="Z27" s="13"/>
      <c r="AA27" s="13"/>
      <c r="AB27" s="4"/>
      <c r="AC27" s="4"/>
      <c r="AD27" s="4"/>
      <c r="AE27" s="4"/>
      <c r="AF27" s="4"/>
      <c r="AG27" s="4"/>
      <c r="AH27" s="4"/>
      <c r="AI27" s="16"/>
    </row>
    <row r="28" spans="2:35" ht="35.4" customHeight="1" x14ac:dyDescent="0.15">
      <c r="B28" s="719"/>
      <c r="C28" s="13"/>
      <c r="D28" s="4"/>
      <c r="E28" s="4"/>
      <c r="F28" s="13"/>
      <c r="G28" s="13"/>
      <c r="H28" s="13"/>
      <c r="I28" s="4"/>
      <c r="J28" s="4"/>
      <c r="K28" s="4"/>
      <c r="L28" s="4"/>
      <c r="M28" s="4"/>
      <c r="N28" s="4"/>
      <c r="O28" s="4"/>
      <c r="P28" s="4"/>
      <c r="Q28" s="13"/>
      <c r="R28" s="13"/>
      <c r="S28" s="4"/>
      <c r="T28" s="4"/>
      <c r="U28" s="4"/>
      <c r="V28" s="4"/>
      <c r="W28" s="13"/>
      <c r="X28" s="13"/>
      <c r="Y28" s="13"/>
      <c r="Z28" s="13"/>
      <c r="AA28" s="13"/>
      <c r="AB28" s="4"/>
      <c r="AC28" s="4"/>
      <c r="AD28" s="4"/>
      <c r="AE28" s="4"/>
      <c r="AF28" s="4"/>
      <c r="AG28" s="4"/>
      <c r="AH28" s="4"/>
      <c r="AI28" s="16"/>
    </row>
    <row r="29" spans="2:35" ht="35.4" customHeight="1" x14ac:dyDescent="0.15">
      <c r="B29" s="719"/>
      <c r="C29" s="13"/>
      <c r="D29" s="4"/>
      <c r="E29" s="4"/>
      <c r="F29" s="13"/>
      <c r="G29" s="13"/>
      <c r="H29" s="13"/>
      <c r="I29" s="4"/>
      <c r="J29" s="4"/>
      <c r="K29" s="4"/>
      <c r="L29" s="4"/>
      <c r="M29" s="4"/>
      <c r="N29" s="4"/>
      <c r="O29" s="4"/>
      <c r="P29" s="4"/>
      <c r="Q29" s="13"/>
      <c r="R29" s="13"/>
      <c r="S29" s="4"/>
      <c r="T29" s="4"/>
      <c r="U29" s="4"/>
      <c r="V29" s="4"/>
      <c r="W29" s="13"/>
      <c r="X29" s="13"/>
      <c r="Y29" s="13"/>
      <c r="Z29" s="13"/>
      <c r="AA29" s="13"/>
      <c r="AB29" s="4"/>
      <c r="AC29" s="4"/>
      <c r="AD29" s="4"/>
      <c r="AE29" s="4"/>
      <c r="AF29" s="4"/>
      <c r="AG29" s="4"/>
      <c r="AH29" s="4"/>
      <c r="AI29" s="16"/>
    </row>
    <row r="30" spans="2:35" ht="35.4" customHeight="1" x14ac:dyDescent="0.15">
      <c r="B30" s="719"/>
      <c r="C30" s="13"/>
      <c r="D30" s="4"/>
      <c r="E30" s="4"/>
      <c r="F30" s="13"/>
      <c r="G30" s="13"/>
      <c r="H30" s="13"/>
      <c r="I30" s="4"/>
      <c r="J30" s="4"/>
      <c r="K30" s="4"/>
      <c r="L30" s="4"/>
      <c r="M30" s="4"/>
      <c r="N30" s="4"/>
      <c r="O30" s="4"/>
      <c r="P30" s="4"/>
      <c r="Q30" s="13"/>
      <c r="R30" s="13"/>
      <c r="S30" s="4"/>
      <c r="T30" s="4"/>
      <c r="U30" s="4"/>
      <c r="V30" s="4"/>
      <c r="W30" s="13"/>
      <c r="X30" s="13"/>
      <c r="Y30" s="13"/>
      <c r="Z30" s="13"/>
      <c r="AA30" s="13"/>
      <c r="AB30" s="4"/>
      <c r="AC30" s="4"/>
      <c r="AD30" s="4"/>
      <c r="AE30" s="4"/>
      <c r="AF30" s="4"/>
      <c r="AG30" s="4"/>
      <c r="AH30" s="4"/>
      <c r="AI30" s="16"/>
    </row>
    <row r="31" spans="2:35" ht="22.5" customHeight="1" x14ac:dyDescent="0.15">
      <c r="B31" s="719"/>
      <c r="C31" s="13"/>
      <c r="D31" s="4"/>
      <c r="E31" s="15"/>
      <c r="H31" s="14"/>
      <c r="I31" s="14"/>
      <c r="J31" s="14"/>
      <c r="K31" s="14"/>
      <c r="L31" s="14"/>
      <c r="M31" s="4"/>
      <c r="N31" s="4"/>
      <c r="O31" s="4"/>
      <c r="P31" s="4"/>
      <c r="Q31" s="13"/>
      <c r="R31" s="13"/>
      <c r="S31" s="4"/>
      <c r="T31" s="4"/>
      <c r="U31" s="4"/>
      <c r="V31" s="4"/>
      <c r="W31" s="13"/>
      <c r="X31" s="13"/>
      <c r="Y31" s="13"/>
      <c r="Z31" s="13"/>
      <c r="AA31" s="13"/>
      <c r="AI31" s="12"/>
    </row>
    <row r="32" spans="2:35" ht="71.25" customHeight="1" x14ac:dyDescent="0.15">
      <c r="B32" s="720"/>
      <c r="C32" s="11"/>
      <c r="D32" s="8"/>
      <c r="E32" s="10"/>
      <c r="F32" s="9"/>
      <c r="G32" s="9"/>
      <c r="H32" s="8"/>
      <c r="I32" s="8"/>
      <c r="J32" s="8"/>
      <c r="K32" s="8"/>
      <c r="L32" s="8"/>
      <c r="M32" s="8"/>
      <c r="N32" s="8"/>
      <c r="O32" s="8"/>
      <c r="P32" s="8"/>
      <c r="Q32" s="8"/>
      <c r="R32" s="8"/>
      <c r="S32" s="7"/>
      <c r="T32" s="7"/>
      <c r="U32" s="7"/>
      <c r="V32" s="724" t="s">
        <v>525</v>
      </c>
      <c r="W32" s="724"/>
      <c r="X32" s="724"/>
      <c r="Y32" s="724"/>
      <c r="Z32" s="724"/>
      <c r="AA32" s="724"/>
      <c r="AB32" s="724"/>
      <c r="AC32" s="724"/>
      <c r="AD32" s="724"/>
      <c r="AE32" s="724"/>
      <c r="AF32" s="724"/>
      <c r="AG32" s="724"/>
      <c r="AH32" s="724"/>
      <c r="AI32" s="725"/>
    </row>
    <row r="33" spans="2:35" ht="15" customHeight="1" x14ac:dyDescent="0.15"/>
    <row r="34" spans="2:35" ht="26.25" customHeight="1" x14ac:dyDescent="0.2">
      <c r="B34" s="719" t="s">
        <v>31</v>
      </c>
      <c r="C34" s="721" t="s">
        <v>30</v>
      </c>
      <c r="D34" s="722"/>
      <c r="E34" s="722"/>
      <c r="F34" s="722"/>
      <c r="G34" s="722"/>
      <c r="H34" s="722"/>
      <c r="I34" s="722"/>
      <c r="J34" s="722"/>
      <c r="K34" s="722"/>
      <c r="L34" s="722"/>
      <c r="M34" s="722"/>
      <c r="N34" s="722"/>
      <c r="O34" s="722"/>
      <c r="P34" s="722"/>
      <c r="Q34" s="722"/>
      <c r="R34" s="722"/>
      <c r="S34" s="722"/>
      <c r="T34" s="722"/>
      <c r="U34" s="722"/>
      <c r="V34" s="722"/>
      <c r="W34" s="722"/>
      <c r="X34" s="722"/>
      <c r="Y34" s="722"/>
      <c r="Z34" s="722"/>
      <c r="AA34" s="722"/>
      <c r="AB34" s="722"/>
      <c r="AC34" s="722"/>
      <c r="AD34" s="722"/>
      <c r="AE34" s="722"/>
      <c r="AF34" s="722"/>
      <c r="AG34" s="722"/>
      <c r="AH34" s="722"/>
      <c r="AI34" s="723"/>
    </row>
    <row r="35" spans="2:35" ht="35.4" customHeight="1" x14ac:dyDescent="0.15">
      <c r="B35" s="719"/>
      <c r="C35" s="4"/>
      <c r="D35" s="4"/>
      <c r="E35" s="4"/>
      <c r="F35" s="4"/>
      <c r="G35" s="4"/>
      <c r="H35" s="4"/>
      <c r="I35" s="13"/>
      <c r="J35" s="4"/>
      <c r="K35" s="4"/>
      <c r="L35" s="4"/>
      <c r="M35" s="4"/>
      <c r="N35" s="4"/>
      <c r="O35" s="4"/>
      <c r="P35" s="4"/>
      <c r="Q35" s="17"/>
      <c r="R35" s="13"/>
      <c r="S35" s="4"/>
      <c r="T35" s="4"/>
      <c r="U35" s="4"/>
      <c r="V35" s="4"/>
      <c r="W35" s="13"/>
      <c r="X35" s="13"/>
      <c r="Y35" s="13"/>
      <c r="Z35" s="13"/>
      <c r="AA35" s="13"/>
      <c r="AB35" s="4"/>
      <c r="AC35" s="4"/>
      <c r="AD35" s="4"/>
      <c r="AE35" s="4"/>
      <c r="AF35" s="4"/>
      <c r="AG35" s="4"/>
      <c r="AH35" s="4"/>
      <c r="AI35" s="16"/>
    </row>
    <row r="36" spans="2:35" ht="35.4" customHeight="1" x14ac:dyDescent="0.15">
      <c r="B36" s="719"/>
      <c r="C36" s="4"/>
      <c r="D36" s="4"/>
      <c r="E36" s="4"/>
      <c r="F36" s="4"/>
      <c r="G36" s="4"/>
      <c r="H36" s="4"/>
      <c r="I36" s="13"/>
      <c r="J36" s="4"/>
      <c r="K36" s="4"/>
      <c r="L36" s="4"/>
      <c r="M36" s="4"/>
      <c r="N36" s="4"/>
      <c r="O36" s="4"/>
      <c r="P36" s="4"/>
      <c r="Q36" s="17"/>
      <c r="R36" s="13"/>
      <c r="S36" s="4"/>
      <c r="T36" s="4"/>
      <c r="U36" s="4"/>
      <c r="V36" s="4"/>
      <c r="W36" s="13"/>
      <c r="X36" s="13"/>
      <c r="Y36" s="13"/>
      <c r="Z36" s="13"/>
      <c r="AA36" s="13"/>
      <c r="AB36" s="4"/>
      <c r="AC36" s="4"/>
      <c r="AD36" s="4"/>
      <c r="AE36" s="4"/>
      <c r="AF36" s="4"/>
      <c r="AG36" s="4"/>
      <c r="AH36" s="4"/>
      <c r="AI36" s="16"/>
    </row>
    <row r="37" spans="2:35" ht="35.4" customHeight="1" x14ac:dyDescent="0.15">
      <c r="B37" s="719"/>
      <c r="C37" s="4"/>
      <c r="D37" s="4"/>
      <c r="E37" s="4"/>
      <c r="F37" s="4"/>
      <c r="G37" s="4"/>
      <c r="H37" s="4"/>
      <c r="I37" s="13"/>
      <c r="J37" s="4"/>
      <c r="K37" s="4"/>
      <c r="L37" s="4"/>
      <c r="M37" s="4"/>
      <c r="N37" s="4"/>
      <c r="O37" s="4"/>
      <c r="P37" s="4"/>
      <c r="Q37" s="17"/>
      <c r="R37" s="13"/>
      <c r="S37" s="4"/>
      <c r="T37" s="4"/>
      <c r="U37" s="4"/>
      <c r="V37" s="4"/>
      <c r="W37" s="13"/>
      <c r="X37" s="13"/>
      <c r="Y37" s="13"/>
      <c r="Z37" s="13"/>
      <c r="AA37" s="13"/>
      <c r="AB37" s="4"/>
      <c r="AC37" s="4"/>
      <c r="AD37" s="4"/>
      <c r="AE37" s="4"/>
      <c r="AF37" s="4"/>
      <c r="AG37" s="4"/>
      <c r="AH37" s="4"/>
      <c r="AI37" s="16"/>
    </row>
    <row r="38" spans="2:35" ht="35.4" customHeight="1" x14ac:dyDescent="0.15">
      <c r="B38" s="719"/>
      <c r="C38" s="4"/>
      <c r="D38" s="4"/>
      <c r="E38" s="4"/>
      <c r="F38" s="4"/>
      <c r="G38" s="4"/>
      <c r="H38" s="4"/>
      <c r="I38" s="13"/>
      <c r="J38" s="4"/>
      <c r="K38" s="4"/>
      <c r="L38" s="4"/>
      <c r="M38" s="4"/>
      <c r="N38" s="4"/>
      <c r="O38" s="4"/>
      <c r="P38" s="4"/>
      <c r="Q38" s="17"/>
      <c r="R38" s="13"/>
      <c r="S38" s="4"/>
      <c r="T38" s="4"/>
      <c r="U38" s="4"/>
      <c r="V38" s="4"/>
      <c r="W38" s="13"/>
      <c r="X38" s="13"/>
      <c r="Y38" s="13"/>
      <c r="Z38" s="13"/>
      <c r="AA38" s="13"/>
      <c r="AB38" s="4"/>
      <c r="AC38" s="4"/>
      <c r="AD38" s="4"/>
      <c r="AE38" s="4"/>
      <c r="AF38" s="4"/>
      <c r="AG38" s="4"/>
      <c r="AH38" s="4"/>
      <c r="AI38" s="16"/>
    </row>
    <row r="39" spans="2:35" ht="35.4" customHeight="1" x14ac:dyDescent="0.15">
      <c r="B39" s="719"/>
      <c r="C39" s="4"/>
      <c r="D39" s="4"/>
      <c r="E39" s="4"/>
      <c r="F39" s="4"/>
      <c r="G39" s="4"/>
      <c r="H39" s="4"/>
      <c r="I39" s="13"/>
      <c r="J39" s="4"/>
      <c r="K39" s="4"/>
      <c r="L39" s="4"/>
      <c r="M39" s="4"/>
      <c r="N39" s="4"/>
      <c r="O39" s="4"/>
      <c r="P39" s="4"/>
      <c r="Q39" s="13"/>
      <c r="R39" s="13"/>
      <c r="S39" s="4"/>
      <c r="T39" s="4"/>
      <c r="U39" s="4"/>
      <c r="V39" s="4"/>
      <c r="W39" s="13"/>
      <c r="X39" s="13"/>
      <c r="Y39" s="13"/>
      <c r="Z39" s="13"/>
      <c r="AA39" s="13"/>
      <c r="AB39" s="4"/>
      <c r="AC39" s="4"/>
      <c r="AD39" s="4"/>
      <c r="AE39" s="4"/>
      <c r="AF39" s="4"/>
      <c r="AG39" s="4"/>
      <c r="AH39" s="4"/>
      <c r="AI39" s="16"/>
    </row>
    <row r="40" spans="2:35" ht="35.4" customHeight="1" x14ac:dyDescent="0.15">
      <c r="B40" s="719"/>
      <c r="C40" s="4"/>
      <c r="D40" s="4"/>
      <c r="E40" s="4"/>
      <c r="F40" s="13"/>
      <c r="G40" s="13"/>
      <c r="H40" s="4"/>
      <c r="I40" s="4"/>
      <c r="J40" s="4"/>
      <c r="K40" s="4"/>
      <c r="L40" s="4"/>
      <c r="M40" s="4"/>
      <c r="N40" s="4"/>
      <c r="O40" s="4"/>
      <c r="P40" s="4"/>
      <c r="Q40" s="13"/>
      <c r="R40" s="4"/>
      <c r="S40" s="4"/>
      <c r="T40" s="4"/>
      <c r="U40" s="4"/>
      <c r="V40" s="4"/>
      <c r="W40" s="13"/>
      <c r="X40" s="13"/>
      <c r="Y40" s="13"/>
      <c r="Z40" s="13"/>
      <c r="AA40" s="13"/>
      <c r="AB40" s="4"/>
      <c r="AC40" s="4"/>
      <c r="AD40" s="4"/>
      <c r="AE40" s="4"/>
      <c r="AF40" s="4"/>
      <c r="AG40" s="4"/>
      <c r="AH40" s="4"/>
      <c r="AI40" s="16"/>
    </row>
    <row r="41" spans="2:35" ht="35.4" customHeight="1" x14ac:dyDescent="0.15">
      <c r="B41" s="719"/>
      <c r="C41" s="4"/>
      <c r="D41" s="4"/>
      <c r="E41" s="4"/>
      <c r="F41" s="13"/>
      <c r="G41" s="13"/>
      <c r="H41" s="13"/>
      <c r="I41" s="4"/>
      <c r="J41" s="4"/>
      <c r="K41" s="4"/>
      <c r="L41" s="4"/>
      <c r="M41" s="4"/>
      <c r="N41" s="4"/>
      <c r="O41" s="4"/>
      <c r="P41" s="4"/>
      <c r="Q41" s="13"/>
      <c r="R41" s="4"/>
      <c r="S41" s="4"/>
      <c r="T41" s="4"/>
      <c r="U41" s="4"/>
      <c r="V41" s="4"/>
      <c r="W41" s="13"/>
      <c r="X41" s="13"/>
      <c r="Y41" s="13"/>
      <c r="Z41" s="13"/>
      <c r="AA41" s="13"/>
      <c r="AB41" s="4"/>
      <c r="AC41" s="4"/>
      <c r="AD41" s="4"/>
      <c r="AE41" s="4"/>
      <c r="AF41" s="4"/>
      <c r="AG41" s="4"/>
      <c r="AH41" s="4"/>
      <c r="AI41" s="16"/>
    </row>
    <row r="42" spans="2:35" ht="35.4" customHeight="1" x14ac:dyDescent="0.15">
      <c r="B42" s="719"/>
      <c r="C42" s="13"/>
      <c r="D42" s="4"/>
      <c r="E42" s="4"/>
      <c r="F42" s="13"/>
      <c r="G42" s="13"/>
      <c r="H42" s="13"/>
      <c r="I42" s="4"/>
      <c r="J42" s="4"/>
      <c r="K42" s="4"/>
      <c r="L42" s="4"/>
      <c r="M42" s="4"/>
      <c r="N42" s="4"/>
      <c r="O42" s="4"/>
      <c r="P42" s="4"/>
      <c r="Q42" s="13"/>
      <c r="R42" s="13"/>
      <c r="S42" s="4"/>
      <c r="T42" s="4"/>
      <c r="U42" s="4"/>
      <c r="V42" s="4"/>
      <c r="W42" s="13"/>
      <c r="X42" s="13"/>
      <c r="Y42" s="13"/>
      <c r="Z42" s="13"/>
      <c r="AA42" s="13"/>
      <c r="AB42" s="4"/>
      <c r="AC42" s="4"/>
      <c r="AD42" s="4"/>
      <c r="AE42" s="4"/>
      <c r="AF42" s="4"/>
      <c r="AG42" s="4"/>
      <c r="AH42" s="4"/>
      <c r="AI42" s="16"/>
    </row>
    <row r="43" spans="2:35" ht="35.4" customHeight="1" x14ac:dyDescent="0.15">
      <c r="B43" s="719"/>
      <c r="C43" s="13"/>
      <c r="D43" s="4"/>
      <c r="E43" s="4"/>
      <c r="F43" s="13"/>
      <c r="G43" s="13"/>
      <c r="H43" s="13"/>
      <c r="I43" s="4"/>
      <c r="J43" s="4"/>
      <c r="K43" s="4"/>
      <c r="L43" s="4"/>
      <c r="M43" s="4"/>
      <c r="N43" s="4"/>
      <c r="O43" s="4"/>
      <c r="P43" s="4"/>
      <c r="Q43" s="13"/>
      <c r="R43" s="13"/>
      <c r="S43" s="4"/>
      <c r="T43" s="4"/>
      <c r="U43" s="4"/>
      <c r="V43" s="4"/>
      <c r="W43" s="13"/>
      <c r="X43" s="13"/>
      <c r="Y43" s="13"/>
      <c r="Z43" s="13"/>
      <c r="AA43" s="13"/>
      <c r="AB43" s="4"/>
      <c r="AC43" s="4"/>
      <c r="AD43" s="4"/>
      <c r="AE43" s="4"/>
      <c r="AF43" s="4"/>
      <c r="AG43" s="4"/>
      <c r="AH43" s="4"/>
      <c r="AI43" s="16"/>
    </row>
    <row r="44" spans="2:35" ht="35.4" customHeight="1" x14ac:dyDescent="0.15">
      <c r="B44" s="719"/>
      <c r="C44" s="13"/>
      <c r="D44" s="4"/>
      <c r="E44" s="4"/>
      <c r="F44" s="13"/>
      <c r="G44" s="13"/>
      <c r="H44" s="13"/>
      <c r="I44" s="4"/>
      <c r="J44" s="4"/>
      <c r="K44" s="4"/>
      <c r="L44" s="4"/>
      <c r="M44" s="4"/>
      <c r="N44" s="4"/>
      <c r="O44" s="4"/>
      <c r="P44" s="4"/>
      <c r="Q44" s="13"/>
      <c r="R44" s="13"/>
      <c r="S44" s="4"/>
      <c r="T44" s="4"/>
      <c r="U44" s="4"/>
      <c r="V44" s="4"/>
      <c r="W44" s="13"/>
      <c r="X44" s="13"/>
      <c r="Y44" s="13"/>
      <c r="Z44" s="13"/>
      <c r="AA44" s="13"/>
      <c r="AB44" s="4"/>
      <c r="AC44" s="4"/>
      <c r="AD44" s="4"/>
      <c r="AE44" s="4"/>
      <c r="AF44" s="4"/>
      <c r="AG44" s="4"/>
      <c r="AH44" s="4"/>
      <c r="AI44" s="16"/>
    </row>
    <row r="45" spans="2:35" ht="22.5" customHeight="1" x14ac:dyDescent="0.15">
      <c r="B45" s="719"/>
      <c r="C45" s="13"/>
      <c r="D45" s="4"/>
      <c r="E45" s="15"/>
      <c r="H45" s="14"/>
      <c r="I45" s="14"/>
      <c r="J45" s="14"/>
      <c r="K45" s="14"/>
      <c r="L45" s="14"/>
      <c r="M45" s="4"/>
      <c r="N45" s="4"/>
      <c r="O45" s="4"/>
      <c r="P45" s="4"/>
      <c r="Q45" s="13"/>
      <c r="R45" s="13"/>
      <c r="S45" s="4"/>
      <c r="T45" s="4"/>
      <c r="U45" s="4"/>
      <c r="V45" s="4"/>
      <c r="W45" s="13"/>
      <c r="X45" s="13"/>
      <c r="Y45" s="13"/>
      <c r="Z45" s="13"/>
      <c r="AA45" s="13"/>
      <c r="AI45" s="12"/>
    </row>
    <row r="46" spans="2:35" ht="71.25" customHeight="1" x14ac:dyDescent="0.15">
      <c r="B46" s="720"/>
      <c r="C46" s="11"/>
      <c r="D46" s="8"/>
      <c r="E46" s="10"/>
      <c r="F46" s="9"/>
      <c r="G46" s="9"/>
      <c r="H46" s="8"/>
      <c r="I46" s="8"/>
      <c r="J46" s="8"/>
      <c r="K46" s="8"/>
      <c r="L46" s="8"/>
      <c r="M46" s="8"/>
      <c r="N46" s="8"/>
      <c r="O46" s="8"/>
      <c r="P46" s="8"/>
      <c r="Q46" s="8"/>
      <c r="R46" s="8"/>
      <c r="S46" s="7"/>
      <c r="T46" s="7"/>
      <c r="U46" s="7"/>
      <c r="V46" s="724" t="s">
        <v>525</v>
      </c>
      <c r="W46" s="724"/>
      <c r="X46" s="724"/>
      <c r="Y46" s="724"/>
      <c r="Z46" s="724"/>
      <c r="AA46" s="724"/>
      <c r="AB46" s="724"/>
      <c r="AC46" s="724"/>
      <c r="AD46" s="724"/>
      <c r="AE46" s="724"/>
      <c r="AF46" s="724"/>
      <c r="AG46" s="724"/>
      <c r="AH46" s="724"/>
      <c r="AI46" s="725"/>
    </row>
    <row r="47" spans="2:35" ht="15" customHeight="1" x14ac:dyDescent="0.15"/>
    <row r="48" spans="2:35" ht="26.25" customHeight="1" x14ac:dyDescent="0.2">
      <c r="B48" s="719" t="s">
        <v>31</v>
      </c>
      <c r="C48" s="721" t="s">
        <v>30</v>
      </c>
      <c r="D48" s="722"/>
      <c r="E48" s="722"/>
      <c r="F48" s="722"/>
      <c r="G48" s="722"/>
      <c r="H48" s="722"/>
      <c r="I48" s="722"/>
      <c r="J48" s="722"/>
      <c r="K48" s="722"/>
      <c r="L48" s="722"/>
      <c r="M48" s="722"/>
      <c r="N48" s="722"/>
      <c r="O48" s="722"/>
      <c r="P48" s="722"/>
      <c r="Q48" s="722"/>
      <c r="R48" s="722"/>
      <c r="S48" s="722"/>
      <c r="T48" s="722"/>
      <c r="U48" s="722"/>
      <c r="V48" s="722"/>
      <c r="W48" s="722"/>
      <c r="X48" s="722"/>
      <c r="Y48" s="722"/>
      <c r="Z48" s="722"/>
      <c r="AA48" s="722"/>
      <c r="AB48" s="722"/>
      <c r="AC48" s="722"/>
      <c r="AD48" s="722"/>
      <c r="AE48" s="722"/>
      <c r="AF48" s="722"/>
      <c r="AG48" s="722"/>
      <c r="AH48" s="722"/>
      <c r="AI48" s="723"/>
    </row>
    <row r="49" spans="2:35" ht="35.4" customHeight="1" x14ac:dyDescent="0.15">
      <c r="B49" s="719"/>
      <c r="C49" s="4"/>
      <c r="D49" s="4"/>
      <c r="E49" s="4"/>
      <c r="F49" s="4"/>
      <c r="G49" s="4"/>
      <c r="H49" s="4"/>
      <c r="I49" s="13"/>
      <c r="J49" s="4"/>
      <c r="K49" s="4"/>
      <c r="L49" s="4"/>
      <c r="M49" s="4"/>
      <c r="N49" s="4"/>
      <c r="O49" s="4"/>
      <c r="P49" s="4"/>
      <c r="Q49" s="17"/>
      <c r="R49" s="13"/>
      <c r="S49" s="4"/>
      <c r="T49" s="4"/>
      <c r="U49" s="4"/>
      <c r="V49" s="4"/>
      <c r="W49" s="13"/>
      <c r="X49" s="13"/>
      <c r="Y49" s="13"/>
      <c r="Z49" s="13"/>
      <c r="AA49" s="13"/>
      <c r="AB49" s="4"/>
      <c r="AC49" s="4"/>
      <c r="AD49" s="4"/>
      <c r="AE49" s="4"/>
      <c r="AF49" s="4"/>
      <c r="AG49" s="4"/>
      <c r="AH49" s="4"/>
      <c r="AI49" s="16"/>
    </row>
    <row r="50" spans="2:35" ht="35.4" customHeight="1" x14ac:dyDescent="0.15">
      <c r="B50" s="719"/>
      <c r="C50" s="4"/>
      <c r="D50" s="4"/>
      <c r="E50" s="4"/>
      <c r="F50" s="4"/>
      <c r="G50" s="4"/>
      <c r="H50" s="4"/>
      <c r="I50" s="13"/>
      <c r="J50" s="4"/>
      <c r="K50" s="4"/>
      <c r="L50" s="4"/>
      <c r="M50" s="4"/>
      <c r="N50" s="4"/>
      <c r="O50" s="4"/>
      <c r="P50" s="4"/>
      <c r="Q50" s="17"/>
      <c r="R50" s="13"/>
      <c r="S50" s="4"/>
      <c r="T50" s="4"/>
      <c r="U50" s="4"/>
      <c r="V50" s="4"/>
      <c r="W50" s="13"/>
      <c r="X50" s="13"/>
      <c r="Y50" s="13"/>
      <c r="Z50" s="13"/>
      <c r="AA50" s="13"/>
      <c r="AB50" s="4"/>
      <c r="AC50" s="4"/>
      <c r="AD50" s="4"/>
      <c r="AE50" s="4"/>
      <c r="AF50" s="4"/>
      <c r="AG50" s="4"/>
      <c r="AH50" s="4"/>
      <c r="AI50" s="16"/>
    </row>
    <row r="51" spans="2:35" ht="35.4" customHeight="1" x14ac:dyDescent="0.15">
      <c r="B51" s="719"/>
      <c r="C51" s="4"/>
      <c r="D51" s="4"/>
      <c r="E51" s="4"/>
      <c r="F51" s="4"/>
      <c r="G51" s="4"/>
      <c r="H51" s="4"/>
      <c r="I51" s="13"/>
      <c r="J51" s="4"/>
      <c r="K51" s="4"/>
      <c r="L51" s="4"/>
      <c r="M51" s="4"/>
      <c r="N51" s="4"/>
      <c r="O51" s="4"/>
      <c r="P51" s="4"/>
      <c r="Q51" s="17"/>
      <c r="R51" s="13"/>
      <c r="S51" s="4"/>
      <c r="T51" s="4"/>
      <c r="U51" s="4"/>
      <c r="V51" s="4"/>
      <c r="W51" s="13"/>
      <c r="X51" s="13"/>
      <c r="Y51" s="13"/>
      <c r="Z51" s="13"/>
      <c r="AA51" s="13"/>
      <c r="AB51" s="4"/>
      <c r="AC51" s="4"/>
      <c r="AD51" s="4"/>
      <c r="AE51" s="4"/>
      <c r="AF51" s="4"/>
      <c r="AG51" s="4"/>
      <c r="AH51" s="4"/>
      <c r="AI51" s="16"/>
    </row>
    <row r="52" spans="2:35" ht="35.4" customHeight="1" x14ac:dyDescent="0.15">
      <c r="B52" s="719"/>
      <c r="C52" s="4"/>
      <c r="D52" s="4"/>
      <c r="E52" s="4"/>
      <c r="F52" s="4"/>
      <c r="G52" s="4"/>
      <c r="H52" s="4"/>
      <c r="I52" s="13"/>
      <c r="J52" s="4"/>
      <c r="K52" s="4"/>
      <c r="L52" s="4"/>
      <c r="M52" s="4"/>
      <c r="N52" s="4"/>
      <c r="O52" s="4"/>
      <c r="P52" s="4"/>
      <c r="Q52" s="17"/>
      <c r="R52" s="13"/>
      <c r="S52" s="4"/>
      <c r="T52" s="4"/>
      <c r="U52" s="4"/>
      <c r="V52" s="4"/>
      <c r="W52" s="13"/>
      <c r="X52" s="13"/>
      <c r="Y52" s="13"/>
      <c r="Z52" s="13"/>
      <c r="AA52" s="13"/>
      <c r="AB52" s="4"/>
      <c r="AC52" s="4"/>
      <c r="AD52" s="4"/>
      <c r="AE52" s="4"/>
      <c r="AF52" s="4"/>
      <c r="AG52" s="4"/>
      <c r="AH52" s="4"/>
      <c r="AI52" s="16"/>
    </row>
    <row r="53" spans="2:35" ht="35.4" customHeight="1" x14ac:dyDescent="0.15">
      <c r="B53" s="719"/>
      <c r="C53" s="4"/>
      <c r="D53" s="4"/>
      <c r="E53" s="4"/>
      <c r="F53" s="4"/>
      <c r="G53" s="4"/>
      <c r="H53" s="4"/>
      <c r="I53" s="13"/>
      <c r="J53" s="4"/>
      <c r="K53" s="4"/>
      <c r="L53" s="4"/>
      <c r="M53" s="4"/>
      <c r="N53" s="4"/>
      <c r="O53" s="4"/>
      <c r="P53" s="4"/>
      <c r="Q53" s="13"/>
      <c r="R53" s="13"/>
      <c r="S53" s="4"/>
      <c r="T53" s="4"/>
      <c r="U53" s="4"/>
      <c r="V53" s="4"/>
      <c r="W53" s="13"/>
      <c r="X53" s="13"/>
      <c r="Y53" s="13"/>
      <c r="Z53" s="13"/>
      <c r="AA53" s="13"/>
      <c r="AB53" s="4"/>
      <c r="AC53" s="4"/>
      <c r="AD53" s="4"/>
      <c r="AE53" s="4"/>
      <c r="AF53" s="4"/>
      <c r="AG53" s="4"/>
      <c r="AH53" s="4"/>
      <c r="AI53" s="16"/>
    </row>
    <row r="54" spans="2:35" ht="35.4" customHeight="1" x14ac:dyDescent="0.15">
      <c r="B54" s="719"/>
      <c r="C54" s="4"/>
      <c r="D54" s="4"/>
      <c r="E54" s="4"/>
      <c r="F54" s="13"/>
      <c r="G54" s="13"/>
      <c r="H54" s="4"/>
      <c r="I54" s="4"/>
      <c r="J54" s="4"/>
      <c r="K54" s="4"/>
      <c r="L54" s="4"/>
      <c r="M54" s="4"/>
      <c r="N54" s="4"/>
      <c r="O54" s="4"/>
      <c r="P54" s="4"/>
      <c r="Q54" s="13"/>
      <c r="R54" s="4"/>
      <c r="S54" s="4"/>
      <c r="T54" s="4"/>
      <c r="U54" s="4"/>
      <c r="V54" s="4"/>
      <c r="W54" s="13"/>
      <c r="X54" s="13"/>
      <c r="Y54" s="13"/>
      <c r="Z54" s="13"/>
      <c r="AA54" s="13"/>
      <c r="AB54" s="4"/>
      <c r="AC54" s="4"/>
      <c r="AD54" s="4"/>
      <c r="AE54" s="4"/>
      <c r="AF54" s="4"/>
      <c r="AG54" s="4"/>
      <c r="AH54" s="4"/>
      <c r="AI54" s="16"/>
    </row>
    <row r="55" spans="2:35" ht="35.4" customHeight="1" x14ac:dyDescent="0.15">
      <c r="B55" s="719"/>
      <c r="C55" s="4"/>
      <c r="D55" s="4"/>
      <c r="E55" s="4"/>
      <c r="F55" s="13"/>
      <c r="G55" s="13"/>
      <c r="H55" s="13"/>
      <c r="I55" s="4"/>
      <c r="J55" s="4"/>
      <c r="K55" s="4"/>
      <c r="L55" s="4"/>
      <c r="M55" s="4"/>
      <c r="N55" s="4"/>
      <c r="O55" s="4"/>
      <c r="P55" s="4"/>
      <c r="Q55" s="13"/>
      <c r="R55" s="4"/>
      <c r="S55" s="4"/>
      <c r="T55" s="4"/>
      <c r="U55" s="4"/>
      <c r="V55" s="4"/>
      <c r="W55" s="13"/>
      <c r="X55" s="13"/>
      <c r="Y55" s="13"/>
      <c r="Z55" s="13"/>
      <c r="AA55" s="13"/>
      <c r="AB55" s="4"/>
      <c r="AC55" s="4"/>
      <c r="AD55" s="4"/>
      <c r="AE55" s="4"/>
      <c r="AF55" s="4"/>
      <c r="AG55" s="4"/>
      <c r="AH55" s="4"/>
      <c r="AI55" s="16"/>
    </row>
    <row r="56" spans="2:35" ht="35.4" customHeight="1" x14ac:dyDescent="0.15">
      <c r="B56" s="719"/>
      <c r="C56" s="13"/>
      <c r="D56" s="4"/>
      <c r="E56" s="4"/>
      <c r="F56" s="13"/>
      <c r="G56" s="13"/>
      <c r="H56" s="13"/>
      <c r="I56" s="4"/>
      <c r="J56" s="4"/>
      <c r="K56" s="4"/>
      <c r="L56" s="4"/>
      <c r="M56" s="4"/>
      <c r="N56" s="4"/>
      <c r="O56" s="4"/>
      <c r="P56" s="4"/>
      <c r="Q56" s="13"/>
      <c r="R56" s="13"/>
      <c r="S56" s="4"/>
      <c r="T56" s="4"/>
      <c r="U56" s="4"/>
      <c r="V56" s="4"/>
      <c r="W56" s="13"/>
      <c r="X56" s="13"/>
      <c r="Y56" s="13"/>
      <c r="Z56" s="13"/>
      <c r="AA56" s="13"/>
      <c r="AB56" s="4"/>
      <c r="AC56" s="4"/>
      <c r="AD56" s="4"/>
      <c r="AE56" s="4"/>
      <c r="AF56" s="4"/>
      <c r="AG56" s="4"/>
      <c r="AH56" s="4"/>
      <c r="AI56" s="16"/>
    </row>
    <row r="57" spans="2:35" ht="35.4" customHeight="1" x14ac:dyDescent="0.15">
      <c r="B57" s="719"/>
      <c r="C57" s="13"/>
      <c r="D57" s="4"/>
      <c r="E57" s="4"/>
      <c r="F57" s="13"/>
      <c r="G57" s="13"/>
      <c r="H57" s="13"/>
      <c r="I57" s="4"/>
      <c r="J57" s="4"/>
      <c r="K57" s="4"/>
      <c r="L57" s="4"/>
      <c r="M57" s="4"/>
      <c r="N57" s="4"/>
      <c r="O57" s="4"/>
      <c r="P57" s="4"/>
      <c r="Q57" s="13"/>
      <c r="R57" s="13"/>
      <c r="S57" s="4"/>
      <c r="T57" s="4"/>
      <c r="U57" s="4"/>
      <c r="V57" s="4"/>
      <c r="W57" s="13"/>
      <c r="X57" s="13"/>
      <c r="Y57" s="13"/>
      <c r="Z57" s="13"/>
      <c r="AA57" s="13"/>
      <c r="AB57" s="4"/>
      <c r="AC57" s="4"/>
      <c r="AD57" s="4"/>
      <c r="AE57" s="4"/>
      <c r="AF57" s="4"/>
      <c r="AG57" s="4"/>
      <c r="AH57" s="4"/>
      <c r="AI57" s="16"/>
    </row>
    <row r="58" spans="2:35" ht="35.4" customHeight="1" x14ac:dyDescent="0.15">
      <c r="B58" s="719"/>
      <c r="C58" s="13"/>
      <c r="D58" s="4"/>
      <c r="E58" s="4"/>
      <c r="F58" s="13"/>
      <c r="G58" s="13"/>
      <c r="H58" s="13"/>
      <c r="I58" s="4"/>
      <c r="J58" s="4"/>
      <c r="K58" s="4"/>
      <c r="L58" s="4"/>
      <c r="M58" s="4"/>
      <c r="N58" s="4"/>
      <c r="O58" s="4"/>
      <c r="P58" s="4"/>
      <c r="Q58" s="13"/>
      <c r="R58" s="13"/>
      <c r="S58" s="4"/>
      <c r="T58" s="4"/>
      <c r="U58" s="4"/>
      <c r="V58" s="4"/>
      <c r="W58" s="13"/>
      <c r="X58" s="13"/>
      <c r="Y58" s="13"/>
      <c r="Z58" s="13"/>
      <c r="AA58" s="13"/>
      <c r="AB58" s="4"/>
      <c r="AC58" s="4"/>
      <c r="AD58" s="4"/>
      <c r="AE58" s="4"/>
      <c r="AF58" s="4"/>
      <c r="AG58" s="4"/>
      <c r="AH58" s="4"/>
      <c r="AI58" s="16"/>
    </row>
    <row r="59" spans="2:35" ht="22.5" customHeight="1" x14ac:dyDescent="0.15">
      <c r="B59" s="719"/>
      <c r="C59" s="13"/>
      <c r="D59" s="4"/>
      <c r="E59" s="15"/>
      <c r="H59" s="14"/>
      <c r="I59" s="14"/>
      <c r="J59" s="14"/>
      <c r="K59" s="14"/>
      <c r="L59" s="14"/>
      <c r="M59" s="4"/>
      <c r="N59" s="4"/>
      <c r="O59" s="4"/>
      <c r="P59" s="4"/>
      <c r="Q59" s="13"/>
      <c r="R59" s="13"/>
      <c r="S59" s="4"/>
      <c r="T59" s="4"/>
      <c r="U59" s="4"/>
      <c r="V59" s="4"/>
      <c r="W59" s="13"/>
      <c r="X59" s="13"/>
      <c r="Y59" s="13"/>
      <c r="Z59" s="13"/>
      <c r="AA59" s="13"/>
      <c r="AI59" s="12"/>
    </row>
    <row r="60" spans="2:35" ht="71.25" customHeight="1" x14ac:dyDescent="0.15">
      <c r="B60" s="720"/>
      <c r="C60" s="11"/>
      <c r="D60" s="8"/>
      <c r="E60" s="10"/>
      <c r="F60" s="9"/>
      <c r="G60" s="9"/>
      <c r="H60" s="8"/>
      <c r="I60" s="8"/>
      <c r="J60" s="8"/>
      <c r="K60" s="8"/>
      <c r="L60" s="8"/>
      <c r="M60" s="8"/>
      <c r="N60" s="8"/>
      <c r="O60" s="8"/>
      <c r="P60" s="8"/>
      <c r="Q60" s="8"/>
      <c r="R60" s="8"/>
      <c r="S60" s="7"/>
      <c r="T60" s="7"/>
      <c r="U60" s="7"/>
      <c r="V60" s="724" t="s">
        <v>525</v>
      </c>
      <c r="W60" s="724"/>
      <c r="X60" s="724"/>
      <c r="Y60" s="724"/>
      <c r="Z60" s="724"/>
      <c r="AA60" s="724"/>
      <c r="AB60" s="724"/>
      <c r="AC60" s="724"/>
      <c r="AD60" s="724"/>
      <c r="AE60" s="724"/>
      <c r="AF60" s="724"/>
      <c r="AG60" s="724"/>
      <c r="AH60" s="724"/>
      <c r="AI60" s="725"/>
    </row>
    <row r="61" spans="2:35" ht="15" customHeight="1" x14ac:dyDescent="0.15"/>
    <row r="62" spans="2:35" ht="26.25" customHeight="1" x14ac:dyDescent="0.2">
      <c r="B62" s="719" t="s">
        <v>31</v>
      </c>
      <c r="C62" s="721" t="s">
        <v>30</v>
      </c>
      <c r="D62" s="722"/>
      <c r="E62" s="722"/>
      <c r="F62" s="722"/>
      <c r="G62" s="722"/>
      <c r="H62" s="722"/>
      <c r="I62" s="722"/>
      <c r="J62" s="722"/>
      <c r="K62" s="722"/>
      <c r="L62" s="722"/>
      <c r="M62" s="722"/>
      <c r="N62" s="722"/>
      <c r="O62" s="722"/>
      <c r="P62" s="722"/>
      <c r="Q62" s="722"/>
      <c r="R62" s="722"/>
      <c r="S62" s="722"/>
      <c r="T62" s="722"/>
      <c r="U62" s="722"/>
      <c r="V62" s="722"/>
      <c r="W62" s="722"/>
      <c r="X62" s="722"/>
      <c r="Y62" s="722"/>
      <c r="Z62" s="722"/>
      <c r="AA62" s="722"/>
      <c r="AB62" s="722"/>
      <c r="AC62" s="722"/>
      <c r="AD62" s="722"/>
      <c r="AE62" s="722"/>
      <c r="AF62" s="722"/>
      <c r="AG62" s="722"/>
      <c r="AH62" s="722"/>
      <c r="AI62" s="723"/>
    </row>
    <row r="63" spans="2:35" ht="35.4" customHeight="1" x14ac:dyDescent="0.15">
      <c r="B63" s="719"/>
      <c r="C63" s="4"/>
      <c r="D63" s="4"/>
      <c r="E63" s="4"/>
      <c r="F63" s="4"/>
      <c r="G63" s="4"/>
      <c r="H63" s="4"/>
      <c r="I63" s="13"/>
      <c r="J63" s="4"/>
      <c r="K63" s="4"/>
      <c r="L63" s="4"/>
      <c r="M63" s="4"/>
      <c r="N63" s="4"/>
      <c r="O63" s="4"/>
      <c r="P63" s="4"/>
      <c r="Q63" s="17"/>
      <c r="R63" s="13"/>
      <c r="S63" s="4"/>
      <c r="T63" s="4"/>
      <c r="U63" s="4"/>
      <c r="V63" s="4"/>
      <c r="W63" s="13"/>
      <c r="X63" s="13"/>
      <c r="Y63" s="13"/>
      <c r="Z63" s="13"/>
      <c r="AA63" s="13"/>
      <c r="AB63" s="4"/>
      <c r="AC63" s="4"/>
      <c r="AD63" s="4"/>
      <c r="AE63" s="4"/>
      <c r="AF63" s="4"/>
      <c r="AG63" s="4"/>
      <c r="AH63" s="4"/>
      <c r="AI63" s="16"/>
    </row>
    <row r="64" spans="2:35" ht="35.4" customHeight="1" x14ac:dyDescent="0.15">
      <c r="B64" s="719"/>
      <c r="C64" s="4"/>
      <c r="D64" s="4"/>
      <c r="E64" s="4"/>
      <c r="F64" s="4"/>
      <c r="G64" s="4"/>
      <c r="H64" s="4"/>
      <c r="I64" s="13"/>
      <c r="J64" s="4"/>
      <c r="K64" s="4"/>
      <c r="L64" s="4"/>
      <c r="M64" s="4"/>
      <c r="N64" s="4"/>
      <c r="O64" s="4"/>
      <c r="P64" s="4"/>
      <c r="Q64" s="17"/>
      <c r="R64" s="13"/>
      <c r="S64" s="4"/>
      <c r="T64" s="4"/>
      <c r="U64" s="4"/>
      <c r="V64" s="4"/>
      <c r="W64" s="13"/>
      <c r="X64" s="13"/>
      <c r="Y64" s="13"/>
      <c r="Z64" s="13"/>
      <c r="AA64" s="13"/>
      <c r="AB64" s="4"/>
      <c r="AC64" s="4"/>
      <c r="AD64" s="4"/>
      <c r="AE64" s="4"/>
      <c r="AF64" s="4"/>
      <c r="AG64" s="4"/>
      <c r="AH64" s="4"/>
      <c r="AI64" s="16"/>
    </row>
    <row r="65" spans="2:35" ht="35.4" customHeight="1" x14ac:dyDescent="0.15">
      <c r="B65" s="719"/>
      <c r="C65" s="4"/>
      <c r="D65" s="4"/>
      <c r="E65" s="4"/>
      <c r="F65" s="4"/>
      <c r="G65" s="4"/>
      <c r="H65" s="4"/>
      <c r="I65" s="13"/>
      <c r="J65" s="4"/>
      <c r="K65" s="4"/>
      <c r="L65" s="4"/>
      <c r="M65" s="4"/>
      <c r="N65" s="4"/>
      <c r="O65" s="4"/>
      <c r="P65" s="4"/>
      <c r="Q65" s="17"/>
      <c r="R65" s="13"/>
      <c r="S65" s="4"/>
      <c r="T65" s="4"/>
      <c r="U65" s="4"/>
      <c r="V65" s="4"/>
      <c r="W65" s="13"/>
      <c r="X65" s="13"/>
      <c r="Y65" s="13"/>
      <c r="Z65" s="13"/>
      <c r="AA65" s="13"/>
      <c r="AB65" s="4"/>
      <c r="AC65" s="4"/>
      <c r="AD65" s="4"/>
      <c r="AE65" s="4"/>
      <c r="AF65" s="4"/>
      <c r="AG65" s="4"/>
      <c r="AH65" s="4"/>
      <c r="AI65" s="16"/>
    </row>
    <row r="66" spans="2:35" ht="35.4" customHeight="1" x14ac:dyDescent="0.15">
      <c r="B66" s="719"/>
      <c r="C66" s="4"/>
      <c r="D66" s="4"/>
      <c r="E66" s="4"/>
      <c r="F66" s="4"/>
      <c r="G66" s="4"/>
      <c r="H66" s="4"/>
      <c r="I66" s="13"/>
      <c r="J66" s="4"/>
      <c r="K66" s="4"/>
      <c r="L66" s="4"/>
      <c r="M66" s="4"/>
      <c r="N66" s="4"/>
      <c r="O66" s="4"/>
      <c r="P66" s="4"/>
      <c r="Q66" s="17"/>
      <c r="R66" s="13"/>
      <c r="S66" s="4"/>
      <c r="T66" s="4"/>
      <c r="U66" s="4"/>
      <c r="V66" s="4"/>
      <c r="W66" s="13"/>
      <c r="X66" s="13"/>
      <c r="Y66" s="13"/>
      <c r="Z66" s="13"/>
      <c r="AA66" s="13"/>
      <c r="AB66" s="4"/>
      <c r="AC66" s="4"/>
      <c r="AD66" s="4"/>
      <c r="AE66" s="4"/>
      <c r="AF66" s="4"/>
      <c r="AG66" s="4"/>
      <c r="AH66" s="4"/>
      <c r="AI66" s="16"/>
    </row>
    <row r="67" spans="2:35" ht="35.4" customHeight="1" x14ac:dyDescent="0.15">
      <c r="B67" s="719"/>
      <c r="C67" s="4"/>
      <c r="D67" s="4"/>
      <c r="E67" s="4"/>
      <c r="F67" s="4"/>
      <c r="G67" s="4"/>
      <c r="H67" s="4"/>
      <c r="I67" s="13"/>
      <c r="J67" s="4"/>
      <c r="K67" s="4"/>
      <c r="L67" s="4"/>
      <c r="M67" s="4"/>
      <c r="N67" s="4"/>
      <c r="O67" s="4"/>
      <c r="P67" s="4"/>
      <c r="Q67" s="13"/>
      <c r="R67" s="13"/>
      <c r="S67" s="4"/>
      <c r="T67" s="4"/>
      <c r="U67" s="4"/>
      <c r="V67" s="4"/>
      <c r="W67" s="13"/>
      <c r="X67" s="13"/>
      <c r="Y67" s="13"/>
      <c r="Z67" s="13"/>
      <c r="AA67" s="13"/>
      <c r="AB67" s="4"/>
      <c r="AC67" s="4"/>
      <c r="AD67" s="4"/>
      <c r="AE67" s="4"/>
      <c r="AF67" s="4"/>
      <c r="AG67" s="4"/>
      <c r="AH67" s="4"/>
      <c r="AI67" s="16"/>
    </row>
    <row r="68" spans="2:35" ht="35.4" customHeight="1" x14ac:dyDescent="0.15">
      <c r="B68" s="719"/>
      <c r="C68" s="4"/>
      <c r="D68" s="4"/>
      <c r="E68" s="4"/>
      <c r="F68" s="13"/>
      <c r="G68" s="13"/>
      <c r="H68" s="4"/>
      <c r="I68" s="4"/>
      <c r="J68" s="4"/>
      <c r="K68" s="4"/>
      <c r="L68" s="4"/>
      <c r="M68" s="4"/>
      <c r="N68" s="4"/>
      <c r="O68" s="4"/>
      <c r="P68" s="4"/>
      <c r="Q68" s="13"/>
      <c r="R68" s="4"/>
      <c r="S68" s="4"/>
      <c r="T68" s="4"/>
      <c r="U68" s="4"/>
      <c r="V68" s="4"/>
      <c r="W68" s="13"/>
      <c r="X68" s="13"/>
      <c r="Y68" s="13"/>
      <c r="Z68" s="13"/>
      <c r="AA68" s="13"/>
      <c r="AB68" s="4"/>
      <c r="AC68" s="4"/>
      <c r="AD68" s="4"/>
      <c r="AE68" s="4"/>
      <c r="AF68" s="4"/>
      <c r="AG68" s="4"/>
      <c r="AH68" s="4"/>
      <c r="AI68" s="16"/>
    </row>
    <row r="69" spans="2:35" ht="35.4" customHeight="1" x14ac:dyDescent="0.15">
      <c r="B69" s="719"/>
      <c r="C69" s="4"/>
      <c r="D69" s="4"/>
      <c r="E69" s="4"/>
      <c r="F69" s="13"/>
      <c r="G69" s="13"/>
      <c r="H69" s="13"/>
      <c r="I69" s="4"/>
      <c r="J69" s="4"/>
      <c r="K69" s="4"/>
      <c r="L69" s="4"/>
      <c r="M69" s="4"/>
      <c r="N69" s="4"/>
      <c r="O69" s="4"/>
      <c r="P69" s="4"/>
      <c r="Q69" s="13"/>
      <c r="R69" s="4"/>
      <c r="S69" s="4"/>
      <c r="T69" s="4"/>
      <c r="U69" s="4"/>
      <c r="V69" s="4"/>
      <c r="W69" s="13"/>
      <c r="X69" s="13"/>
      <c r="Y69" s="13"/>
      <c r="Z69" s="13"/>
      <c r="AA69" s="13"/>
      <c r="AB69" s="4"/>
      <c r="AC69" s="4"/>
      <c r="AD69" s="4"/>
      <c r="AE69" s="4"/>
      <c r="AF69" s="4"/>
      <c r="AG69" s="4"/>
      <c r="AH69" s="4"/>
      <c r="AI69" s="16"/>
    </row>
    <row r="70" spans="2:35" ht="35.4" customHeight="1" x14ac:dyDescent="0.15">
      <c r="B70" s="719"/>
      <c r="C70" s="13"/>
      <c r="D70" s="4"/>
      <c r="E70" s="4"/>
      <c r="F70" s="13"/>
      <c r="G70" s="13"/>
      <c r="H70" s="13"/>
      <c r="I70" s="4"/>
      <c r="J70" s="4"/>
      <c r="K70" s="4"/>
      <c r="L70" s="4"/>
      <c r="M70" s="4"/>
      <c r="N70" s="4"/>
      <c r="O70" s="4"/>
      <c r="P70" s="4"/>
      <c r="Q70" s="13"/>
      <c r="R70" s="13"/>
      <c r="S70" s="4"/>
      <c r="T70" s="4"/>
      <c r="U70" s="4"/>
      <c r="V70" s="4"/>
      <c r="W70" s="13"/>
      <c r="X70" s="13"/>
      <c r="Y70" s="13"/>
      <c r="Z70" s="13"/>
      <c r="AA70" s="13"/>
      <c r="AB70" s="4"/>
      <c r="AC70" s="4"/>
      <c r="AD70" s="4"/>
      <c r="AE70" s="4"/>
      <c r="AF70" s="4"/>
      <c r="AG70" s="4"/>
      <c r="AH70" s="4"/>
      <c r="AI70" s="16"/>
    </row>
    <row r="71" spans="2:35" ht="35.4" customHeight="1" x14ac:dyDescent="0.15">
      <c r="B71" s="719"/>
      <c r="C71" s="13"/>
      <c r="D71" s="4"/>
      <c r="E71" s="4"/>
      <c r="F71" s="13"/>
      <c r="G71" s="13"/>
      <c r="H71" s="13"/>
      <c r="I71" s="4"/>
      <c r="J71" s="4"/>
      <c r="K71" s="4"/>
      <c r="L71" s="4"/>
      <c r="M71" s="4"/>
      <c r="N71" s="4"/>
      <c r="O71" s="4"/>
      <c r="P71" s="4"/>
      <c r="Q71" s="13"/>
      <c r="R71" s="13"/>
      <c r="S71" s="4"/>
      <c r="T71" s="4"/>
      <c r="U71" s="4"/>
      <c r="V71" s="4"/>
      <c r="W71" s="13"/>
      <c r="X71" s="13"/>
      <c r="Y71" s="13"/>
      <c r="Z71" s="13"/>
      <c r="AA71" s="13"/>
      <c r="AB71" s="4"/>
      <c r="AC71" s="4"/>
      <c r="AD71" s="4"/>
      <c r="AE71" s="4"/>
      <c r="AF71" s="4"/>
      <c r="AG71" s="4"/>
      <c r="AH71" s="4"/>
      <c r="AI71" s="16"/>
    </row>
    <row r="72" spans="2:35" ht="35.4" customHeight="1" x14ac:dyDescent="0.15">
      <c r="B72" s="719"/>
      <c r="C72" s="13"/>
      <c r="D72" s="4"/>
      <c r="E72" s="4"/>
      <c r="F72" s="13"/>
      <c r="G72" s="13"/>
      <c r="H72" s="13"/>
      <c r="I72" s="4"/>
      <c r="J72" s="4"/>
      <c r="K72" s="4"/>
      <c r="L72" s="4"/>
      <c r="M72" s="4"/>
      <c r="N72" s="4"/>
      <c r="O72" s="4"/>
      <c r="P72" s="4"/>
      <c r="Q72" s="13"/>
      <c r="R72" s="13"/>
      <c r="S72" s="4"/>
      <c r="T72" s="4"/>
      <c r="U72" s="4"/>
      <c r="V72" s="4"/>
      <c r="W72" s="13"/>
      <c r="X72" s="13"/>
      <c r="Y72" s="13"/>
      <c r="Z72" s="13"/>
      <c r="AA72" s="13"/>
      <c r="AB72" s="4"/>
      <c r="AC72" s="4"/>
      <c r="AD72" s="4"/>
      <c r="AE72" s="4"/>
      <c r="AF72" s="4"/>
      <c r="AG72" s="4"/>
      <c r="AH72" s="4"/>
      <c r="AI72" s="16"/>
    </row>
    <row r="73" spans="2:35" ht="22.5" customHeight="1" x14ac:dyDescent="0.15">
      <c r="B73" s="719"/>
      <c r="C73" s="13"/>
      <c r="D73" s="4"/>
      <c r="E73" s="15"/>
      <c r="H73" s="14"/>
      <c r="I73" s="14"/>
      <c r="J73" s="14"/>
      <c r="K73" s="14"/>
      <c r="L73" s="14"/>
      <c r="M73" s="4"/>
      <c r="N73" s="4"/>
      <c r="O73" s="4"/>
      <c r="P73" s="4"/>
      <c r="Q73" s="13"/>
      <c r="R73" s="13"/>
      <c r="S73" s="4"/>
      <c r="T73" s="4"/>
      <c r="U73" s="4"/>
      <c r="V73" s="4"/>
      <c r="W73" s="13"/>
      <c r="X73" s="13"/>
      <c r="Y73" s="13"/>
      <c r="Z73" s="13"/>
      <c r="AA73" s="13"/>
      <c r="AI73" s="12"/>
    </row>
    <row r="74" spans="2:35" ht="71.25" customHeight="1" x14ac:dyDescent="0.15">
      <c r="B74" s="720"/>
      <c r="C74" s="11"/>
      <c r="D74" s="8"/>
      <c r="E74" s="10"/>
      <c r="F74" s="9"/>
      <c r="G74" s="9"/>
      <c r="H74" s="8"/>
      <c r="I74" s="8"/>
      <c r="J74" s="8"/>
      <c r="K74" s="8"/>
      <c r="L74" s="8"/>
      <c r="M74" s="8"/>
      <c r="N74" s="8"/>
      <c r="O74" s="8"/>
      <c r="P74" s="8"/>
      <c r="Q74" s="8"/>
      <c r="R74" s="8"/>
      <c r="S74" s="7"/>
      <c r="T74" s="7"/>
      <c r="U74" s="7"/>
      <c r="V74" s="724" t="s">
        <v>525</v>
      </c>
      <c r="W74" s="724"/>
      <c r="X74" s="724"/>
      <c r="Y74" s="724"/>
      <c r="Z74" s="724"/>
      <c r="AA74" s="724"/>
      <c r="AB74" s="724"/>
      <c r="AC74" s="724"/>
      <c r="AD74" s="724"/>
      <c r="AE74" s="724"/>
      <c r="AF74" s="724"/>
      <c r="AG74" s="724"/>
      <c r="AH74" s="724"/>
      <c r="AI74" s="725"/>
    </row>
    <row r="75" spans="2:35" ht="15" customHeight="1" x14ac:dyDescent="0.15"/>
    <row r="76" spans="2:35" ht="26.25" customHeight="1" x14ac:dyDescent="0.2">
      <c r="B76" s="719" t="s">
        <v>31</v>
      </c>
      <c r="C76" s="721" t="s">
        <v>30</v>
      </c>
      <c r="D76" s="722"/>
      <c r="E76" s="722"/>
      <c r="F76" s="722"/>
      <c r="G76" s="722"/>
      <c r="H76" s="722"/>
      <c r="I76" s="722"/>
      <c r="J76" s="722"/>
      <c r="K76" s="722"/>
      <c r="L76" s="722"/>
      <c r="M76" s="722"/>
      <c r="N76" s="722"/>
      <c r="O76" s="722"/>
      <c r="P76" s="722"/>
      <c r="Q76" s="722"/>
      <c r="R76" s="722"/>
      <c r="S76" s="722"/>
      <c r="T76" s="722"/>
      <c r="U76" s="722"/>
      <c r="V76" s="722"/>
      <c r="W76" s="722"/>
      <c r="X76" s="722"/>
      <c r="Y76" s="722"/>
      <c r="Z76" s="722"/>
      <c r="AA76" s="722"/>
      <c r="AB76" s="722"/>
      <c r="AC76" s="722"/>
      <c r="AD76" s="722"/>
      <c r="AE76" s="722"/>
      <c r="AF76" s="722"/>
      <c r="AG76" s="722"/>
      <c r="AH76" s="722"/>
      <c r="AI76" s="723"/>
    </row>
    <row r="77" spans="2:35" ht="35.4" customHeight="1" x14ac:dyDescent="0.15">
      <c r="B77" s="719"/>
      <c r="C77" s="4"/>
      <c r="D77" s="4"/>
      <c r="E77" s="4"/>
      <c r="F77" s="4"/>
      <c r="G77" s="4"/>
      <c r="H77" s="4"/>
      <c r="I77" s="13"/>
      <c r="J77" s="4"/>
      <c r="K77" s="4"/>
      <c r="L77" s="4"/>
      <c r="M77" s="4"/>
      <c r="N77" s="4"/>
      <c r="O77" s="4"/>
      <c r="P77" s="4"/>
      <c r="Q77" s="17"/>
      <c r="R77" s="13"/>
      <c r="S77" s="4"/>
      <c r="T77" s="4"/>
      <c r="U77" s="4"/>
      <c r="V77" s="4"/>
      <c r="W77" s="13"/>
      <c r="X77" s="13"/>
      <c r="Y77" s="13"/>
      <c r="Z77" s="13"/>
      <c r="AA77" s="13"/>
      <c r="AB77" s="4"/>
      <c r="AC77" s="4"/>
      <c r="AD77" s="4"/>
      <c r="AE77" s="4"/>
      <c r="AF77" s="4"/>
      <c r="AG77" s="4"/>
      <c r="AH77" s="4"/>
      <c r="AI77" s="16"/>
    </row>
    <row r="78" spans="2:35" ht="35.4" customHeight="1" x14ac:dyDescent="0.15">
      <c r="B78" s="719"/>
      <c r="C78" s="4"/>
      <c r="D78" s="4"/>
      <c r="E78" s="4"/>
      <c r="F78" s="4"/>
      <c r="G78" s="4"/>
      <c r="H78" s="4"/>
      <c r="I78" s="13"/>
      <c r="J78" s="4"/>
      <c r="K78" s="4"/>
      <c r="L78" s="4"/>
      <c r="M78" s="4"/>
      <c r="N78" s="4"/>
      <c r="O78" s="4"/>
      <c r="P78" s="4"/>
      <c r="Q78" s="17"/>
      <c r="R78" s="13"/>
      <c r="S78" s="4"/>
      <c r="T78" s="4"/>
      <c r="U78" s="4"/>
      <c r="V78" s="4"/>
      <c r="W78" s="13"/>
      <c r="X78" s="13"/>
      <c r="Y78" s="13"/>
      <c r="Z78" s="13"/>
      <c r="AA78" s="13"/>
      <c r="AB78" s="4"/>
      <c r="AC78" s="4"/>
      <c r="AD78" s="4"/>
      <c r="AE78" s="4"/>
      <c r="AF78" s="4"/>
      <c r="AG78" s="4"/>
      <c r="AH78" s="4"/>
      <c r="AI78" s="16"/>
    </row>
    <row r="79" spans="2:35" ht="35.4" customHeight="1" x14ac:dyDescent="0.15">
      <c r="B79" s="719"/>
      <c r="C79" s="4"/>
      <c r="D79" s="4"/>
      <c r="E79" s="4"/>
      <c r="F79" s="4"/>
      <c r="G79" s="4"/>
      <c r="H79" s="4"/>
      <c r="I79" s="13"/>
      <c r="J79" s="4"/>
      <c r="K79" s="4"/>
      <c r="L79" s="4"/>
      <c r="M79" s="4"/>
      <c r="N79" s="4"/>
      <c r="O79" s="4"/>
      <c r="P79" s="4"/>
      <c r="Q79" s="17"/>
      <c r="R79" s="13"/>
      <c r="S79" s="4"/>
      <c r="T79" s="4"/>
      <c r="U79" s="4"/>
      <c r="V79" s="4"/>
      <c r="W79" s="13"/>
      <c r="X79" s="13"/>
      <c r="Y79" s="13"/>
      <c r="Z79" s="13"/>
      <c r="AA79" s="13"/>
      <c r="AB79" s="4"/>
      <c r="AC79" s="4"/>
      <c r="AD79" s="4"/>
      <c r="AE79" s="4"/>
      <c r="AF79" s="4"/>
      <c r="AG79" s="4"/>
      <c r="AH79" s="4"/>
      <c r="AI79" s="16"/>
    </row>
    <row r="80" spans="2:35" ht="35.4" customHeight="1" x14ac:dyDescent="0.15">
      <c r="B80" s="719"/>
      <c r="C80" s="4"/>
      <c r="D80" s="4"/>
      <c r="E80" s="4"/>
      <c r="F80" s="4"/>
      <c r="G80" s="4"/>
      <c r="H80" s="4"/>
      <c r="I80" s="13"/>
      <c r="J80" s="4"/>
      <c r="K80" s="4"/>
      <c r="L80" s="4"/>
      <c r="M80" s="4"/>
      <c r="N80" s="4"/>
      <c r="O80" s="4"/>
      <c r="P80" s="4"/>
      <c r="Q80" s="17"/>
      <c r="R80" s="13"/>
      <c r="S80" s="4"/>
      <c r="T80" s="4"/>
      <c r="U80" s="4"/>
      <c r="V80" s="4"/>
      <c r="W80" s="13"/>
      <c r="X80" s="13"/>
      <c r="Y80" s="13"/>
      <c r="Z80" s="13"/>
      <c r="AA80" s="13"/>
      <c r="AB80" s="4"/>
      <c r="AC80" s="4"/>
      <c r="AD80" s="4"/>
      <c r="AE80" s="4"/>
      <c r="AF80" s="4"/>
      <c r="AG80" s="4"/>
      <c r="AH80" s="4"/>
      <c r="AI80" s="16"/>
    </row>
    <row r="81" spans="2:35" ht="35.4" customHeight="1" x14ac:dyDescent="0.15">
      <c r="B81" s="719"/>
      <c r="C81" s="4"/>
      <c r="D81" s="4"/>
      <c r="E81" s="4"/>
      <c r="F81" s="4"/>
      <c r="G81" s="4"/>
      <c r="H81" s="4"/>
      <c r="I81" s="13"/>
      <c r="J81" s="4"/>
      <c r="K81" s="4"/>
      <c r="L81" s="4"/>
      <c r="M81" s="4"/>
      <c r="N81" s="4"/>
      <c r="O81" s="4"/>
      <c r="P81" s="4"/>
      <c r="Q81" s="13"/>
      <c r="R81" s="13"/>
      <c r="S81" s="4"/>
      <c r="T81" s="4"/>
      <c r="U81" s="4"/>
      <c r="V81" s="4"/>
      <c r="W81" s="13"/>
      <c r="X81" s="13"/>
      <c r="Y81" s="13"/>
      <c r="Z81" s="13"/>
      <c r="AA81" s="13"/>
      <c r="AB81" s="4"/>
      <c r="AC81" s="4"/>
      <c r="AD81" s="4"/>
      <c r="AE81" s="4"/>
      <c r="AF81" s="4"/>
      <c r="AG81" s="4"/>
      <c r="AH81" s="4"/>
      <c r="AI81" s="16"/>
    </row>
    <row r="82" spans="2:35" ht="35.4" customHeight="1" x14ac:dyDescent="0.15">
      <c r="B82" s="719"/>
      <c r="C82" s="4"/>
      <c r="D82" s="4"/>
      <c r="E82" s="4"/>
      <c r="F82" s="13"/>
      <c r="G82" s="13"/>
      <c r="H82" s="4"/>
      <c r="I82" s="4"/>
      <c r="J82" s="4"/>
      <c r="K82" s="4"/>
      <c r="L82" s="4"/>
      <c r="M82" s="4"/>
      <c r="N82" s="4"/>
      <c r="O82" s="4"/>
      <c r="P82" s="4"/>
      <c r="Q82" s="13"/>
      <c r="R82" s="4"/>
      <c r="S82" s="4"/>
      <c r="T82" s="4"/>
      <c r="U82" s="4"/>
      <c r="V82" s="4"/>
      <c r="W82" s="13"/>
      <c r="X82" s="13"/>
      <c r="Y82" s="13"/>
      <c r="Z82" s="13"/>
      <c r="AA82" s="13"/>
      <c r="AB82" s="4"/>
      <c r="AC82" s="4"/>
      <c r="AD82" s="4"/>
      <c r="AE82" s="4"/>
      <c r="AF82" s="4"/>
      <c r="AG82" s="4"/>
      <c r="AH82" s="4"/>
      <c r="AI82" s="16"/>
    </row>
    <row r="83" spans="2:35" ht="35.4" customHeight="1" x14ac:dyDescent="0.15">
      <c r="B83" s="719"/>
      <c r="C83" s="4"/>
      <c r="D83" s="4"/>
      <c r="E83" s="4"/>
      <c r="F83" s="13"/>
      <c r="G83" s="13"/>
      <c r="H83" s="13"/>
      <c r="I83" s="4"/>
      <c r="J83" s="4"/>
      <c r="K83" s="4"/>
      <c r="L83" s="4"/>
      <c r="M83" s="4"/>
      <c r="N83" s="4"/>
      <c r="O83" s="4"/>
      <c r="P83" s="4"/>
      <c r="Q83" s="13"/>
      <c r="R83" s="4"/>
      <c r="S83" s="4"/>
      <c r="T83" s="4"/>
      <c r="U83" s="4"/>
      <c r="V83" s="4"/>
      <c r="W83" s="13"/>
      <c r="X83" s="13"/>
      <c r="Y83" s="13"/>
      <c r="Z83" s="13"/>
      <c r="AA83" s="13"/>
      <c r="AB83" s="4"/>
      <c r="AC83" s="4"/>
      <c r="AD83" s="4"/>
      <c r="AE83" s="4"/>
      <c r="AF83" s="4"/>
      <c r="AG83" s="4"/>
      <c r="AH83" s="4"/>
      <c r="AI83" s="16"/>
    </row>
    <row r="84" spans="2:35" ht="35.4" customHeight="1" x14ac:dyDescent="0.15">
      <c r="B84" s="719"/>
      <c r="C84" s="13"/>
      <c r="D84" s="4"/>
      <c r="E84" s="4"/>
      <c r="F84" s="13"/>
      <c r="G84" s="13"/>
      <c r="H84" s="13"/>
      <c r="I84" s="4"/>
      <c r="J84" s="4"/>
      <c r="K84" s="4"/>
      <c r="L84" s="4"/>
      <c r="M84" s="4"/>
      <c r="N84" s="4"/>
      <c r="O84" s="4"/>
      <c r="P84" s="4"/>
      <c r="Q84" s="13"/>
      <c r="R84" s="13"/>
      <c r="S84" s="4"/>
      <c r="T84" s="4"/>
      <c r="U84" s="4"/>
      <c r="V84" s="4"/>
      <c r="W84" s="13"/>
      <c r="X84" s="13"/>
      <c r="Y84" s="13"/>
      <c r="Z84" s="13"/>
      <c r="AA84" s="13"/>
      <c r="AB84" s="4"/>
      <c r="AC84" s="4"/>
      <c r="AD84" s="4"/>
      <c r="AE84" s="4"/>
      <c r="AF84" s="4"/>
      <c r="AG84" s="4"/>
      <c r="AH84" s="4"/>
      <c r="AI84" s="16"/>
    </row>
    <row r="85" spans="2:35" ht="35.4" customHeight="1" x14ac:dyDescent="0.15">
      <c r="B85" s="719"/>
      <c r="C85" s="13"/>
      <c r="D85" s="4"/>
      <c r="E85" s="4"/>
      <c r="F85" s="13"/>
      <c r="G85" s="13"/>
      <c r="H85" s="13"/>
      <c r="I85" s="4"/>
      <c r="J85" s="4"/>
      <c r="K85" s="4"/>
      <c r="L85" s="4"/>
      <c r="M85" s="4"/>
      <c r="N85" s="4"/>
      <c r="O85" s="4"/>
      <c r="P85" s="4"/>
      <c r="Q85" s="13"/>
      <c r="R85" s="13"/>
      <c r="S85" s="4"/>
      <c r="T85" s="4"/>
      <c r="U85" s="4"/>
      <c r="V85" s="4"/>
      <c r="W85" s="13"/>
      <c r="X85" s="13"/>
      <c r="Y85" s="13"/>
      <c r="Z85" s="13"/>
      <c r="AA85" s="13"/>
      <c r="AB85" s="4"/>
      <c r="AC85" s="4"/>
      <c r="AD85" s="4"/>
      <c r="AE85" s="4"/>
      <c r="AF85" s="4"/>
      <c r="AG85" s="4"/>
      <c r="AH85" s="4"/>
      <c r="AI85" s="16"/>
    </row>
    <row r="86" spans="2:35" ht="35.4" customHeight="1" x14ac:dyDescent="0.15">
      <c r="B86" s="719"/>
      <c r="C86" s="13"/>
      <c r="D86" s="4"/>
      <c r="E86" s="4"/>
      <c r="F86" s="13"/>
      <c r="G86" s="13"/>
      <c r="H86" s="13"/>
      <c r="I86" s="4"/>
      <c r="J86" s="4"/>
      <c r="K86" s="4"/>
      <c r="L86" s="4"/>
      <c r="M86" s="4"/>
      <c r="N86" s="4"/>
      <c r="O86" s="4"/>
      <c r="P86" s="4"/>
      <c r="Q86" s="13"/>
      <c r="R86" s="13"/>
      <c r="S86" s="4"/>
      <c r="T86" s="4"/>
      <c r="U86" s="4"/>
      <c r="V86" s="4"/>
      <c r="W86" s="13"/>
      <c r="X86" s="13"/>
      <c r="Y86" s="13"/>
      <c r="Z86" s="13"/>
      <c r="AA86" s="13"/>
      <c r="AB86" s="4"/>
      <c r="AC86" s="4"/>
      <c r="AD86" s="4"/>
      <c r="AE86" s="4"/>
      <c r="AF86" s="4"/>
      <c r="AG86" s="4"/>
      <c r="AH86" s="4"/>
      <c r="AI86" s="16"/>
    </row>
    <row r="87" spans="2:35" ht="22.5" customHeight="1" x14ac:dyDescent="0.15">
      <c r="B87" s="719"/>
      <c r="C87" s="13"/>
      <c r="D87" s="4"/>
      <c r="E87" s="15"/>
      <c r="H87" s="14"/>
      <c r="I87" s="14"/>
      <c r="J87" s="14"/>
      <c r="K87" s="14"/>
      <c r="L87" s="14"/>
      <c r="M87" s="4"/>
      <c r="N87" s="4"/>
      <c r="O87" s="4"/>
      <c r="P87" s="4"/>
      <c r="Q87" s="13"/>
      <c r="R87" s="13"/>
      <c r="S87" s="4"/>
      <c r="T87" s="4"/>
      <c r="U87" s="4"/>
      <c r="V87" s="4"/>
      <c r="W87" s="13"/>
      <c r="X87" s="13"/>
      <c r="Y87" s="13"/>
      <c r="Z87" s="13"/>
      <c r="AA87" s="13"/>
      <c r="AI87" s="12"/>
    </row>
    <row r="88" spans="2:35" ht="71.25" customHeight="1" x14ac:dyDescent="0.15">
      <c r="B88" s="720"/>
      <c r="C88" s="11"/>
      <c r="D88" s="8"/>
      <c r="E88" s="10"/>
      <c r="F88" s="9"/>
      <c r="G88" s="9"/>
      <c r="H88" s="8"/>
      <c r="I88" s="8"/>
      <c r="J88" s="8"/>
      <c r="K88" s="8"/>
      <c r="L88" s="8"/>
      <c r="M88" s="8"/>
      <c r="N88" s="8"/>
      <c r="O88" s="8"/>
      <c r="P88" s="8"/>
      <c r="Q88" s="8"/>
      <c r="R88" s="8"/>
      <c r="S88" s="7"/>
      <c r="T88" s="7"/>
      <c r="U88" s="7"/>
      <c r="V88" s="724" t="s">
        <v>525</v>
      </c>
      <c r="W88" s="724"/>
      <c r="X88" s="724"/>
      <c r="Y88" s="724"/>
      <c r="Z88" s="724"/>
      <c r="AA88" s="724"/>
      <c r="AB88" s="724"/>
      <c r="AC88" s="724"/>
      <c r="AD88" s="724"/>
      <c r="AE88" s="724"/>
      <c r="AF88" s="724"/>
      <c r="AG88" s="724"/>
      <c r="AH88" s="724"/>
      <c r="AI88" s="725"/>
    </row>
    <row r="89" spans="2:35" ht="15" customHeight="1" x14ac:dyDescent="0.15"/>
    <row r="90" spans="2:35" ht="26.25" customHeight="1" x14ac:dyDescent="0.2">
      <c r="B90" s="719" t="s">
        <v>31</v>
      </c>
      <c r="C90" s="721" t="s">
        <v>30</v>
      </c>
      <c r="D90" s="722"/>
      <c r="E90" s="722"/>
      <c r="F90" s="722"/>
      <c r="G90" s="722"/>
      <c r="H90" s="722"/>
      <c r="I90" s="722"/>
      <c r="J90" s="722"/>
      <c r="K90" s="722"/>
      <c r="L90" s="722"/>
      <c r="M90" s="722"/>
      <c r="N90" s="722"/>
      <c r="O90" s="722"/>
      <c r="P90" s="722"/>
      <c r="Q90" s="722"/>
      <c r="R90" s="722"/>
      <c r="S90" s="722"/>
      <c r="T90" s="722"/>
      <c r="U90" s="722"/>
      <c r="V90" s="722"/>
      <c r="W90" s="722"/>
      <c r="X90" s="722"/>
      <c r="Y90" s="722"/>
      <c r="Z90" s="722"/>
      <c r="AA90" s="722"/>
      <c r="AB90" s="722"/>
      <c r="AC90" s="722"/>
      <c r="AD90" s="722"/>
      <c r="AE90" s="722"/>
      <c r="AF90" s="722"/>
      <c r="AG90" s="722"/>
      <c r="AH90" s="722"/>
      <c r="AI90" s="723"/>
    </row>
    <row r="91" spans="2:35" ht="35.4" customHeight="1" x14ac:dyDescent="0.15">
      <c r="B91" s="719"/>
      <c r="C91" s="4"/>
      <c r="D91" s="4"/>
      <c r="E91" s="4"/>
      <c r="F91" s="4"/>
      <c r="G91" s="4"/>
      <c r="H91" s="4"/>
      <c r="I91" s="13"/>
      <c r="J91" s="4"/>
      <c r="K91" s="4"/>
      <c r="L91" s="4"/>
      <c r="M91" s="4"/>
      <c r="N91" s="4"/>
      <c r="O91" s="4"/>
      <c r="P91" s="4"/>
      <c r="Q91" s="17"/>
      <c r="R91" s="13"/>
      <c r="S91" s="4"/>
      <c r="T91" s="4"/>
      <c r="U91" s="4"/>
      <c r="V91" s="4"/>
      <c r="W91" s="13"/>
      <c r="X91" s="13"/>
      <c r="Y91" s="13"/>
      <c r="Z91" s="13"/>
      <c r="AA91" s="13"/>
      <c r="AB91" s="4"/>
      <c r="AC91" s="4"/>
      <c r="AD91" s="4"/>
      <c r="AE91" s="4"/>
      <c r="AF91" s="4"/>
      <c r="AG91" s="4"/>
      <c r="AH91" s="4"/>
      <c r="AI91" s="16"/>
    </row>
    <row r="92" spans="2:35" ht="35.4" customHeight="1" x14ac:dyDescent="0.15">
      <c r="B92" s="719"/>
      <c r="C92" s="4"/>
      <c r="D92" s="4"/>
      <c r="E92" s="4"/>
      <c r="F92" s="4"/>
      <c r="G92" s="4"/>
      <c r="H92" s="4"/>
      <c r="I92" s="13"/>
      <c r="J92" s="4"/>
      <c r="K92" s="4"/>
      <c r="L92" s="4"/>
      <c r="M92" s="4"/>
      <c r="N92" s="4"/>
      <c r="O92" s="4"/>
      <c r="P92" s="4"/>
      <c r="Q92" s="17"/>
      <c r="R92" s="13"/>
      <c r="S92" s="4"/>
      <c r="T92" s="4"/>
      <c r="U92" s="4"/>
      <c r="V92" s="4"/>
      <c r="W92" s="13"/>
      <c r="X92" s="13"/>
      <c r="Y92" s="13"/>
      <c r="Z92" s="13"/>
      <c r="AA92" s="13"/>
      <c r="AB92" s="4"/>
      <c r="AC92" s="4"/>
      <c r="AD92" s="4"/>
      <c r="AE92" s="4"/>
      <c r="AF92" s="4"/>
      <c r="AG92" s="4"/>
      <c r="AH92" s="4"/>
      <c r="AI92" s="16"/>
    </row>
    <row r="93" spans="2:35" ht="35.4" customHeight="1" x14ac:dyDescent="0.15">
      <c r="B93" s="719"/>
      <c r="C93" s="4"/>
      <c r="D93" s="4"/>
      <c r="E93" s="4"/>
      <c r="F93" s="4"/>
      <c r="G93" s="4"/>
      <c r="H93" s="4"/>
      <c r="I93" s="13"/>
      <c r="J93" s="4"/>
      <c r="K93" s="4"/>
      <c r="L93" s="4"/>
      <c r="M93" s="4"/>
      <c r="N93" s="4"/>
      <c r="O93" s="4"/>
      <c r="P93" s="4"/>
      <c r="Q93" s="17"/>
      <c r="R93" s="13"/>
      <c r="S93" s="4"/>
      <c r="T93" s="4"/>
      <c r="U93" s="4"/>
      <c r="V93" s="4"/>
      <c r="W93" s="13"/>
      <c r="X93" s="13"/>
      <c r="Y93" s="13"/>
      <c r="Z93" s="13"/>
      <c r="AA93" s="13"/>
      <c r="AB93" s="4"/>
      <c r="AC93" s="4"/>
      <c r="AD93" s="4"/>
      <c r="AE93" s="4"/>
      <c r="AF93" s="4"/>
      <c r="AG93" s="4"/>
      <c r="AH93" s="4"/>
      <c r="AI93" s="16"/>
    </row>
    <row r="94" spans="2:35" ht="35.4" customHeight="1" x14ac:dyDescent="0.15">
      <c r="B94" s="719"/>
      <c r="C94" s="4"/>
      <c r="D94" s="4"/>
      <c r="E94" s="4"/>
      <c r="F94" s="4"/>
      <c r="G94" s="4"/>
      <c r="H94" s="4"/>
      <c r="I94" s="13"/>
      <c r="J94" s="4"/>
      <c r="K94" s="4"/>
      <c r="L94" s="4"/>
      <c r="M94" s="4"/>
      <c r="N94" s="4"/>
      <c r="O94" s="4"/>
      <c r="P94" s="4"/>
      <c r="Q94" s="17"/>
      <c r="R94" s="13"/>
      <c r="S94" s="4"/>
      <c r="T94" s="4"/>
      <c r="U94" s="4"/>
      <c r="V94" s="4"/>
      <c r="W94" s="13"/>
      <c r="X94" s="13"/>
      <c r="Y94" s="13"/>
      <c r="Z94" s="13"/>
      <c r="AA94" s="13"/>
      <c r="AB94" s="4"/>
      <c r="AC94" s="4"/>
      <c r="AD94" s="4"/>
      <c r="AE94" s="4"/>
      <c r="AF94" s="4"/>
      <c r="AG94" s="4"/>
      <c r="AH94" s="4"/>
      <c r="AI94" s="16"/>
    </row>
    <row r="95" spans="2:35" ht="35.4" customHeight="1" x14ac:dyDescent="0.15">
      <c r="B95" s="719"/>
      <c r="C95" s="4"/>
      <c r="D95" s="4"/>
      <c r="E95" s="4"/>
      <c r="F95" s="4"/>
      <c r="G95" s="4"/>
      <c r="H95" s="4"/>
      <c r="I95" s="13"/>
      <c r="J95" s="4"/>
      <c r="K95" s="4"/>
      <c r="L95" s="4"/>
      <c r="M95" s="4"/>
      <c r="N95" s="4"/>
      <c r="O95" s="4"/>
      <c r="P95" s="4"/>
      <c r="Q95" s="13"/>
      <c r="R95" s="13"/>
      <c r="S95" s="4"/>
      <c r="T95" s="4"/>
      <c r="U95" s="4"/>
      <c r="V95" s="4"/>
      <c r="W95" s="13"/>
      <c r="X95" s="13"/>
      <c r="Y95" s="13"/>
      <c r="Z95" s="13"/>
      <c r="AA95" s="13"/>
      <c r="AB95" s="4"/>
      <c r="AC95" s="4"/>
      <c r="AD95" s="4"/>
      <c r="AE95" s="4"/>
      <c r="AF95" s="4"/>
      <c r="AG95" s="4"/>
      <c r="AH95" s="4"/>
      <c r="AI95" s="16"/>
    </row>
    <row r="96" spans="2:35" ht="35.4" customHeight="1" x14ac:dyDescent="0.15">
      <c r="B96" s="719"/>
      <c r="C96" s="4"/>
      <c r="D96" s="4"/>
      <c r="E96" s="4"/>
      <c r="F96" s="13"/>
      <c r="G96" s="13"/>
      <c r="H96" s="4"/>
      <c r="I96" s="4"/>
      <c r="J96" s="4"/>
      <c r="K96" s="4"/>
      <c r="L96" s="4"/>
      <c r="M96" s="4"/>
      <c r="N96" s="4"/>
      <c r="O96" s="4"/>
      <c r="P96" s="4"/>
      <c r="Q96" s="13"/>
      <c r="R96" s="4"/>
      <c r="S96" s="4"/>
      <c r="T96" s="4"/>
      <c r="U96" s="4"/>
      <c r="V96" s="4"/>
      <c r="W96" s="13"/>
      <c r="X96" s="13"/>
      <c r="Y96" s="13"/>
      <c r="Z96" s="13"/>
      <c r="AA96" s="13"/>
      <c r="AB96" s="4"/>
      <c r="AC96" s="4"/>
      <c r="AD96" s="4"/>
      <c r="AE96" s="4"/>
      <c r="AF96" s="4"/>
      <c r="AG96" s="4"/>
      <c r="AH96" s="4"/>
      <c r="AI96" s="16"/>
    </row>
    <row r="97" spans="2:35" ht="35.4" customHeight="1" x14ac:dyDescent="0.15">
      <c r="B97" s="719"/>
      <c r="C97" s="4"/>
      <c r="D97" s="4"/>
      <c r="E97" s="4"/>
      <c r="F97" s="13"/>
      <c r="G97" s="13"/>
      <c r="H97" s="13"/>
      <c r="I97" s="4"/>
      <c r="J97" s="4"/>
      <c r="K97" s="4"/>
      <c r="L97" s="4"/>
      <c r="M97" s="4"/>
      <c r="N97" s="4"/>
      <c r="O97" s="4"/>
      <c r="P97" s="4"/>
      <c r="Q97" s="13"/>
      <c r="R97" s="4"/>
      <c r="S97" s="4"/>
      <c r="T97" s="4"/>
      <c r="U97" s="4"/>
      <c r="V97" s="4"/>
      <c r="W97" s="13"/>
      <c r="X97" s="13"/>
      <c r="Y97" s="13"/>
      <c r="Z97" s="13"/>
      <c r="AA97" s="13"/>
      <c r="AB97" s="4"/>
      <c r="AC97" s="4"/>
      <c r="AD97" s="4"/>
      <c r="AE97" s="4"/>
      <c r="AF97" s="4"/>
      <c r="AG97" s="4"/>
      <c r="AH97" s="4"/>
      <c r="AI97" s="16"/>
    </row>
    <row r="98" spans="2:35" ht="35.4" customHeight="1" x14ac:dyDescent="0.15">
      <c r="B98" s="719"/>
      <c r="C98" s="13"/>
      <c r="D98" s="4"/>
      <c r="E98" s="4"/>
      <c r="F98" s="13"/>
      <c r="G98" s="13"/>
      <c r="H98" s="13"/>
      <c r="I98" s="4"/>
      <c r="J98" s="4"/>
      <c r="K98" s="4"/>
      <c r="L98" s="4"/>
      <c r="M98" s="4"/>
      <c r="N98" s="4"/>
      <c r="O98" s="4"/>
      <c r="P98" s="4"/>
      <c r="Q98" s="13"/>
      <c r="R98" s="13"/>
      <c r="S98" s="4"/>
      <c r="T98" s="4"/>
      <c r="U98" s="4"/>
      <c r="V98" s="4"/>
      <c r="W98" s="13"/>
      <c r="X98" s="13"/>
      <c r="Y98" s="13"/>
      <c r="Z98" s="13"/>
      <c r="AA98" s="13"/>
      <c r="AB98" s="4"/>
      <c r="AC98" s="4"/>
      <c r="AD98" s="4"/>
      <c r="AE98" s="4"/>
      <c r="AF98" s="4"/>
      <c r="AG98" s="4"/>
      <c r="AH98" s="4"/>
      <c r="AI98" s="16"/>
    </row>
    <row r="99" spans="2:35" ht="35.4" customHeight="1" x14ac:dyDescent="0.15">
      <c r="B99" s="719"/>
      <c r="C99" s="13"/>
      <c r="D99" s="4"/>
      <c r="E99" s="4"/>
      <c r="F99" s="13"/>
      <c r="G99" s="13"/>
      <c r="H99" s="13"/>
      <c r="I99" s="4"/>
      <c r="J99" s="4"/>
      <c r="K99" s="4"/>
      <c r="L99" s="4"/>
      <c r="M99" s="4"/>
      <c r="N99" s="4"/>
      <c r="O99" s="4"/>
      <c r="P99" s="4"/>
      <c r="Q99" s="13"/>
      <c r="R99" s="13"/>
      <c r="S99" s="4"/>
      <c r="T99" s="4"/>
      <c r="U99" s="4"/>
      <c r="V99" s="4"/>
      <c r="W99" s="13"/>
      <c r="X99" s="13"/>
      <c r="Y99" s="13"/>
      <c r="Z99" s="13"/>
      <c r="AA99" s="13"/>
      <c r="AB99" s="4"/>
      <c r="AC99" s="4"/>
      <c r="AD99" s="4"/>
      <c r="AE99" s="4"/>
      <c r="AF99" s="4"/>
      <c r="AG99" s="4"/>
      <c r="AH99" s="4"/>
      <c r="AI99" s="16"/>
    </row>
    <row r="100" spans="2:35" ht="35.4" customHeight="1" x14ac:dyDescent="0.15">
      <c r="B100" s="719"/>
      <c r="C100" s="13"/>
      <c r="D100" s="4"/>
      <c r="E100" s="4"/>
      <c r="F100" s="13"/>
      <c r="G100" s="13"/>
      <c r="H100" s="13"/>
      <c r="I100" s="4"/>
      <c r="J100" s="4"/>
      <c r="K100" s="4"/>
      <c r="L100" s="4"/>
      <c r="M100" s="4"/>
      <c r="N100" s="4"/>
      <c r="O100" s="4"/>
      <c r="P100" s="4"/>
      <c r="Q100" s="13"/>
      <c r="R100" s="13"/>
      <c r="S100" s="4"/>
      <c r="T100" s="4"/>
      <c r="U100" s="4"/>
      <c r="V100" s="4"/>
      <c r="W100" s="13"/>
      <c r="X100" s="13"/>
      <c r="Y100" s="13"/>
      <c r="Z100" s="13"/>
      <c r="AA100" s="13"/>
      <c r="AB100" s="4"/>
      <c r="AC100" s="4"/>
      <c r="AD100" s="4"/>
      <c r="AE100" s="4"/>
      <c r="AF100" s="4"/>
      <c r="AG100" s="4"/>
      <c r="AH100" s="4"/>
      <c r="AI100" s="16"/>
    </row>
    <row r="101" spans="2:35" ht="22.5" customHeight="1" x14ac:dyDescent="0.15">
      <c r="B101" s="719"/>
      <c r="C101" s="13"/>
      <c r="D101" s="4"/>
      <c r="E101" s="15"/>
      <c r="H101" s="14"/>
      <c r="I101" s="14"/>
      <c r="J101" s="14"/>
      <c r="K101" s="14"/>
      <c r="L101" s="14"/>
      <c r="M101" s="4"/>
      <c r="N101" s="4"/>
      <c r="O101" s="4"/>
      <c r="P101" s="4"/>
      <c r="Q101" s="13"/>
      <c r="R101" s="13"/>
      <c r="S101" s="4"/>
      <c r="T101" s="4"/>
      <c r="U101" s="4"/>
      <c r="V101" s="4"/>
      <c r="W101" s="13"/>
      <c r="X101" s="13"/>
      <c r="Y101" s="13"/>
      <c r="Z101" s="13"/>
      <c r="AA101" s="13"/>
      <c r="AI101" s="12"/>
    </row>
    <row r="102" spans="2:35" ht="71.25" customHeight="1" x14ac:dyDescent="0.15">
      <c r="B102" s="720"/>
      <c r="C102" s="11"/>
      <c r="D102" s="8"/>
      <c r="E102" s="10"/>
      <c r="F102" s="9"/>
      <c r="G102" s="9"/>
      <c r="H102" s="8"/>
      <c r="I102" s="8"/>
      <c r="J102" s="8"/>
      <c r="K102" s="8"/>
      <c r="L102" s="8"/>
      <c r="M102" s="8"/>
      <c r="N102" s="8"/>
      <c r="O102" s="8"/>
      <c r="P102" s="8"/>
      <c r="Q102" s="8"/>
      <c r="R102" s="8"/>
      <c r="S102" s="7"/>
      <c r="T102" s="7"/>
      <c r="U102" s="7"/>
      <c r="V102" s="724" t="s">
        <v>525</v>
      </c>
      <c r="W102" s="724"/>
      <c r="X102" s="724"/>
      <c r="Y102" s="724"/>
      <c r="Z102" s="724"/>
      <c r="AA102" s="724"/>
      <c r="AB102" s="724"/>
      <c r="AC102" s="724"/>
      <c r="AD102" s="724"/>
      <c r="AE102" s="724"/>
      <c r="AF102" s="724"/>
      <c r="AG102" s="724"/>
      <c r="AH102" s="724"/>
      <c r="AI102" s="725"/>
    </row>
    <row r="103" spans="2:35" ht="15" customHeight="1" x14ac:dyDescent="0.15"/>
    <row r="104" spans="2:35" ht="26.25" customHeight="1" x14ac:dyDescent="0.2">
      <c r="B104" s="719" t="s">
        <v>31</v>
      </c>
      <c r="C104" s="721" t="s">
        <v>30</v>
      </c>
      <c r="D104" s="722"/>
      <c r="E104" s="722"/>
      <c r="F104" s="722"/>
      <c r="G104" s="722"/>
      <c r="H104" s="722"/>
      <c r="I104" s="722"/>
      <c r="J104" s="722"/>
      <c r="K104" s="722"/>
      <c r="L104" s="722"/>
      <c r="M104" s="722"/>
      <c r="N104" s="722"/>
      <c r="O104" s="722"/>
      <c r="P104" s="722"/>
      <c r="Q104" s="722"/>
      <c r="R104" s="722"/>
      <c r="S104" s="722"/>
      <c r="T104" s="722"/>
      <c r="U104" s="722"/>
      <c r="V104" s="722"/>
      <c r="W104" s="722"/>
      <c r="X104" s="722"/>
      <c r="Y104" s="722"/>
      <c r="Z104" s="722"/>
      <c r="AA104" s="722"/>
      <c r="AB104" s="722"/>
      <c r="AC104" s="722"/>
      <c r="AD104" s="722"/>
      <c r="AE104" s="722"/>
      <c r="AF104" s="722"/>
      <c r="AG104" s="722"/>
      <c r="AH104" s="722"/>
      <c r="AI104" s="723"/>
    </row>
    <row r="105" spans="2:35" ht="35.4" customHeight="1" x14ac:dyDescent="0.15">
      <c r="B105" s="719"/>
      <c r="C105" s="4"/>
      <c r="D105" s="4"/>
      <c r="E105" s="4"/>
      <c r="F105" s="4"/>
      <c r="G105" s="4"/>
      <c r="H105" s="4"/>
      <c r="I105" s="13"/>
      <c r="J105" s="4"/>
      <c r="K105" s="4"/>
      <c r="L105" s="4"/>
      <c r="M105" s="4"/>
      <c r="N105" s="4"/>
      <c r="O105" s="4"/>
      <c r="P105" s="4"/>
      <c r="Q105" s="17"/>
      <c r="R105" s="13"/>
      <c r="S105" s="4"/>
      <c r="T105" s="4"/>
      <c r="U105" s="4"/>
      <c r="V105" s="4"/>
      <c r="W105" s="13"/>
      <c r="X105" s="13"/>
      <c r="Y105" s="13"/>
      <c r="Z105" s="13"/>
      <c r="AA105" s="13"/>
      <c r="AB105" s="4"/>
      <c r="AC105" s="4"/>
      <c r="AD105" s="4"/>
      <c r="AE105" s="4"/>
      <c r="AF105" s="4"/>
      <c r="AG105" s="4"/>
      <c r="AH105" s="4"/>
      <c r="AI105" s="16"/>
    </row>
    <row r="106" spans="2:35" ht="35.4" customHeight="1" x14ac:dyDescent="0.15">
      <c r="B106" s="719"/>
      <c r="C106" s="4"/>
      <c r="D106" s="4"/>
      <c r="E106" s="4"/>
      <c r="F106" s="4"/>
      <c r="G106" s="4"/>
      <c r="H106" s="4"/>
      <c r="I106" s="13"/>
      <c r="J106" s="4"/>
      <c r="K106" s="4"/>
      <c r="L106" s="4"/>
      <c r="M106" s="4"/>
      <c r="N106" s="4"/>
      <c r="O106" s="4"/>
      <c r="P106" s="4"/>
      <c r="Q106" s="17"/>
      <c r="R106" s="13"/>
      <c r="S106" s="4"/>
      <c r="T106" s="4"/>
      <c r="U106" s="4"/>
      <c r="V106" s="4"/>
      <c r="W106" s="13"/>
      <c r="X106" s="13"/>
      <c r="Y106" s="13"/>
      <c r="Z106" s="13"/>
      <c r="AA106" s="13"/>
      <c r="AB106" s="4"/>
      <c r="AC106" s="4"/>
      <c r="AD106" s="4"/>
      <c r="AE106" s="4"/>
      <c r="AF106" s="4"/>
      <c r="AG106" s="4"/>
      <c r="AH106" s="4"/>
      <c r="AI106" s="16"/>
    </row>
    <row r="107" spans="2:35" ht="35.4" customHeight="1" x14ac:dyDescent="0.15">
      <c r="B107" s="719"/>
      <c r="C107" s="4"/>
      <c r="D107" s="4"/>
      <c r="E107" s="4"/>
      <c r="F107" s="4"/>
      <c r="G107" s="4"/>
      <c r="H107" s="4"/>
      <c r="I107" s="13"/>
      <c r="J107" s="4"/>
      <c r="K107" s="4"/>
      <c r="L107" s="4"/>
      <c r="M107" s="4"/>
      <c r="N107" s="4"/>
      <c r="O107" s="4"/>
      <c r="P107" s="4"/>
      <c r="Q107" s="17"/>
      <c r="R107" s="13"/>
      <c r="S107" s="4"/>
      <c r="T107" s="4"/>
      <c r="U107" s="4"/>
      <c r="V107" s="4"/>
      <c r="W107" s="13"/>
      <c r="X107" s="13"/>
      <c r="Y107" s="13"/>
      <c r="Z107" s="13"/>
      <c r="AA107" s="13"/>
      <c r="AB107" s="4"/>
      <c r="AC107" s="4"/>
      <c r="AD107" s="4"/>
      <c r="AE107" s="4"/>
      <c r="AF107" s="4"/>
      <c r="AG107" s="4"/>
      <c r="AH107" s="4"/>
      <c r="AI107" s="16"/>
    </row>
    <row r="108" spans="2:35" ht="35.4" customHeight="1" x14ac:dyDescent="0.15">
      <c r="B108" s="719"/>
      <c r="C108" s="4"/>
      <c r="D108" s="4"/>
      <c r="E108" s="4"/>
      <c r="F108" s="4"/>
      <c r="G108" s="4"/>
      <c r="H108" s="4"/>
      <c r="I108" s="13"/>
      <c r="J108" s="4"/>
      <c r="K108" s="4"/>
      <c r="L108" s="4"/>
      <c r="M108" s="4"/>
      <c r="N108" s="4"/>
      <c r="O108" s="4"/>
      <c r="P108" s="4"/>
      <c r="Q108" s="17"/>
      <c r="R108" s="13"/>
      <c r="S108" s="4"/>
      <c r="T108" s="4"/>
      <c r="U108" s="4"/>
      <c r="V108" s="4"/>
      <c r="W108" s="13"/>
      <c r="X108" s="13"/>
      <c r="Y108" s="13"/>
      <c r="Z108" s="13"/>
      <c r="AA108" s="13"/>
      <c r="AB108" s="4"/>
      <c r="AC108" s="4"/>
      <c r="AD108" s="4"/>
      <c r="AE108" s="4"/>
      <c r="AF108" s="4"/>
      <c r="AG108" s="4"/>
      <c r="AH108" s="4"/>
      <c r="AI108" s="16"/>
    </row>
    <row r="109" spans="2:35" ht="35.4" customHeight="1" x14ac:dyDescent="0.15">
      <c r="B109" s="719"/>
      <c r="C109" s="4"/>
      <c r="D109" s="4"/>
      <c r="E109" s="4"/>
      <c r="F109" s="4"/>
      <c r="G109" s="4"/>
      <c r="H109" s="4"/>
      <c r="I109" s="13"/>
      <c r="J109" s="4"/>
      <c r="K109" s="4"/>
      <c r="L109" s="4"/>
      <c r="M109" s="4"/>
      <c r="N109" s="4"/>
      <c r="O109" s="4"/>
      <c r="P109" s="4"/>
      <c r="Q109" s="13"/>
      <c r="R109" s="13"/>
      <c r="S109" s="4"/>
      <c r="T109" s="4"/>
      <c r="U109" s="4"/>
      <c r="V109" s="4"/>
      <c r="W109" s="13"/>
      <c r="X109" s="13"/>
      <c r="Y109" s="13"/>
      <c r="Z109" s="13"/>
      <c r="AA109" s="13"/>
      <c r="AB109" s="4"/>
      <c r="AC109" s="4"/>
      <c r="AD109" s="4"/>
      <c r="AE109" s="4"/>
      <c r="AF109" s="4"/>
      <c r="AG109" s="4"/>
      <c r="AH109" s="4"/>
      <c r="AI109" s="16"/>
    </row>
    <row r="110" spans="2:35" ht="35.4" customHeight="1" x14ac:dyDescent="0.15">
      <c r="B110" s="719"/>
      <c r="C110" s="4"/>
      <c r="D110" s="4"/>
      <c r="E110" s="4"/>
      <c r="F110" s="13"/>
      <c r="G110" s="13"/>
      <c r="H110" s="4"/>
      <c r="I110" s="4"/>
      <c r="J110" s="4"/>
      <c r="K110" s="4"/>
      <c r="L110" s="4"/>
      <c r="M110" s="4"/>
      <c r="N110" s="4"/>
      <c r="O110" s="4"/>
      <c r="P110" s="4"/>
      <c r="Q110" s="13"/>
      <c r="R110" s="4"/>
      <c r="S110" s="4"/>
      <c r="T110" s="4"/>
      <c r="U110" s="4"/>
      <c r="V110" s="4"/>
      <c r="W110" s="13"/>
      <c r="X110" s="13"/>
      <c r="Y110" s="13"/>
      <c r="Z110" s="13"/>
      <c r="AA110" s="13"/>
      <c r="AB110" s="4"/>
      <c r="AC110" s="4"/>
      <c r="AD110" s="4"/>
      <c r="AE110" s="4"/>
      <c r="AF110" s="4"/>
      <c r="AG110" s="4"/>
      <c r="AH110" s="4"/>
      <c r="AI110" s="16"/>
    </row>
    <row r="111" spans="2:35" ht="35.4" customHeight="1" x14ac:dyDescent="0.15">
      <c r="B111" s="719"/>
      <c r="C111" s="4"/>
      <c r="D111" s="4"/>
      <c r="E111" s="4"/>
      <c r="F111" s="13"/>
      <c r="G111" s="13"/>
      <c r="H111" s="13"/>
      <c r="I111" s="4"/>
      <c r="J111" s="4"/>
      <c r="K111" s="4"/>
      <c r="L111" s="4"/>
      <c r="M111" s="4"/>
      <c r="N111" s="4"/>
      <c r="O111" s="4"/>
      <c r="P111" s="4"/>
      <c r="Q111" s="13"/>
      <c r="R111" s="4"/>
      <c r="S111" s="4"/>
      <c r="T111" s="4"/>
      <c r="U111" s="4"/>
      <c r="V111" s="4"/>
      <c r="W111" s="13"/>
      <c r="X111" s="13"/>
      <c r="Y111" s="13"/>
      <c r="Z111" s="13"/>
      <c r="AA111" s="13"/>
      <c r="AB111" s="4"/>
      <c r="AC111" s="4"/>
      <c r="AD111" s="4"/>
      <c r="AE111" s="4"/>
      <c r="AF111" s="4"/>
      <c r="AG111" s="4"/>
      <c r="AH111" s="4"/>
      <c r="AI111" s="16"/>
    </row>
    <row r="112" spans="2:35" ht="35.4" customHeight="1" x14ac:dyDescent="0.15">
      <c r="B112" s="719"/>
      <c r="C112" s="13"/>
      <c r="D112" s="4"/>
      <c r="E112" s="4"/>
      <c r="F112" s="13"/>
      <c r="G112" s="13"/>
      <c r="H112" s="13"/>
      <c r="I112" s="4"/>
      <c r="J112" s="4"/>
      <c r="K112" s="4"/>
      <c r="L112" s="4"/>
      <c r="M112" s="4"/>
      <c r="N112" s="4"/>
      <c r="O112" s="4"/>
      <c r="P112" s="4"/>
      <c r="Q112" s="13"/>
      <c r="R112" s="13"/>
      <c r="S112" s="4"/>
      <c r="T112" s="4"/>
      <c r="U112" s="4"/>
      <c r="V112" s="4"/>
      <c r="W112" s="13"/>
      <c r="X112" s="13"/>
      <c r="Y112" s="13"/>
      <c r="Z112" s="13"/>
      <c r="AA112" s="13"/>
      <c r="AB112" s="4"/>
      <c r="AC112" s="4"/>
      <c r="AD112" s="4"/>
      <c r="AE112" s="4"/>
      <c r="AF112" s="4"/>
      <c r="AG112" s="4"/>
      <c r="AH112" s="4"/>
      <c r="AI112" s="16"/>
    </row>
    <row r="113" spans="2:35" ht="35.4" customHeight="1" x14ac:dyDescent="0.15">
      <c r="B113" s="719"/>
      <c r="C113" s="13"/>
      <c r="D113" s="4"/>
      <c r="E113" s="4"/>
      <c r="F113" s="13"/>
      <c r="G113" s="13"/>
      <c r="H113" s="13"/>
      <c r="I113" s="4"/>
      <c r="J113" s="4"/>
      <c r="K113" s="4"/>
      <c r="L113" s="4"/>
      <c r="M113" s="4"/>
      <c r="N113" s="4"/>
      <c r="O113" s="4"/>
      <c r="P113" s="4"/>
      <c r="Q113" s="13"/>
      <c r="R113" s="13"/>
      <c r="S113" s="4"/>
      <c r="T113" s="4"/>
      <c r="U113" s="4"/>
      <c r="V113" s="4"/>
      <c r="W113" s="13"/>
      <c r="X113" s="13"/>
      <c r="Y113" s="13"/>
      <c r="Z113" s="13"/>
      <c r="AA113" s="13"/>
      <c r="AB113" s="4"/>
      <c r="AC113" s="4"/>
      <c r="AD113" s="4"/>
      <c r="AE113" s="4"/>
      <c r="AF113" s="4"/>
      <c r="AG113" s="4"/>
      <c r="AH113" s="4"/>
      <c r="AI113" s="16"/>
    </row>
    <row r="114" spans="2:35" ht="35.4" customHeight="1" x14ac:dyDescent="0.15">
      <c r="B114" s="719"/>
      <c r="C114" s="13"/>
      <c r="D114" s="4"/>
      <c r="E114" s="4"/>
      <c r="F114" s="13"/>
      <c r="G114" s="13"/>
      <c r="H114" s="13"/>
      <c r="I114" s="4"/>
      <c r="J114" s="4"/>
      <c r="K114" s="4"/>
      <c r="L114" s="4"/>
      <c r="M114" s="4"/>
      <c r="N114" s="4"/>
      <c r="O114" s="4"/>
      <c r="P114" s="4"/>
      <c r="Q114" s="13"/>
      <c r="R114" s="13"/>
      <c r="S114" s="4"/>
      <c r="T114" s="4"/>
      <c r="U114" s="4"/>
      <c r="V114" s="4"/>
      <c r="W114" s="13"/>
      <c r="X114" s="13"/>
      <c r="Y114" s="13"/>
      <c r="Z114" s="13"/>
      <c r="AA114" s="13"/>
      <c r="AB114" s="4"/>
      <c r="AC114" s="4"/>
      <c r="AD114" s="4"/>
      <c r="AE114" s="4"/>
      <c r="AF114" s="4"/>
      <c r="AG114" s="4"/>
      <c r="AH114" s="4"/>
      <c r="AI114" s="16"/>
    </row>
    <row r="115" spans="2:35" ht="22.5" customHeight="1" x14ac:dyDescent="0.15">
      <c r="B115" s="719"/>
      <c r="C115" s="13"/>
      <c r="D115" s="4"/>
      <c r="E115" s="15"/>
      <c r="H115" s="14"/>
      <c r="I115" s="14"/>
      <c r="J115" s="14"/>
      <c r="K115" s="14"/>
      <c r="L115" s="14"/>
      <c r="M115" s="4"/>
      <c r="N115" s="4"/>
      <c r="O115" s="4"/>
      <c r="P115" s="4"/>
      <c r="Q115" s="13"/>
      <c r="R115" s="13"/>
      <c r="S115" s="4"/>
      <c r="T115" s="4"/>
      <c r="U115" s="4"/>
      <c r="V115" s="4"/>
      <c r="W115" s="13"/>
      <c r="X115" s="13"/>
      <c r="Y115" s="13"/>
      <c r="Z115" s="13"/>
      <c r="AA115" s="13"/>
      <c r="AI115" s="12"/>
    </row>
    <row r="116" spans="2:35" ht="71.25" customHeight="1" x14ac:dyDescent="0.15">
      <c r="B116" s="720"/>
      <c r="C116" s="11"/>
      <c r="D116" s="8"/>
      <c r="E116" s="10"/>
      <c r="F116" s="9"/>
      <c r="G116" s="9"/>
      <c r="H116" s="8"/>
      <c r="I116" s="8"/>
      <c r="J116" s="8"/>
      <c r="K116" s="8"/>
      <c r="L116" s="8"/>
      <c r="M116" s="8"/>
      <c r="N116" s="8"/>
      <c r="O116" s="8"/>
      <c r="P116" s="8"/>
      <c r="Q116" s="8"/>
      <c r="R116" s="8"/>
      <c r="S116" s="7"/>
      <c r="T116" s="7"/>
      <c r="U116" s="7"/>
      <c r="V116" s="724" t="s">
        <v>525</v>
      </c>
      <c r="W116" s="724"/>
      <c r="X116" s="724"/>
      <c r="Y116" s="724"/>
      <c r="Z116" s="724"/>
      <c r="AA116" s="724"/>
      <c r="AB116" s="724"/>
      <c r="AC116" s="724"/>
      <c r="AD116" s="724"/>
      <c r="AE116" s="724"/>
      <c r="AF116" s="724"/>
      <c r="AG116" s="724"/>
      <c r="AH116" s="724"/>
      <c r="AI116" s="725"/>
    </row>
    <row r="117" spans="2:35" ht="15" customHeight="1" x14ac:dyDescent="0.15"/>
    <row r="118" spans="2:35" ht="26.25" customHeight="1" x14ac:dyDescent="0.2">
      <c r="B118" s="719" t="s">
        <v>31</v>
      </c>
      <c r="C118" s="721" t="s">
        <v>30</v>
      </c>
      <c r="D118" s="722"/>
      <c r="E118" s="722"/>
      <c r="F118" s="722"/>
      <c r="G118" s="722"/>
      <c r="H118" s="722"/>
      <c r="I118" s="722"/>
      <c r="J118" s="722"/>
      <c r="K118" s="722"/>
      <c r="L118" s="722"/>
      <c r="M118" s="722"/>
      <c r="N118" s="722"/>
      <c r="O118" s="722"/>
      <c r="P118" s="722"/>
      <c r="Q118" s="722"/>
      <c r="R118" s="722"/>
      <c r="S118" s="722"/>
      <c r="T118" s="722"/>
      <c r="U118" s="722"/>
      <c r="V118" s="722"/>
      <c r="W118" s="722"/>
      <c r="X118" s="722"/>
      <c r="Y118" s="722"/>
      <c r="Z118" s="722"/>
      <c r="AA118" s="722"/>
      <c r="AB118" s="722"/>
      <c r="AC118" s="722"/>
      <c r="AD118" s="722"/>
      <c r="AE118" s="722"/>
      <c r="AF118" s="722"/>
      <c r="AG118" s="722"/>
      <c r="AH118" s="722"/>
      <c r="AI118" s="723"/>
    </row>
    <row r="119" spans="2:35" ht="35.4" customHeight="1" x14ac:dyDescent="0.15">
      <c r="B119" s="719"/>
      <c r="C119" s="4"/>
      <c r="D119" s="4"/>
      <c r="E119" s="4"/>
      <c r="F119" s="4"/>
      <c r="G119" s="4"/>
      <c r="H119" s="4"/>
      <c r="I119" s="13"/>
      <c r="J119" s="4"/>
      <c r="K119" s="4"/>
      <c r="L119" s="4"/>
      <c r="M119" s="4"/>
      <c r="N119" s="4"/>
      <c r="O119" s="4"/>
      <c r="P119" s="4"/>
      <c r="Q119" s="17"/>
      <c r="R119" s="13"/>
      <c r="S119" s="4"/>
      <c r="T119" s="4"/>
      <c r="U119" s="4"/>
      <c r="V119" s="4"/>
      <c r="W119" s="13"/>
      <c r="X119" s="13"/>
      <c r="Y119" s="13"/>
      <c r="Z119" s="13"/>
      <c r="AA119" s="13"/>
      <c r="AB119" s="4"/>
      <c r="AC119" s="4"/>
      <c r="AD119" s="4"/>
      <c r="AE119" s="4"/>
      <c r="AF119" s="4"/>
      <c r="AG119" s="4"/>
      <c r="AH119" s="4"/>
      <c r="AI119" s="16"/>
    </row>
    <row r="120" spans="2:35" ht="35.4" customHeight="1" x14ac:dyDescent="0.15">
      <c r="B120" s="719"/>
      <c r="C120" s="4"/>
      <c r="D120" s="4"/>
      <c r="E120" s="4"/>
      <c r="F120" s="4"/>
      <c r="G120" s="4"/>
      <c r="H120" s="4"/>
      <c r="I120" s="13"/>
      <c r="J120" s="4"/>
      <c r="K120" s="4"/>
      <c r="L120" s="4"/>
      <c r="M120" s="4"/>
      <c r="N120" s="4"/>
      <c r="O120" s="4"/>
      <c r="P120" s="4"/>
      <c r="Q120" s="17"/>
      <c r="R120" s="13"/>
      <c r="S120" s="4"/>
      <c r="T120" s="4"/>
      <c r="U120" s="4"/>
      <c r="V120" s="4"/>
      <c r="W120" s="13"/>
      <c r="X120" s="13"/>
      <c r="Y120" s="13"/>
      <c r="Z120" s="13"/>
      <c r="AA120" s="13"/>
      <c r="AB120" s="4"/>
      <c r="AC120" s="4"/>
      <c r="AD120" s="4"/>
      <c r="AE120" s="4"/>
      <c r="AF120" s="4"/>
      <c r="AG120" s="4"/>
      <c r="AH120" s="4"/>
      <c r="AI120" s="16"/>
    </row>
    <row r="121" spans="2:35" ht="35.4" customHeight="1" x14ac:dyDescent="0.15">
      <c r="B121" s="719"/>
      <c r="C121" s="4"/>
      <c r="D121" s="4"/>
      <c r="E121" s="4"/>
      <c r="F121" s="4"/>
      <c r="G121" s="4"/>
      <c r="H121" s="4"/>
      <c r="I121" s="13"/>
      <c r="J121" s="4"/>
      <c r="K121" s="4"/>
      <c r="L121" s="4"/>
      <c r="M121" s="4"/>
      <c r="N121" s="4"/>
      <c r="O121" s="4"/>
      <c r="P121" s="4"/>
      <c r="Q121" s="17"/>
      <c r="R121" s="13"/>
      <c r="S121" s="4"/>
      <c r="T121" s="4"/>
      <c r="U121" s="4"/>
      <c r="V121" s="4"/>
      <c r="W121" s="13"/>
      <c r="X121" s="13"/>
      <c r="Y121" s="13"/>
      <c r="Z121" s="13"/>
      <c r="AA121" s="13"/>
      <c r="AB121" s="4"/>
      <c r="AC121" s="4"/>
      <c r="AD121" s="4"/>
      <c r="AE121" s="4"/>
      <c r="AF121" s="4"/>
      <c r="AG121" s="4"/>
      <c r="AH121" s="4"/>
      <c r="AI121" s="16"/>
    </row>
    <row r="122" spans="2:35" ht="35.4" customHeight="1" x14ac:dyDescent="0.15">
      <c r="B122" s="719"/>
      <c r="C122" s="4"/>
      <c r="D122" s="4"/>
      <c r="E122" s="4"/>
      <c r="F122" s="4"/>
      <c r="G122" s="4"/>
      <c r="H122" s="4"/>
      <c r="I122" s="13"/>
      <c r="J122" s="4"/>
      <c r="K122" s="4"/>
      <c r="L122" s="4"/>
      <c r="M122" s="4"/>
      <c r="N122" s="4"/>
      <c r="O122" s="4"/>
      <c r="P122" s="4"/>
      <c r="Q122" s="17"/>
      <c r="R122" s="13"/>
      <c r="S122" s="4"/>
      <c r="T122" s="4"/>
      <c r="U122" s="4"/>
      <c r="V122" s="4"/>
      <c r="W122" s="13"/>
      <c r="X122" s="13"/>
      <c r="Y122" s="13"/>
      <c r="Z122" s="13"/>
      <c r="AA122" s="13"/>
      <c r="AB122" s="4"/>
      <c r="AC122" s="4"/>
      <c r="AD122" s="4"/>
      <c r="AE122" s="4"/>
      <c r="AF122" s="4"/>
      <c r="AG122" s="4"/>
      <c r="AH122" s="4"/>
      <c r="AI122" s="16"/>
    </row>
    <row r="123" spans="2:35" ht="35.4" customHeight="1" x14ac:dyDescent="0.15">
      <c r="B123" s="719"/>
      <c r="C123" s="4"/>
      <c r="D123" s="4"/>
      <c r="E123" s="4"/>
      <c r="F123" s="4"/>
      <c r="G123" s="4"/>
      <c r="H123" s="4"/>
      <c r="I123" s="13"/>
      <c r="J123" s="4"/>
      <c r="K123" s="4"/>
      <c r="L123" s="4"/>
      <c r="M123" s="4"/>
      <c r="N123" s="4"/>
      <c r="O123" s="4"/>
      <c r="P123" s="4"/>
      <c r="Q123" s="13"/>
      <c r="R123" s="13"/>
      <c r="S123" s="4"/>
      <c r="T123" s="4"/>
      <c r="U123" s="4"/>
      <c r="V123" s="4"/>
      <c r="W123" s="13"/>
      <c r="X123" s="13"/>
      <c r="Y123" s="13"/>
      <c r="Z123" s="13"/>
      <c r="AA123" s="13"/>
      <c r="AB123" s="4"/>
      <c r="AC123" s="4"/>
      <c r="AD123" s="4"/>
      <c r="AE123" s="4"/>
      <c r="AF123" s="4"/>
      <c r="AG123" s="4"/>
      <c r="AH123" s="4"/>
      <c r="AI123" s="16"/>
    </row>
    <row r="124" spans="2:35" ht="35.4" customHeight="1" x14ac:dyDescent="0.15">
      <c r="B124" s="719"/>
      <c r="C124" s="4"/>
      <c r="D124" s="4"/>
      <c r="E124" s="4"/>
      <c r="F124" s="13"/>
      <c r="G124" s="13"/>
      <c r="H124" s="4"/>
      <c r="I124" s="4"/>
      <c r="J124" s="4"/>
      <c r="K124" s="4"/>
      <c r="L124" s="4"/>
      <c r="M124" s="4"/>
      <c r="N124" s="4"/>
      <c r="O124" s="4"/>
      <c r="P124" s="4"/>
      <c r="Q124" s="13"/>
      <c r="R124" s="4"/>
      <c r="S124" s="4"/>
      <c r="T124" s="4"/>
      <c r="U124" s="4"/>
      <c r="V124" s="4"/>
      <c r="W124" s="13"/>
      <c r="X124" s="13"/>
      <c r="Y124" s="13"/>
      <c r="Z124" s="13"/>
      <c r="AA124" s="13"/>
      <c r="AB124" s="4"/>
      <c r="AC124" s="4"/>
      <c r="AD124" s="4"/>
      <c r="AE124" s="4"/>
      <c r="AF124" s="4"/>
      <c r="AG124" s="4"/>
      <c r="AH124" s="4"/>
      <c r="AI124" s="16"/>
    </row>
    <row r="125" spans="2:35" ht="35.4" customHeight="1" x14ac:dyDescent="0.15">
      <c r="B125" s="719"/>
      <c r="C125" s="4"/>
      <c r="D125" s="4"/>
      <c r="E125" s="4"/>
      <c r="F125" s="13"/>
      <c r="G125" s="13"/>
      <c r="H125" s="13"/>
      <c r="I125" s="4"/>
      <c r="J125" s="4"/>
      <c r="K125" s="4"/>
      <c r="L125" s="4"/>
      <c r="M125" s="4"/>
      <c r="N125" s="4"/>
      <c r="O125" s="4"/>
      <c r="P125" s="4"/>
      <c r="Q125" s="13"/>
      <c r="R125" s="4"/>
      <c r="S125" s="4"/>
      <c r="T125" s="4"/>
      <c r="U125" s="4"/>
      <c r="V125" s="4"/>
      <c r="W125" s="13"/>
      <c r="X125" s="13"/>
      <c r="Y125" s="13"/>
      <c r="Z125" s="13"/>
      <c r="AA125" s="13"/>
      <c r="AB125" s="4"/>
      <c r="AC125" s="4"/>
      <c r="AD125" s="4"/>
      <c r="AE125" s="4"/>
      <c r="AF125" s="4"/>
      <c r="AG125" s="4"/>
      <c r="AH125" s="4"/>
      <c r="AI125" s="16"/>
    </row>
    <row r="126" spans="2:35" ht="35.4" customHeight="1" x14ac:dyDescent="0.15">
      <c r="B126" s="719"/>
      <c r="C126" s="13"/>
      <c r="D126" s="4"/>
      <c r="E126" s="4"/>
      <c r="F126" s="13"/>
      <c r="G126" s="13"/>
      <c r="H126" s="13"/>
      <c r="I126" s="4"/>
      <c r="J126" s="4"/>
      <c r="K126" s="4"/>
      <c r="L126" s="4"/>
      <c r="M126" s="4"/>
      <c r="N126" s="4"/>
      <c r="O126" s="4"/>
      <c r="P126" s="4"/>
      <c r="Q126" s="13"/>
      <c r="R126" s="13"/>
      <c r="S126" s="4"/>
      <c r="T126" s="4"/>
      <c r="U126" s="4"/>
      <c r="V126" s="4"/>
      <c r="W126" s="13"/>
      <c r="X126" s="13"/>
      <c r="Y126" s="13"/>
      <c r="Z126" s="13"/>
      <c r="AA126" s="13"/>
      <c r="AB126" s="4"/>
      <c r="AC126" s="4"/>
      <c r="AD126" s="4"/>
      <c r="AE126" s="4"/>
      <c r="AF126" s="4"/>
      <c r="AG126" s="4"/>
      <c r="AH126" s="4"/>
      <c r="AI126" s="16"/>
    </row>
    <row r="127" spans="2:35" ht="35.4" customHeight="1" x14ac:dyDescent="0.15">
      <c r="B127" s="719"/>
      <c r="C127" s="13"/>
      <c r="D127" s="4"/>
      <c r="E127" s="4"/>
      <c r="F127" s="13"/>
      <c r="G127" s="13"/>
      <c r="H127" s="13"/>
      <c r="I127" s="4"/>
      <c r="J127" s="4"/>
      <c r="K127" s="4"/>
      <c r="L127" s="4"/>
      <c r="M127" s="4"/>
      <c r="N127" s="4"/>
      <c r="O127" s="4"/>
      <c r="P127" s="4"/>
      <c r="Q127" s="13"/>
      <c r="R127" s="13"/>
      <c r="S127" s="4"/>
      <c r="T127" s="4"/>
      <c r="U127" s="4"/>
      <c r="V127" s="4"/>
      <c r="W127" s="13"/>
      <c r="X127" s="13"/>
      <c r="Y127" s="13"/>
      <c r="Z127" s="13"/>
      <c r="AA127" s="13"/>
      <c r="AB127" s="4"/>
      <c r="AC127" s="4"/>
      <c r="AD127" s="4"/>
      <c r="AE127" s="4"/>
      <c r="AF127" s="4"/>
      <c r="AG127" s="4"/>
      <c r="AH127" s="4"/>
      <c r="AI127" s="16"/>
    </row>
    <row r="128" spans="2:35" ht="35.4" customHeight="1" x14ac:dyDescent="0.15">
      <c r="B128" s="719"/>
      <c r="C128" s="13"/>
      <c r="D128" s="4"/>
      <c r="E128" s="4"/>
      <c r="F128" s="13"/>
      <c r="G128" s="13"/>
      <c r="H128" s="13"/>
      <c r="I128" s="4"/>
      <c r="J128" s="4"/>
      <c r="K128" s="4"/>
      <c r="L128" s="4"/>
      <c r="M128" s="4"/>
      <c r="N128" s="4"/>
      <c r="O128" s="4"/>
      <c r="P128" s="4"/>
      <c r="Q128" s="13"/>
      <c r="R128" s="13"/>
      <c r="S128" s="4"/>
      <c r="T128" s="4"/>
      <c r="U128" s="4"/>
      <c r="V128" s="4"/>
      <c r="W128" s="13"/>
      <c r="X128" s="13"/>
      <c r="Y128" s="13"/>
      <c r="Z128" s="13"/>
      <c r="AA128" s="13"/>
      <c r="AB128" s="4"/>
      <c r="AC128" s="4"/>
      <c r="AD128" s="4"/>
      <c r="AE128" s="4"/>
      <c r="AF128" s="4"/>
      <c r="AG128" s="4"/>
      <c r="AH128" s="4"/>
      <c r="AI128" s="16"/>
    </row>
    <row r="129" spans="2:35" ht="22.5" customHeight="1" x14ac:dyDescent="0.15">
      <c r="B129" s="719"/>
      <c r="C129" s="13"/>
      <c r="D129" s="4"/>
      <c r="E129" s="15"/>
      <c r="H129" s="14"/>
      <c r="I129" s="14"/>
      <c r="J129" s="14"/>
      <c r="K129" s="14"/>
      <c r="L129" s="14"/>
      <c r="M129" s="4"/>
      <c r="N129" s="4"/>
      <c r="O129" s="4"/>
      <c r="P129" s="4"/>
      <c r="Q129" s="13"/>
      <c r="R129" s="13"/>
      <c r="S129" s="4"/>
      <c r="T129" s="4"/>
      <c r="U129" s="4"/>
      <c r="V129" s="4"/>
      <c r="W129" s="13"/>
      <c r="X129" s="13"/>
      <c r="Y129" s="13"/>
      <c r="Z129" s="13"/>
      <c r="AA129" s="13"/>
      <c r="AI129" s="12"/>
    </row>
    <row r="130" spans="2:35" ht="71.25" customHeight="1" x14ac:dyDescent="0.15">
      <c r="B130" s="720"/>
      <c r="C130" s="11"/>
      <c r="D130" s="8"/>
      <c r="E130" s="10"/>
      <c r="F130" s="9"/>
      <c r="G130" s="9"/>
      <c r="H130" s="8"/>
      <c r="I130" s="8"/>
      <c r="J130" s="8"/>
      <c r="K130" s="8"/>
      <c r="L130" s="8"/>
      <c r="M130" s="8"/>
      <c r="N130" s="8"/>
      <c r="O130" s="8"/>
      <c r="P130" s="8"/>
      <c r="Q130" s="8"/>
      <c r="R130" s="8"/>
      <c r="S130" s="7"/>
      <c r="T130" s="7"/>
      <c r="U130" s="7"/>
      <c r="V130" s="724" t="s">
        <v>525</v>
      </c>
      <c r="W130" s="724"/>
      <c r="X130" s="724"/>
      <c r="Y130" s="724"/>
      <c r="Z130" s="724"/>
      <c r="AA130" s="724"/>
      <c r="AB130" s="724"/>
      <c r="AC130" s="724"/>
      <c r="AD130" s="724"/>
      <c r="AE130" s="724"/>
      <c r="AF130" s="724"/>
      <c r="AG130" s="724"/>
      <c r="AH130" s="724"/>
      <c r="AI130" s="725"/>
    </row>
    <row r="131" spans="2:35" ht="15" customHeight="1" x14ac:dyDescent="0.15"/>
    <row r="132" spans="2:35" ht="26.25" customHeight="1" x14ac:dyDescent="0.2">
      <c r="B132" s="719" t="s">
        <v>31</v>
      </c>
      <c r="C132" s="721" t="s">
        <v>30</v>
      </c>
      <c r="D132" s="722"/>
      <c r="E132" s="722"/>
      <c r="F132" s="722"/>
      <c r="G132" s="722"/>
      <c r="H132" s="722"/>
      <c r="I132" s="722"/>
      <c r="J132" s="722"/>
      <c r="K132" s="722"/>
      <c r="L132" s="722"/>
      <c r="M132" s="722"/>
      <c r="N132" s="722"/>
      <c r="O132" s="722"/>
      <c r="P132" s="722"/>
      <c r="Q132" s="722"/>
      <c r="R132" s="722"/>
      <c r="S132" s="722"/>
      <c r="T132" s="722"/>
      <c r="U132" s="722"/>
      <c r="V132" s="722"/>
      <c r="W132" s="722"/>
      <c r="X132" s="722"/>
      <c r="Y132" s="722"/>
      <c r="Z132" s="722"/>
      <c r="AA132" s="722"/>
      <c r="AB132" s="722"/>
      <c r="AC132" s="722"/>
      <c r="AD132" s="722"/>
      <c r="AE132" s="722"/>
      <c r="AF132" s="722"/>
      <c r="AG132" s="722"/>
      <c r="AH132" s="722"/>
      <c r="AI132" s="723"/>
    </row>
    <row r="133" spans="2:35" ht="35.4" customHeight="1" x14ac:dyDescent="0.15">
      <c r="B133" s="719"/>
      <c r="C133" s="4"/>
      <c r="D133" s="4"/>
      <c r="E133" s="4"/>
      <c r="F133" s="4"/>
      <c r="G133" s="4"/>
      <c r="H133" s="4"/>
      <c r="I133" s="13"/>
      <c r="J133" s="4"/>
      <c r="K133" s="4"/>
      <c r="L133" s="4"/>
      <c r="M133" s="4"/>
      <c r="N133" s="4"/>
      <c r="O133" s="4"/>
      <c r="P133" s="4"/>
      <c r="Q133" s="17"/>
      <c r="R133" s="13"/>
      <c r="S133" s="4"/>
      <c r="T133" s="4"/>
      <c r="U133" s="4"/>
      <c r="V133" s="4"/>
      <c r="W133" s="13"/>
      <c r="X133" s="13"/>
      <c r="Y133" s="13"/>
      <c r="Z133" s="13"/>
      <c r="AA133" s="13"/>
      <c r="AB133" s="4"/>
      <c r="AC133" s="4"/>
      <c r="AD133" s="4"/>
      <c r="AE133" s="4"/>
      <c r="AF133" s="4"/>
      <c r="AG133" s="4"/>
      <c r="AH133" s="4"/>
      <c r="AI133" s="16"/>
    </row>
    <row r="134" spans="2:35" ht="35.4" customHeight="1" x14ac:dyDescent="0.15">
      <c r="B134" s="719"/>
      <c r="C134" s="4"/>
      <c r="D134" s="4"/>
      <c r="E134" s="4"/>
      <c r="F134" s="4"/>
      <c r="G134" s="4"/>
      <c r="H134" s="4"/>
      <c r="I134" s="13"/>
      <c r="J134" s="4"/>
      <c r="K134" s="4"/>
      <c r="L134" s="4"/>
      <c r="M134" s="4"/>
      <c r="N134" s="4"/>
      <c r="O134" s="4"/>
      <c r="P134" s="4"/>
      <c r="Q134" s="17"/>
      <c r="R134" s="13"/>
      <c r="S134" s="4"/>
      <c r="T134" s="4"/>
      <c r="U134" s="4"/>
      <c r="V134" s="4"/>
      <c r="W134" s="13"/>
      <c r="X134" s="13"/>
      <c r="Y134" s="13"/>
      <c r="Z134" s="13"/>
      <c r="AA134" s="13"/>
      <c r="AB134" s="4"/>
      <c r="AC134" s="4"/>
      <c r="AD134" s="4"/>
      <c r="AE134" s="4"/>
      <c r="AF134" s="4"/>
      <c r="AG134" s="4"/>
      <c r="AH134" s="4"/>
      <c r="AI134" s="16"/>
    </row>
    <row r="135" spans="2:35" ht="35.4" customHeight="1" x14ac:dyDescent="0.15">
      <c r="B135" s="719"/>
      <c r="C135" s="4"/>
      <c r="D135" s="4"/>
      <c r="E135" s="4"/>
      <c r="F135" s="4"/>
      <c r="G135" s="4"/>
      <c r="H135" s="4"/>
      <c r="I135" s="13"/>
      <c r="J135" s="4"/>
      <c r="K135" s="4"/>
      <c r="L135" s="4"/>
      <c r="M135" s="4"/>
      <c r="N135" s="4"/>
      <c r="O135" s="4"/>
      <c r="P135" s="4"/>
      <c r="Q135" s="17"/>
      <c r="R135" s="13"/>
      <c r="S135" s="4"/>
      <c r="T135" s="4"/>
      <c r="U135" s="4"/>
      <c r="V135" s="4"/>
      <c r="W135" s="13"/>
      <c r="X135" s="13"/>
      <c r="Y135" s="13"/>
      <c r="Z135" s="13"/>
      <c r="AA135" s="13"/>
      <c r="AB135" s="4"/>
      <c r="AC135" s="4"/>
      <c r="AD135" s="4"/>
      <c r="AE135" s="4"/>
      <c r="AF135" s="4"/>
      <c r="AG135" s="4"/>
      <c r="AH135" s="4"/>
      <c r="AI135" s="16"/>
    </row>
    <row r="136" spans="2:35" ht="35.4" customHeight="1" x14ac:dyDescent="0.15">
      <c r="B136" s="719"/>
      <c r="C136" s="4"/>
      <c r="D136" s="4"/>
      <c r="E136" s="4"/>
      <c r="F136" s="4"/>
      <c r="G136" s="4"/>
      <c r="H136" s="4"/>
      <c r="I136" s="13"/>
      <c r="J136" s="4"/>
      <c r="K136" s="4"/>
      <c r="L136" s="4"/>
      <c r="M136" s="4"/>
      <c r="N136" s="4"/>
      <c r="O136" s="4"/>
      <c r="P136" s="4"/>
      <c r="Q136" s="17"/>
      <c r="R136" s="13"/>
      <c r="S136" s="4"/>
      <c r="T136" s="4"/>
      <c r="U136" s="4"/>
      <c r="V136" s="4"/>
      <c r="W136" s="13"/>
      <c r="X136" s="13"/>
      <c r="Y136" s="13"/>
      <c r="Z136" s="13"/>
      <c r="AA136" s="13"/>
      <c r="AB136" s="4"/>
      <c r="AC136" s="4"/>
      <c r="AD136" s="4"/>
      <c r="AE136" s="4"/>
      <c r="AF136" s="4"/>
      <c r="AG136" s="4"/>
      <c r="AH136" s="4"/>
      <c r="AI136" s="16"/>
    </row>
    <row r="137" spans="2:35" ht="35.4" customHeight="1" x14ac:dyDescent="0.15">
      <c r="B137" s="719"/>
      <c r="C137" s="4"/>
      <c r="D137" s="4"/>
      <c r="E137" s="4"/>
      <c r="F137" s="4"/>
      <c r="G137" s="4"/>
      <c r="H137" s="4"/>
      <c r="I137" s="13"/>
      <c r="J137" s="4"/>
      <c r="K137" s="4"/>
      <c r="L137" s="4"/>
      <c r="M137" s="4"/>
      <c r="N137" s="4"/>
      <c r="O137" s="4"/>
      <c r="P137" s="4"/>
      <c r="Q137" s="13"/>
      <c r="R137" s="13"/>
      <c r="S137" s="4"/>
      <c r="T137" s="4"/>
      <c r="U137" s="4"/>
      <c r="V137" s="4"/>
      <c r="W137" s="13"/>
      <c r="X137" s="13"/>
      <c r="Y137" s="13"/>
      <c r="Z137" s="13"/>
      <c r="AA137" s="13"/>
      <c r="AB137" s="4"/>
      <c r="AC137" s="4"/>
      <c r="AD137" s="4"/>
      <c r="AE137" s="4"/>
      <c r="AF137" s="4"/>
      <c r="AG137" s="4"/>
      <c r="AH137" s="4"/>
      <c r="AI137" s="16"/>
    </row>
    <row r="138" spans="2:35" ht="35.4" customHeight="1" x14ac:dyDescent="0.15">
      <c r="B138" s="719"/>
      <c r="C138" s="4"/>
      <c r="D138" s="4"/>
      <c r="E138" s="4"/>
      <c r="F138" s="13"/>
      <c r="G138" s="13"/>
      <c r="H138" s="4"/>
      <c r="I138" s="4"/>
      <c r="J138" s="4"/>
      <c r="K138" s="4"/>
      <c r="L138" s="4"/>
      <c r="M138" s="4"/>
      <c r="N138" s="4"/>
      <c r="O138" s="4"/>
      <c r="P138" s="4"/>
      <c r="Q138" s="13"/>
      <c r="R138" s="4"/>
      <c r="S138" s="4"/>
      <c r="T138" s="4"/>
      <c r="U138" s="4"/>
      <c r="V138" s="4"/>
      <c r="W138" s="13"/>
      <c r="X138" s="13"/>
      <c r="Y138" s="13"/>
      <c r="Z138" s="13"/>
      <c r="AA138" s="13"/>
      <c r="AB138" s="4"/>
      <c r="AC138" s="4"/>
      <c r="AD138" s="4"/>
      <c r="AE138" s="4"/>
      <c r="AF138" s="4"/>
      <c r="AG138" s="4"/>
      <c r="AH138" s="4"/>
      <c r="AI138" s="16"/>
    </row>
    <row r="139" spans="2:35" ht="35.4" customHeight="1" x14ac:dyDescent="0.15">
      <c r="B139" s="719"/>
      <c r="C139" s="4"/>
      <c r="D139" s="4"/>
      <c r="E139" s="4"/>
      <c r="F139" s="13"/>
      <c r="G139" s="13"/>
      <c r="H139" s="13"/>
      <c r="I139" s="4"/>
      <c r="J139" s="4"/>
      <c r="K139" s="4"/>
      <c r="L139" s="4"/>
      <c r="M139" s="4"/>
      <c r="N139" s="4"/>
      <c r="O139" s="4"/>
      <c r="P139" s="4"/>
      <c r="Q139" s="13"/>
      <c r="R139" s="4"/>
      <c r="S139" s="4"/>
      <c r="T139" s="4"/>
      <c r="U139" s="4"/>
      <c r="V139" s="4"/>
      <c r="W139" s="13"/>
      <c r="X139" s="13"/>
      <c r="Y139" s="13"/>
      <c r="Z139" s="13"/>
      <c r="AA139" s="13"/>
      <c r="AB139" s="4"/>
      <c r="AC139" s="4"/>
      <c r="AD139" s="4"/>
      <c r="AE139" s="4"/>
      <c r="AF139" s="4"/>
      <c r="AG139" s="4"/>
      <c r="AH139" s="4"/>
      <c r="AI139" s="16"/>
    </row>
    <row r="140" spans="2:35" ht="35.4" customHeight="1" x14ac:dyDescent="0.15">
      <c r="B140" s="719"/>
      <c r="C140" s="13"/>
      <c r="D140" s="4"/>
      <c r="E140" s="4"/>
      <c r="F140" s="13"/>
      <c r="G140" s="13"/>
      <c r="H140" s="13"/>
      <c r="I140" s="4"/>
      <c r="J140" s="4"/>
      <c r="K140" s="4"/>
      <c r="L140" s="4"/>
      <c r="M140" s="4"/>
      <c r="N140" s="4"/>
      <c r="O140" s="4"/>
      <c r="P140" s="4"/>
      <c r="Q140" s="13"/>
      <c r="R140" s="13"/>
      <c r="S140" s="4"/>
      <c r="T140" s="4"/>
      <c r="U140" s="4"/>
      <c r="V140" s="4"/>
      <c r="W140" s="13"/>
      <c r="X140" s="13"/>
      <c r="Y140" s="13"/>
      <c r="Z140" s="13"/>
      <c r="AA140" s="13"/>
      <c r="AB140" s="4"/>
      <c r="AC140" s="4"/>
      <c r="AD140" s="4"/>
      <c r="AE140" s="4"/>
      <c r="AF140" s="4"/>
      <c r="AG140" s="4"/>
      <c r="AH140" s="4"/>
      <c r="AI140" s="16"/>
    </row>
    <row r="141" spans="2:35" ht="35.4" customHeight="1" x14ac:dyDescent="0.15">
      <c r="B141" s="719"/>
      <c r="C141" s="13"/>
      <c r="D141" s="4"/>
      <c r="E141" s="4"/>
      <c r="F141" s="13"/>
      <c r="G141" s="13"/>
      <c r="H141" s="13"/>
      <c r="I141" s="4"/>
      <c r="J141" s="4"/>
      <c r="K141" s="4"/>
      <c r="L141" s="4"/>
      <c r="M141" s="4"/>
      <c r="N141" s="4"/>
      <c r="O141" s="4"/>
      <c r="P141" s="4"/>
      <c r="Q141" s="13"/>
      <c r="R141" s="13"/>
      <c r="S141" s="4"/>
      <c r="T141" s="4"/>
      <c r="U141" s="4"/>
      <c r="V141" s="4"/>
      <c r="W141" s="13"/>
      <c r="X141" s="13"/>
      <c r="Y141" s="13"/>
      <c r="Z141" s="13"/>
      <c r="AA141" s="13"/>
      <c r="AB141" s="4"/>
      <c r="AC141" s="4"/>
      <c r="AD141" s="4"/>
      <c r="AE141" s="4"/>
      <c r="AF141" s="4"/>
      <c r="AG141" s="4"/>
      <c r="AH141" s="4"/>
      <c r="AI141" s="16"/>
    </row>
    <row r="142" spans="2:35" ht="35.4" customHeight="1" x14ac:dyDescent="0.15">
      <c r="B142" s="719"/>
      <c r="C142" s="13"/>
      <c r="D142" s="4"/>
      <c r="E142" s="4"/>
      <c r="F142" s="13"/>
      <c r="G142" s="13"/>
      <c r="H142" s="13"/>
      <c r="I142" s="4"/>
      <c r="J142" s="4"/>
      <c r="K142" s="4"/>
      <c r="L142" s="4"/>
      <c r="M142" s="4"/>
      <c r="N142" s="4"/>
      <c r="O142" s="4"/>
      <c r="P142" s="4"/>
      <c r="Q142" s="13"/>
      <c r="R142" s="13"/>
      <c r="S142" s="4"/>
      <c r="T142" s="4"/>
      <c r="U142" s="4"/>
      <c r="V142" s="4"/>
      <c r="W142" s="13"/>
      <c r="X142" s="13"/>
      <c r="Y142" s="13"/>
      <c r="Z142" s="13"/>
      <c r="AA142" s="13"/>
      <c r="AB142" s="4"/>
      <c r="AC142" s="4"/>
      <c r="AD142" s="4"/>
      <c r="AE142" s="4"/>
      <c r="AF142" s="4"/>
      <c r="AG142" s="4"/>
      <c r="AH142" s="4"/>
      <c r="AI142" s="16"/>
    </row>
    <row r="143" spans="2:35" ht="22.5" customHeight="1" x14ac:dyDescent="0.15">
      <c r="B143" s="719"/>
      <c r="C143" s="13"/>
      <c r="D143" s="4"/>
      <c r="E143" s="15"/>
      <c r="H143" s="14"/>
      <c r="I143" s="14"/>
      <c r="J143" s="14"/>
      <c r="K143" s="14"/>
      <c r="L143" s="14"/>
      <c r="M143" s="4"/>
      <c r="N143" s="4"/>
      <c r="O143" s="4"/>
      <c r="P143" s="4"/>
      <c r="Q143" s="13"/>
      <c r="R143" s="13"/>
      <c r="S143" s="4"/>
      <c r="T143" s="4"/>
      <c r="U143" s="4"/>
      <c r="V143" s="4"/>
      <c r="W143" s="13"/>
      <c r="X143" s="13"/>
      <c r="Y143" s="13"/>
      <c r="Z143" s="13"/>
      <c r="AA143" s="13"/>
      <c r="AI143" s="12"/>
    </row>
    <row r="144" spans="2:35" ht="71.25" customHeight="1" x14ac:dyDescent="0.15">
      <c r="B144" s="720"/>
      <c r="C144" s="11"/>
      <c r="D144" s="8"/>
      <c r="E144" s="10"/>
      <c r="F144" s="9"/>
      <c r="G144" s="9"/>
      <c r="H144" s="8"/>
      <c r="I144" s="8"/>
      <c r="J144" s="8"/>
      <c r="K144" s="8"/>
      <c r="L144" s="8"/>
      <c r="M144" s="8"/>
      <c r="N144" s="8"/>
      <c r="O144" s="8"/>
      <c r="P144" s="8"/>
      <c r="Q144" s="8"/>
      <c r="R144" s="8"/>
      <c r="S144" s="7"/>
      <c r="T144" s="7"/>
      <c r="U144" s="7"/>
      <c r="V144" s="724" t="s">
        <v>525</v>
      </c>
      <c r="W144" s="724"/>
      <c r="X144" s="724"/>
      <c r="Y144" s="724"/>
      <c r="Z144" s="724"/>
      <c r="AA144" s="724"/>
      <c r="AB144" s="724"/>
      <c r="AC144" s="724"/>
      <c r="AD144" s="724"/>
      <c r="AE144" s="724"/>
      <c r="AF144" s="724"/>
      <c r="AG144" s="724"/>
      <c r="AH144" s="724"/>
      <c r="AI144" s="725"/>
    </row>
    <row r="145" ht="15" customHeight="1" x14ac:dyDescent="0.15"/>
  </sheetData>
  <mergeCells count="45">
    <mergeCell ref="B20:B32"/>
    <mergeCell ref="C20:AI20"/>
    <mergeCell ref="V32:AI32"/>
    <mergeCell ref="B48:B60"/>
    <mergeCell ref="C48:AI48"/>
    <mergeCell ref="V60:AI60"/>
    <mergeCell ref="B34:B46"/>
    <mergeCell ref="C34:AI34"/>
    <mergeCell ref="V46:AI46"/>
    <mergeCell ref="B76:B88"/>
    <mergeCell ref="C76:AI76"/>
    <mergeCell ref="V88:AI88"/>
    <mergeCell ref="B62:B74"/>
    <mergeCell ref="C62:AI62"/>
    <mergeCell ref="V74:AI74"/>
    <mergeCell ref="B104:B116"/>
    <mergeCell ref="C104:AI104"/>
    <mergeCell ref="V116:AI116"/>
    <mergeCell ref="B90:B102"/>
    <mergeCell ref="C90:AI90"/>
    <mergeCell ref="V102:AI102"/>
    <mergeCell ref="B132:B144"/>
    <mergeCell ref="C132:AI132"/>
    <mergeCell ref="V144:AI144"/>
    <mergeCell ref="B118:B130"/>
    <mergeCell ref="C118:AI118"/>
    <mergeCell ref="V130:AI130"/>
    <mergeCell ref="B6:B18"/>
    <mergeCell ref="C6:AI6"/>
    <mergeCell ref="V18:AI18"/>
    <mergeCell ref="B5:D5"/>
    <mergeCell ref="E5:I5"/>
    <mergeCell ref="J5:L5"/>
    <mergeCell ref="M5:R5"/>
    <mergeCell ref="S5:V5"/>
    <mergeCell ref="W5:AB5"/>
    <mergeCell ref="B3:AI3"/>
    <mergeCell ref="B4:D4"/>
    <mergeCell ref="E4:I4"/>
    <mergeCell ref="J4:L4"/>
    <mergeCell ref="M4:R4"/>
    <mergeCell ref="S4:V4"/>
    <mergeCell ref="W4:AB4"/>
    <mergeCell ref="AC4:AE5"/>
    <mergeCell ref="AF4:AI5"/>
  </mergeCells>
  <phoneticPr fontId="8"/>
  <printOptions horizontalCentered="1" verticalCentered="1"/>
  <pageMargins left="0" right="0" top="0.59055118110236227" bottom="0.39370078740157483" header="0.51181102362204722" footer="0.51181102362204722"/>
  <pageSetup paperSize="9"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pageSetUpPr fitToPage="1"/>
  </sheetPr>
  <dimension ref="B2:AI19"/>
  <sheetViews>
    <sheetView showGridLines="0" showZeros="0" view="pageBreakPreview" zoomScaleNormal="100" zoomScaleSheetLayoutView="100" workbookViewId="0">
      <selection sqref="A1:N2"/>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4.9" customHeight="1" x14ac:dyDescent="0.15">
      <c r="B3" s="429" t="s">
        <v>330</v>
      </c>
      <c r="C3" s="429"/>
      <c r="D3" s="429"/>
      <c r="E3" s="626"/>
      <c r="F3" s="626"/>
      <c r="G3" s="626"/>
      <c r="H3" s="626"/>
      <c r="I3" s="626"/>
      <c r="J3" s="429"/>
      <c r="K3" s="429"/>
      <c r="L3" s="429"/>
      <c r="M3" s="429"/>
      <c r="N3" s="429"/>
      <c r="O3" s="429"/>
      <c r="P3" s="429"/>
      <c r="Q3" s="429"/>
      <c r="R3" s="429"/>
      <c r="S3" s="429"/>
      <c r="T3" s="429"/>
      <c r="U3" s="429"/>
      <c r="V3" s="429"/>
      <c r="W3" s="429"/>
      <c r="X3" s="429"/>
      <c r="Y3" s="429"/>
      <c r="Z3" s="429"/>
      <c r="AA3" s="429"/>
      <c r="AB3" s="429"/>
      <c r="AC3" s="429"/>
      <c r="AD3" s="429"/>
      <c r="AE3" s="429"/>
      <c r="AF3" s="429"/>
      <c r="AG3" s="429"/>
      <c r="AH3" s="429"/>
      <c r="AI3" s="429"/>
    </row>
    <row r="4" spans="2:35" ht="20.100000000000001" customHeight="1" x14ac:dyDescent="0.15">
      <c r="B4" s="430" t="s">
        <v>27</v>
      </c>
      <c r="C4" s="430"/>
      <c r="D4" s="710"/>
      <c r="E4" s="431" t="s">
        <v>707</v>
      </c>
      <c r="F4" s="432"/>
      <c r="G4" s="432"/>
      <c r="H4" s="432"/>
      <c r="I4" s="433"/>
      <c r="J4" s="711" t="s">
        <v>28</v>
      </c>
      <c r="K4" s="434"/>
      <c r="L4" s="434"/>
      <c r="M4" s="628" t="s">
        <v>709</v>
      </c>
      <c r="N4" s="712"/>
      <c r="O4" s="712"/>
      <c r="P4" s="712"/>
      <c r="Q4" s="712"/>
      <c r="R4" s="712"/>
      <c r="S4" s="442" t="s">
        <v>260</v>
      </c>
      <c r="T4" s="442"/>
      <c r="U4" s="442"/>
      <c r="V4" s="442"/>
      <c r="W4" s="628" t="s">
        <v>696</v>
      </c>
      <c r="X4" s="628"/>
      <c r="Y4" s="628"/>
      <c r="Z4" s="628"/>
      <c r="AA4" s="628"/>
      <c r="AB4" s="628"/>
      <c r="AC4" s="414" t="s">
        <v>222</v>
      </c>
      <c r="AD4" s="415"/>
      <c r="AE4" s="416"/>
      <c r="AF4" s="713" t="s">
        <v>712</v>
      </c>
      <c r="AG4" s="714"/>
      <c r="AH4" s="714"/>
      <c r="AI4" s="715"/>
    </row>
    <row r="5" spans="2:35" ht="20.100000000000001" customHeight="1" x14ac:dyDescent="0.15">
      <c r="B5" s="438" t="s">
        <v>0</v>
      </c>
      <c r="C5" s="438"/>
      <c r="D5" s="726"/>
      <c r="E5" s="439" t="s">
        <v>708</v>
      </c>
      <c r="F5" s="440"/>
      <c r="G5" s="440"/>
      <c r="H5" s="440"/>
      <c r="I5" s="441"/>
      <c r="J5" s="727" t="s">
        <v>1</v>
      </c>
      <c r="K5" s="403"/>
      <c r="L5" s="403"/>
      <c r="M5" s="628" t="s">
        <v>710</v>
      </c>
      <c r="N5" s="712"/>
      <c r="O5" s="712"/>
      <c r="P5" s="712"/>
      <c r="Q5" s="712"/>
      <c r="R5" s="712"/>
      <c r="S5" s="442" t="s">
        <v>261</v>
      </c>
      <c r="T5" s="442"/>
      <c r="U5" s="442"/>
      <c r="V5" s="442"/>
      <c r="W5" s="728" t="s">
        <v>711</v>
      </c>
      <c r="X5" s="728"/>
      <c r="Y5" s="728"/>
      <c r="Z5" s="728"/>
      <c r="AA5" s="728"/>
      <c r="AB5" s="728"/>
      <c r="AC5" s="514"/>
      <c r="AD5" s="604"/>
      <c r="AE5" s="600"/>
      <c r="AF5" s="716"/>
      <c r="AG5" s="717"/>
      <c r="AH5" s="717"/>
      <c r="AI5" s="718"/>
    </row>
    <row r="6" spans="2:35" ht="26.25" customHeight="1" x14ac:dyDescent="0.2">
      <c r="B6" s="719" t="s">
        <v>31</v>
      </c>
      <c r="C6" s="721" t="s">
        <v>30</v>
      </c>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3"/>
    </row>
    <row r="7" spans="2:35" ht="35.4" customHeight="1" x14ac:dyDescent="0.15">
      <c r="B7" s="719"/>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 customHeight="1" x14ac:dyDescent="0.15">
      <c r="B8" s="719"/>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 customHeight="1" x14ac:dyDescent="0.15">
      <c r="B9" s="719"/>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 customHeight="1" x14ac:dyDescent="0.15">
      <c r="B10" s="719"/>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 customHeight="1" x14ac:dyDescent="0.15">
      <c r="B11" s="719"/>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 customHeight="1" x14ac:dyDescent="0.15">
      <c r="B12" s="719"/>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 customHeight="1" x14ac:dyDescent="0.15">
      <c r="B13" s="719"/>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 customHeight="1" x14ac:dyDescent="0.15">
      <c r="B14" s="719"/>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 customHeight="1" x14ac:dyDescent="0.15">
      <c r="B15" s="719"/>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 customHeight="1" x14ac:dyDescent="0.15">
      <c r="B16" s="719"/>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x14ac:dyDescent="0.15">
      <c r="B17" s="719"/>
      <c r="C17" s="13"/>
      <c r="D17" s="4"/>
      <c r="E17" s="15"/>
      <c r="H17" s="14"/>
      <c r="I17" s="14"/>
      <c r="J17" s="14"/>
      <c r="K17" s="14"/>
      <c r="L17" s="14"/>
      <c r="M17" s="4"/>
      <c r="N17" s="4"/>
      <c r="O17" s="4"/>
      <c r="P17" s="4"/>
      <c r="Q17" s="13"/>
      <c r="R17" s="13"/>
      <c r="S17" s="4"/>
      <c r="T17" s="4"/>
      <c r="U17" s="4"/>
      <c r="V17" s="4"/>
      <c r="W17" s="13"/>
      <c r="X17" s="13"/>
      <c r="Y17" s="13"/>
      <c r="Z17" s="13"/>
      <c r="AA17" s="13"/>
      <c r="AI17" s="12"/>
    </row>
    <row r="18" spans="2:35" ht="78.75" customHeight="1" x14ac:dyDescent="0.15">
      <c r="B18" s="720"/>
      <c r="C18" s="11"/>
      <c r="D18" s="8"/>
      <c r="E18" s="10"/>
      <c r="F18" s="9"/>
      <c r="G18" s="9"/>
      <c r="H18" s="8"/>
      <c r="I18" s="8"/>
      <c r="J18" s="8"/>
      <c r="K18" s="8"/>
      <c r="L18" s="8"/>
      <c r="M18" s="8"/>
      <c r="N18" s="8"/>
      <c r="O18" s="8"/>
      <c r="P18" s="8"/>
      <c r="Q18" s="8"/>
      <c r="R18" s="8"/>
      <c r="S18" s="729" t="s">
        <v>548</v>
      </c>
      <c r="T18" s="729"/>
      <c r="U18" s="729"/>
      <c r="V18" s="729"/>
      <c r="W18" s="729"/>
      <c r="X18" s="729"/>
      <c r="Y18" s="729"/>
      <c r="Z18" s="729"/>
      <c r="AA18" s="729"/>
      <c r="AB18" s="729"/>
      <c r="AC18" s="729"/>
      <c r="AD18" s="729"/>
      <c r="AE18" s="729"/>
      <c r="AF18" s="729"/>
      <c r="AG18" s="729"/>
      <c r="AH18" s="729"/>
      <c r="AI18" s="730"/>
    </row>
    <row r="19" spans="2:35" ht="15" customHeight="1" x14ac:dyDescent="0.15"/>
  </sheetData>
  <mergeCells count="18">
    <mergeCell ref="B6:B18"/>
    <mergeCell ref="C6:AI6"/>
    <mergeCell ref="B5:D5"/>
    <mergeCell ref="E5:I5"/>
    <mergeCell ref="J5:L5"/>
    <mergeCell ref="M5:R5"/>
    <mergeCell ref="S5:V5"/>
    <mergeCell ref="W5:AB5"/>
    <mergeCell ref="S18:AI18"/>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t="str">
        <f>N7</f>
        <v>PS</v>
      </c>
      <c r="AW5" s="120" t="str">
        <f>R7</f>
        <v>0.0ｍ</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t="s">
        <v>829</v>
      </c>
      <c r="O7" s="739"/>
      <c r="P7" s="746" t="s">
        <v>457</v>
      </c>
      <c r="Q7" s="748"/>
      <c r="R7" s="784" t="s">
        <v>856</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82" priority="3">
      <formula>$AQ11=2</formula>
    </cfRule>
  </conditionalFormatting>
  <conditionalFormatting sqref="Y11:AF30">
    <cfRule type="expression" dxfId="181" priority="2">
      <formula>$AQ11=3</formula>
    </cfRule>
  </conditionalFormatting>
  <conditionalFormatting sqref="AC11:AJ30">
    <cfRule type="expression" dxfId="180" priority="1">
      <formula>$AQ11=1</formula>
    </cfRule>
  </conditionalFormatting>
  <dataValidations count="2">
    <dataValidation type="list" allowBlank="1" showInputMessage="1" showErrorMessage="1" sqref="Y11:AB30" xr:uid="{00000000-0002-0000-1B00-000000000000}">
      <formula1>"　,○"</formula1>
    </dataValidation>
    <dataValidation type="list" allowBlank="1" showInputMessage="1" showErrorMessage="1" sqref="N11:O30 R11:T30" xr:uid="{00000000-0002-0000-1B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2000000}">
          <x14:formula1>
            <xm:f>'(参考)リスト'!$F$16:$F$21</xm:f>
          </x14:formula1>
          <xm:sqref>W11:X30</xm:sqref>
        </x14:dataValidation>
        <x14:dataValidation type="list" allowBlank="1" showInputMessage="1" showErrorMessage="1" xr:uid="{00000000-0002-0000-1B00-000003000000}">
          <x14:formula1>
            <xm:f>'(参考)リスト'!$B$16:$B$20</xm:f>
          </x14:formula1>
          <xm:sqref>L11:M30</xm:sqref>
        </x14:dataValidation>
        <x14:dataValidation type="list" allowBlank="1" showInputMessage="1" showErrorMessage="1" xr:uid="{00000000-0002-0000-1B00-000004000000}">
          <x14:formula1>
            <xm:f>'(参考)リスト'!$G$16:$G$20</xm:f>
          </x14:formula1>
          <xm:sqref>U11:V30</xm:sqref>
        </x14:dataValidation>
        <x14:dataValidation type="list" allowBlank="1" showInputMessage="1" showErrorMessage="1" xr:uid="{00000000-0002-0000-1B00-000005000000}">
          <x14:formula1>
            <xm:f>'(参考)リスト'!$D$16:$D$18</xm:f>
          </x14:formula1>
          <xm:sqref>P11:Q30</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1</v>
      </c>
      <c r="AW5" s="120">
        <f>R7</f>
        <v>3.4</v>
      </c>
      <c r="AX5" s="150">
        <f>+Y32</f>
        <v>0</v>
      </c>
      <c r="AY5" s="150">
        <f>+Z32</f>
        <v>0</v>
      </c>
      <c r="AZ5" s="150">
        <f>+AA32</f>
        <v>0</v>
      </c>
      <c r="BA5" s="150">
        <f t="shared" ref="BA5" si="0">+AB32</f>
        <v>0</v>
      </c>
      <c r="BB5" s="150">
        <f>+AC32</f>
        <v>0</v>
      </c>
      <c r="BC5" s="150">
        <f t="shared" ref="BC5:BI5" si="1">+AD32</f>
        <v>0</v>
      </c>
      <c r="BD5" s="150">
        <f t="shared" si="1"/>
        <v>3</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3</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0.52500000000000002</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1</v>
      </c>
      <c r="O7" s="739"/>
      <c r="P7" s="746" t="s">
        <v>457</v>
      </c>
      <c r="Q7" s="748"/>
      <c r="R7" s="784">
        <v>3.4</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714</v>
      </c>
      <c r="O11" s="764"/>
      <c r="P11" s="738" t="s">
        <v>715</v>
      </c>
      <c r="Q11" s="740"/>
      <c r="R11" s="271" t="s">
        <v>716</v>
      </c>
      <c r="S11" s="271"/>
      <c r="T11" s="271"/>
      <c r="U11" s="738" t="s">
        <v>556</v>
      </c>
      <c r="V11" s="740"/>
      <c r="W11" s="738" t="s">
        <v>720</v>
      </c>
      <c r="X11" s="739"/>
      <c r="Y11" s="203"/>
      <c r="Z11" s="203"/>
      <c r="AA11" s="203"/>
      <c r="AB11" s="203"/>
      <c r="AC11" s="171"/>
      <c r="AD11" s="171"/>
      <c r="AE11" s="171">
        <v>0.49</v>
      </c>
      <c r="AF11" s="171"/>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v>2</v>
      </c>
      <c r="L12" s="763" t="s">
        <v>713</v>
      </c>
      <c r="M12" s="764"/>
      <c r="N12" s="763" t="s">
        <v>714</v>
      </c>
      <c r="O12" s="764"/>
      <c r="P12" s="738" t="s">
        <v>715</v>
      </c>
      <c r="Q12" s="740"/>
      <c r="R12" s="271" t="s">
        <v>716</v>
      </c>
      <c r="S12" s="271"/>
      <c r="T12" s="271"/>
      <c r="U12" s="738" t="s">
        <v>556</v>
      </c>
      <c r="V12" s="740"/>
      <c r="W12" s="738" t="s">
        <v>720</v>
      </c>
      <c r="X12" s="739"/>
      <c r="Y12" s="203"/>
      <c r="Z12" s="203"/>
      <c r="AA12" s="203"/>
      <c r="AB12" s="203"/>
      <c r="AC12" s="171"/>
      <c r="AD12" s="171"/>
      <c r="AE12" s="171">
        <v>5.0000000000000001E-3</v>
      </c>
      <c r="AF12" s="171"/>
      <c r="AG12" s="171"/>
      <c r="AH12" s="171"/>
      <c r="AI12" s="171"/>
      <c r="AJ12" s="171"/>
      <c r="AK12" s="765"/>
      <c r="AL12" s="766"/>
      <c r="AM12" s="766"/>
      <c r="AN12" s="767"/>
      <c r="AO12" s="768"/>
      <c r="AP12" s="2"/>
      <c r="AQ12" s="170">
        <f t="shared" ref="AQ12:AQ30" si="5">IF(P12="材質劣化",2,IF(P12="漏水",3,1))</f>
        <v>2</v>
      </c>
    </row>
    <row r="13" spans="2:86" ht="12" customHeight="1" x14ac:dyDescent="0.15">
      <c r="B13" s="529"/>
      <c r="C13" s="777"/>
      <c r="D13" s="775"/>
      <c r="E13" s="775"/>
      <c r="F13" s="775"/>
      <c r="G13" s="775"/>
      <c r="H13" s="775"/>
      <c r="I13" s="775"/>
      <c r="J13" s="776"/>
      <c r="K13" s="146">
        <v>3</v>
      </c>
      <c r="L13" s="763" t="s">
        <v>713</v>
      </c>
      <c r="M13" s="764"/>
      <c r="N13" s="763" t="s">
        <v>727</v>
      </c>
      <c r="O13" s="764"/>
      <c r="P13" s="738" t="s">
        <v>715</v>
      </c>
      <c r="Q13" s="740"/>
      <c r="R13" s="271" t="s">
        <v>716</v>
      </c>
      <c r="S13" s="271"/>
      <c r="T13" s="271"/>
      <c r="U13" s="738" t="s">
        <v>556</v>
      </c>
      <c r="V13" s="740"/>
      <c r="W13" s="738" t="s">
        <v>720</v>
      </c>
      <c r="X13" s="739"/>
      <c r="Y13" s="203"/>
      <c r="Z13" s="203"/>
      <c r="AA13" s="203"/>
      <c r="AB13" s="203"/>
      <c r="AC13" s="171"/>
      <c r="AD13" s="171"/>
      <c r="AE13" s="171">
        <v>0.03</v>
      </c>
      <c r="AF13" s="171"/>
      <c r="AG13" s="171"/>
      <c r="AH13" s="171"/>
      <c r="AI13" s="171"/>
      <c r="AJ13" s="171"/>
      <c r="AK13" s="765"/>
      <c r="AL13" s="766"/>
      <c r="AM13" s="766"/>
      <c r="AN13" s="767"/>
      <c r="AO13" s="768"/>
      <c r="AP13" s="2"/>
      <c r="AQ13" s="170">
        <f t="shared" si="5"/>
        <v>2</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0.52500000000000002</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3</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Ⅱa</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3</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3</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79" priority="3">
      <formula>$AQ11=2</formula>
    </cfRule>
  </conditionalFormatting>
  <conditionalFormatting sqref="Y11:AF30">
    <cfRule type="expression" dxfId="178" priority="2">
      <formula>$AQ11=3</formula>
    </cfRule>
  </conditionalFormatting>
  <conditionalFormatting sqref="AC11:AJ30">
    <cfRule type="expression" dxfId="177" priority="1">
      <formula>$AQ11=1</formula>
    </cfRule>
  </conditionalFormatting>
  <dataValidations count="2">
    <dataValidation type="list" allowBlank="1" showInputMessage="1" showErrorMessage="1" sqref="Y11:AB30" xr:uid="{00000000-0002-0000-1C00-000000000000}">
      <formula1>"　,○"</formula1>
    </dataValidation>
    <dataValidation type="list" allowBlank="1" showInputMessage="1" showErrorMessage="1" sqref="N11:O30 R11:T30" xr:uid="{00000000-0002-0000-1C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C00-000002000000}">
          <x14:formula1>
            <xm:f>'(参考)リスト'!$F$16:$F$21</xm:f>
          </x14:formula1>
          <xm:sqref>W11:X30</xm:sqref>
        </x14:dataValidation>
        <x14:dataValidation type="list" allowBlank="1" showInputMessage="1" showErrorMessage="1" xr:uid="{00000000-0002-0000-1C00-000003000000}">
          <x14:formula1>
            <xm:f>'(参考)リスト'!$B$16:$B$20</xm:f>
          </x14:formula1>
          <xm:sqref>L11:M30</xm:sqref>
        </x14:dataValidation>
        <x14:dataValidation type="list" allowBlank="1" showInputMessage="1" showErrorMessage="1" xr:uid="{00000000-0002-0000-1C00-000004000000}">
          <x14:formula1>
            <xm:f>'(参考)リスト'!$G$16:$G$20</xm:f>
          </x14:formula1>
          <xm:sqref>U11:V30</xm:sqref>
        </x14:dataValidation>
        <x14:dataValidation type="list" allowBlank="1" showInputMessage="1" showErrorMessage="1" xr:uid="{00000000-0002-0000-1C00-000005000000}">
          <x14:formula1>
            <xm:f>'(参考)リスト'!$D$16:$D$18</xm:f>
          </x14:formula1>
          <xm:sqref>P11:Q30</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2</v>
      </c>
      <c r="AW5" s="120">
        <f>R7</f>
        <v>10.5</v>
      </c>
      <c r="AX5" s="150">
        <f>+Y32</f>
        <v>0</v>
      </c>
      <c r="AY5" s="150">
        <f>+Z32</f>
        <v>0</v>
      </c>
      <c r="AZ5" s="150">
        <f>+AA32</f>
        <v>0</v>
      </c>
      <c r="BA5" s="150">
        <f t="shared" ref="BA5" si="0">+AB32</f>
        <v>0</v>
      </c>
      <c r="BB5" s="150">
        <f>+AC32</f>
        <v>0</v>
      </c>
      <c r="BC5" s="150">
        <f t="shared" ref="BC5:BI5" si="1">+AD32</f>
        <v>0</v>
      </c>
      <c r="BD5" s="150">
        <f t="shared" si="1"/>
        <v>1</v>
      </c>
      <c r="BE5" s="150">
        <f t="shared" si="1"/>
        <v>1</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2</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0.01</v>
      </c>
      <c r="CD5" s="123">
        <f t="shared" si="4"/>
        <v>6.24</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2</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729</v>
      </c>
      <c r="O11" s="764"/>
      <c r="P11" s="738" t="s">
        <v>715</v>
      </c>
      <c r="Q11" s="740"/>
      <c r="R11" s="271" t="s">
        <v>730</v>
      </c>
      <c r="S11" s="271"/>
      <c r="T11" s="271"/>
      <c r="U11" s="738" t="s">
        <v>556</v>
      </c>
      <c r="V11" s="740"/>
      <c r="W11" s="738" t="s">
        <v>720</v>
      </c>
      <c r="X11" s="739"/>
      <c r="Y11" s="203"/>
      <c r="Z11" s="203"/>
      <c r="AA11" s="203"/>
      <c r="AB11" s="203"/>
      <c r="AC11" s="171"/>
      <c r="AD11" s="171"/>
      <c r="AE11" s="171"/>
      <c r="AF11" s="171">
        <v>6.24</v>
      </c>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v>2</v>
      </c>
      <c r="L12" s="763" t="s">
        <v>713</v>
      </c>
      <c r="M12" s="764"/>
      <c r="N12" s="763" t="s">
        <v>735</v>
      </c>
      <c r="O12" s="764"/>
      <c r="P12" s="738" t="s">
        <v>715</v>
      </c>
      <c r="Q12" s="740"/>
      <c r="R12" s="271" t="s">
        <v>716</v>
      </c>
      <c r="S12" s="271"/>
      <c r="T12" s="271"/>
      <c r="U12" s="738" t="s">
        <v>556</v>
      </c>
      <c r="V12" s="740"/>
      <c r="W12" s="738" t="s">
        <v>720</v>
      </c>
      <c r="X12" s="739"/>
      <c r="Y12" s="203"/>
      <c r="Z12" s="203"/>
      <c r="AA12" s="203"/>
      <c r="AB12" s="203"/>
      <c r="AC12" s="171"/>
      <c r="AD12" s="171"/>
      <c r="AE12" s="171">
        <v>0.01</v>
      </c>
      <c r="AF12" s="171"/>
      <c r="AG12" s="171"/>
      <c r="AH12" s="171"/>
      <c r="AI12" s="171"/>
      <c r="AJ12" s="171"/>
      <c r="AK12" s="765"/>
      <c r="AL12" s="766"/>
      <c r="AM12" s="766"/>
      <c r="AN12" s="767"/>
      <c r="AO12" s="768"/>
      <c r="AP12" s="2"/>
      <c r="AQ12" s="170">
        <f t="shared" ref="AQ12:AQ30" si="5">IF(P12="材質劣化",2,IF(P12="漏水",3,1))</f>
        <v>2</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0.01</v>
      </c>
      <c r="AF31" s="172">
        <f t="shared" si="6"/>
        <v>6.24</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1</v>
      </c>
      <c r="AF32" s="203">
        <f t="shared" si="7"/>
        <v>1</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Ⅱa</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2</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2</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76" priority="3">
      <formula>$AQ11=2</formula>
    </cfRule>
  </conditionalFormatting>
  <conditionalFormatting sqref="Y11:AF30">
    <cfRule type="expression" dxfId="175" priority="2">
      <formula>$AQ11=3</formula>
    </cfRule>
  </conditionalFormatting>
  <conditionalFormatting sqref="AC11:AJ30">
    <cfRule type="expression" dxfId="174" priority="1">
      <formula>$AQ11=1</formula>
    </cfRule>
  </conditionalFormatting>
  <dataValidations count="2">
    <dataValidation type="list" allowBlank="1" showInputMessage="1" showErrorMessage="1" sqref="Y11:AB30" xr:uid="{00000000-0002-0000-1D00-000000000000}">
      <formula1>"　,○"</formula1>
    </dataValidation>
    <dataValidation type="list" allowBlank="1" showInputMessage="1" showErrorMessage="1" sqref="N11:O30 R11:T30" xr:uid="{00000000-0002-0000-1D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D00-000002000000}">
          <x14:formula1>
            <xm:f>'(参考)リスト'!$F$16:$F$21</xm:f>
          </x14:formula1>
          <xm:sqref>W11:X30</xm:sqref>
        </x14:dataValidation>
        <x14:dataValidation type="list" allowBlank="1" showInputMessage="1" showErrorMessage="1" xr:uid="{00000000-0002-0000-1D00-000003000000}">
          <x14:formula1>
            <xm:f>'(参考)リスト'!$B$16:$B$20</xm:f>
          </x14:formula1>
          <xm:sqref>L11:M30</xm:sqref>
        </x14:dataValidation>
        <x14:dataValidation type="list" allowBlank="1" showInputMessage="1" showErrorMessage="1" xr:uid="{00000000-0002-0000-1D00-000004000000}">
          <x14:formula1>
            <xm:f>'(参考)リスト'!$G$16:$G$20</xm:f>
          </x14:formula1>
          <xm:sqref>U11:V30</xm:sqref>
        </x14:dataValidation>
        <x14:dataValidation type="list" allowBlank="1" showInputMessage="1" showErrorMessage="1" xr:uid="{00000000-0002-0000-1D00-000005000000}">
          <x14:formula1>
            <xm:f>'(参考)リスト'!$D$16:$D$18</xm:f>
          </x14:formula1>
          <xm:sqref>P11:Q30</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7"/>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3</v>
      </c>
      <c r="AW5" s="120">
        <f>R7</f>
        <v>10.4</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3</v>
      </c>
      <c r="O7" s="739"/>
      <c r="P7" s="746" t="s">
        <v>457</v>
      </c>
      <c r="Q7" s="748"/>
      <c r="R7" s="784">
        <v>10.4</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73" priority="3">
      <formula>$AQ11=2</formula>
    </cfRule>
  </conditionalFormatting>
  <conditionalFormatting sqref="Y11:AF30">
    <cfRule type="expression" dxfId="172" priority="2">
      <formula>$AQ11=3</formula>
    </cfRule>
  </conditionalFormatting>
  <conditionalFormatting sqref="AC11:AJ30">
    <cfRule type="expression" dxfId="171" priority="1">
      <formula>$AQ11=1</formula>
    </cfRule>
  </conditionalFormatting>
  <dataValidations count="2">
    <dataValidation type="list" allowBlank="1" showInputMessage="1" showErrorMessage="1" sqref="Y11:AB30" xr:uid="{00000000-0002-0000-1E00-000000000000}">
      <formula1>"　,○"</formula1>
    </dataValidation>
    <dataValidation type="list" allowBlank="1" showInputMessage="1" showErrorMessage="1" sqref="N11:O30 R11:T30" xr:uid="{00000000-0002-0000-1E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E00-000002000000}">
          <x14:formula1>
            <xm:f>'(参考)リスト'!$F$16:$F$21</xm:f>
          </x14:formula1>
          <xm:sqref>W11:X30</xm:sqref>
        </x14:dataValidation>
        <x14:dataValidation type="list" allowBlank="1" showInputMessage="1" showErrorMessage="1" xr:uid="{00000000-0002-0000-1E00-000003000000}">
          <x14:formula1>
            <xm:f>'(参考)リスト'!$B$16:$B$20</xm:f>
          </x14:formula1>
          <xm:sqref>L11:M30</xm:sqref>
        </x14:dataValidation>
        <x14:dataValidation type="list" allowBlank="1" showInputMessage="1" showErrorMessage="1" xr:uid="{00000000-0002-0000-1E00-000004000000}">
          <x14:formula1>
            <xm:f>'(参考)リスト'!$G$16:$G$20</xm:f>
          </x14:formula1>
          <xm:sqref>U11:V30</xm:sqref>
        </x14:dataValidation>
        <x14:dataValidation type="list" allowBlank="1" showInputMessage="1" showErrorMessage="1" xr:uid="{00000000-0002-0000-1E00-000005000000}">
          <x14:formula1>
            <xm:f>'(参考)リスト'!$D$16:$D$18</xm:f>
          </x14:formula1>
          <xm:sqref>P11:Q30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8"/>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4</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4</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70" priority="3">
      <formula>$AQ11=2</formula>
    </cfRule>
  </conditionalFormatting>
  <conditionalFormatting sqref="Y11:AF30">
    <cfRule type="expression" dxfId="169" priority="2">
      <formula>$AQ11=3</formula>
    </cfRule>
  </conditionalFormatting>
  <conditionalFormatting sqref="AC11:AJ30">
    <cfRule type="expression" dxfId="168" priority="1">
      <formula>$AQ11=1</formula>
    </cfRule>
  </conditionalFormatting>
  <dataValidations count="2">
    <dataValidation type="list" allowBlank="1" showInputMessage="1" showErrorMessage="1" sqref="Y11:AB30" xr:uid="{00000000-0002-0000-1F00-000000000000}">
      <formula1>"　,○"</formula1>
    </dataValidation>
    <dataValidation type="list" allowBlank="1" showInputMessage="1" showErrorMessage="1" sqref="N11:O30 R11:T30" xr:uid="{00000000-0002-0000-1F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F00-000002000000}">
          <x14:formula1>
            <xm:f>'(参考)リスト'!$F$16:$F$21</xm:f>
          </x14:formula1>
          <xm:sqref>W11:X30</xm:sqref>
        </x14:dataValidation>
        <x14:dataValidation type="list" allowBlank="1" showInputMessage="1" showErrorMessage="1" xr:uid="{00000000-0002-0000-1F00-000003000000}">
          <x14:formula1>
            <xm:f>'(参考)リスト'!$B$16:$B$20</xm:f>
          </x14:formula1>
          <xm:sqref>L11:M30</xm:sqref>
        </x14:dataValidation>
        <x14:dataValidation type="list" allowBlank="1" showInputMessage="1" showErrorMessage="1" xr:uid="{00000000-0002-0000-1F00-000004000000}">
          <x14:formula1>
            <xm:f>'(参考)リスト'!$G$16:$G$20</xm:f>
          </x14:formula1>
          <xm:sqref>U11:V30</xm:sqref>
        </x14:dataValidation>
        <x14:dataValidation type="list" allowBlank="1" showInputMessage="1" showErrorMessage="1" xr:uid="{00000000-0002-0000-1F00-000005000000}">
          <x14:formula1>
            <xm:f>'(参考)リスト'!$D$16:$D$18</xm:f>
          </x14:formula1>
          <xm:sqref>P11:Q30</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9"/>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5</v>
      </c>
      <c r="AW5" s="120">
        <f>R7</f>
        <v>10.4</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5</v>
      </c>
      <c r="O7" s="739"/>
      <c r="P7" s="746" t="s">
        <v>457</v>
      </c>
      <c r="Q7" s="748"/>
      <c r="R7" s="784">
        <v>10.4</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67" priority="3">
      <formula>$AQ11=2</formula>
    </cfRule>
  </conditionalFormatting>
  <conditionalFormatting sqref="Y11:AF30">
    <cfRule type="expression" dxfId="166" priority="2">
      <formula>$AQ11=3</formula>
    </cfRule>
  </conditionalFormatting>
  <conditionalFormatting sqref="AC11:AJ30">
    <cfRule type="expression" dxfId="165" priority="1">
      <formula>$AQ11=1</formula>
    </cfRule>
  </conditionalFormatting>
  <dataValidations count="2">
    <dataValidation type="list" allowBlank="1" showInputMessage="1" showErrorMessage="1" sqref="Y11:AB30" xr:uid="{00000000-0002-0000-2000-000000000000}">
      <formula1>"　,○"</formula1>
    </dataValidation>
    <dataValidation type="list" allowBlank="1" showInputMessage="1" showErrorMessage="1" sqref="N11:O30 R11:T30" xr:uid="{00000000-0002-0000-20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000-000002000000}">
          <x14:formula1>
            <xm:f>'(参考)リスト'!$F$16:$F$21</xm:f>
          </x14:formula1>
          <xm:sqref>W11:X30</xm:sqref>
        </x14:dataValidation>
        <x14:dataValidation type="list" allowBlank="1" showInputMessage="1" showErrorMessage="1" xr:uid="{00000000-0002-0000-2000-000003000000}">
          <x14:formula1>
            <xm:f>'(参考)リスト'!$B$16:$B$20</xm:f>
          </x14:formula1>
          <xm:sqref>L11:M30</xm:sqref>
        </x14:dataValidation>
        <x14:dataValidation type="list" allowBlank="1" showInputMessage="1" showErrorMessage="1" xr:uid="{00000000-0002-0000-2000-000004000000}">
          <x14:formula1>
            <xm:f>'(参考)リスト'!$G$16:$G$20</xm:f>
          </x14:formula1>
          <xm:sqref>U11:V30</xm:sqref>
        </x14:dataValidation>
        <x14:dataValidation type="list" allowBlank="1" showInputMessage="1" showErrorMessage="1" xr:uid="{00000000-0002-0000-2000-000005000000}">
          <x14:formula1>
            <xm:f>'(参考)リスト'!$D$16:$D$18</xm:f>
          </x14:formula1>
          <xm:sqref>P11:Q30</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6</v>
      </c>
      <c r="AW5" s="120">
        <f>R7</f>
        <v>10.5</v>
      </c>
      <c r="AX5" s="150">
        <f>+Y32</f>
        <v>0</v>
      </c>
      <c r="AY5" s="150">
        <f>+Z32</f>
        <v>0</v>
      </c>
      <c r="AZ5" s="150">
        <f>+AA32</f>
        <v>0</v>
      </c>
      <c r="BA5" s="150">
        <f t="shared" ref="BA5" si="0">+AB32</f>
        <v>0</v>
      </c>
      <c r="BB5" s="150">
        <f>+AC32</f>
        <v>0</v>
      </c>
      <c r="BC5" s="150">
        <f t="shared" ref="BC5:BI5" si="1">+AD32</f>
        <v>0</v>
      </c>
      <c r="BD5" s="150">
        <f t="shared" si="1"/>
        <v>1</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1</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0.01</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6</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737</v>
      </c>
      <c r="O11" s="764"/>
      <c r="P11" s="738" t="s">
        <v>715</v>
      </c>
      <c r="Q11" s="740"/>
      <c r="R11" s="271" t="s">
        <v>716</v>
      </c>
      <c r="S11" s="271"/>
      <c r="T11" s="271"/>
      <c r="U11" s="738" t="s">
        <v>556</v>
      </c>
      <c r="V11" s="740"/>
      <c r="W11" s="738" t="s">
        <v>720</v>
      </c>
      <c r="X11" s="739"/>
      <c r="Y11" s="203"/>
      <c r="Z11" s="203"/>
      <c r="AA11" s="203"/>
      <c r="AB11" s="203"/>
      <c r="AC11" s="171"/>
      <c r="AD11" s="171"/>
      <c r="AE11" s="171">
        <v>0.01</v>
      </c>
      <c r="AF11" s="171"/>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0.01</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1</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Ⅱa</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1</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1</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64" priority="3">
      <formula>$AQ11=2</formula>
    </cfRule>
  </conditionalFormatting>
  <conditionalFormatting sqref="Y11:AF30">
    <cfRule type="expression" dxfId="163" priority="2">
      <formula>$AQ11=3</formula>
    </cfRule>
  </conditionalFormatting>
  <conditionalFormatting sqref="AC11:AJ30">
    <cfRule type="expression" dxfId="162" priority="1">
      <formula>$AQ11=1</formula>
    </cfRule>
  </conditionalFormatting>
  <dataValidations count="2">
    <dataValidation type="list" allowBlank="1" showInputMessage="1" showErrorMessage="1" sqref="Y11:AB30" xr:uid="{00000000-0002-0000-2100-000000000000}">
      <formula1>"　,○"</formula1>
    </dataValidation>
    <dataValidation type="list" allowBlank="1" showInputMessage="1" showErrorMessage="1" sqref="N11:O30 R11:T30" xr:uid="{00000000-0002-0000-21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100-000002000000}">
          <x14:formula1>
            <xm:f>'(参考)リスト'!$F$16:$F$21</xm:f>
          </x14:formula1>
          <xm:sqref>W11:X30</xm:sqref>
        </x14:dataValidation>
        <x14:dataValidation type="list" allowBlank="1" showInputMessage="1" showErrorMessage="1" xr:uid="{00000000-0002-0000-2100-000003000000}">
          <x14:formula1>
            <xm:f>'(参考)リスト'!$B$16:$B$20</xm:f>
          </x14:formula1>
          <xm:sqref>L11:M30</xm:sqref>
        </x14:dataValidation>
        <x14:dataValidation type="list" allowBlank="1" showInputMessage="1" showErrorMessage="1" xr:uid="{00000000-0002-0000-2100-000004000000}">
          <x14:formula1>
            <xm:f>'(参考)リスト'!$G$16:$G$20</xm:f>
          </x14:formula1>
          <xm:sqref>U11:V30</xm:sqref>
        </x14:dataValidation>
        <x14:dataValidation type="list" allowBlank="1" showInputMessage="1" showErrorMessage="1" xr:uid="{00000000-0002-0000-2100-000005000000}">
          <x14:formula1>
            <xm:f>'(参考)リスト'!$D$16:$D$18</xm:f>
          </x14:formula1>
          <xm:sqref>P11:Q30</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1"/>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7</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7</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61" priority="3">
      <formula>$AQ11=2</formula>
    </cfRule>
  </conditionalFormatting>
  <conditionalFormatting sqref="Y11:AF30">
    <cfRule type="expression" dxfId="160" priority="2">
      <formula>$AQ11=3</formula>
    </cfRule>
  </conditionalFormatting>
  <conditionalFormatting sqref="AC11:AJ30">
    <cfRule type="expression" dxfId="159" priority="1">
      <formula>$AQ11=1</formula>
    </cfRule>
  </conditionalFormatting>
  <dataValidations count="2">
    <dataValidation type="list" allowBlank="1" showInputMessage="1" showErrorMessage="1" sqref="Y11:AB30" xr:uid="{00000000-0002-0000-2200-000000000000}">
      <formula1>"　,○"</formula1>
    </dataValidation>
    <dataValidation type="list" allowBlank="1" showInputMessage="1" showErrorMessage="1" sqref="N11:O30 R11:T30" xr:uid="{00000000-0002-0000-22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200-000002000000}">
          <x14:formula1>
            <xm:f>'(参考)リスト'!$F$16:$F$21</xm:f>
          </x14:formula1>
          <xm:sqref>W11:X30</xm:sqref>
        </x14:dataValidation>
        <x14:dataValidation type="list" allowBlank="1" showInputMessage="1" showErrorMessage="1" xr:uid="{00000000-0002-0000-2200-000003000000}">
          <x14:formula1>
            <xm:f>'(参考)リスト'!$B$16:$B$20</xm:f>
          </x14:formula1>
          <xm:sqref>L11:M30</xm:sqref>
        </x14:dataValidation>
        <x14:dataValidation type="list" allowBlank="1" showInputMessage="1" showErrorMessage="1" xr:uid="{00000000-0002-0000-2200-000004000000}">
          <x14:formula1>
            <xm:f>'(参考)リスト'!$G$16:$G$20</xm:f>
          </x14:formula1>
          <xm:sqref>U11:V30</xm:sqref>
        </x14:dataValidation>
        <x14:dataValidation type="list" allowBlank="1" showInputMessage="1" showErrorMessage="1" xr:uid="{00000000-0002-0000-2200-000005000000}">
          <x14:formula1>
            <xm:f>'(参考)リスト'!$D$16:$D$18</xm:f>
          </x14:formula1>
          <xm:sqref>P11:Q30</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2"/>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8</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8</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58" priority="3">
      <formula>$AQ11=2</formula>
    </cfRule>
  </conditionalFormatting>
  <conditionalFormatting sqref="Y11:AF30">
    <cfRule type="expression" dxfId="157" priority="2">
      <formula>$AQ11=3</formula>
    </cfRule>
  </conditionalFormatting>
  <conditionalFormatting sqref="AC11:AJ30">
    <cfRule type="expression" dxfId="156" priority="1">
      <formula>$AQ11=1</formula>
    </cfRule>
  </conditionalFormatting>
  <dataValidations count="2">
    <dataValidation type="list" allowBlank="1" showInputMessage="1" showErrorMessage="1" sqref="Y11:AB30" xr:uid="{00000000-0002-0000-2300-000000000000}">
      <formula1>"　,○"</formula1>
    </dataValidation>
    <dataValidation type="list" allowBlank="1" showInputMessage="1" showErrorMessage="1" sqref="N11:O30 R11:T30" xr:uid="{00000000-0002-0000-23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300-000002000000}">
          <x14:formula1>
            <xm:f>'(参考)リスト'!$F$16:$F$21</xm:f>
          </x14:formula1>
          <xm:sqref>W11:X30</xm:sqref>
        </x14:dataValidation>
        <x14:dataValidation type="list" allowBlank="1" showInputMessage="1" showErrorMessage="1" xr:uid="{00000000-0002-0000-2300-000003000000}">
          <x14:formula1>
            <xm:f>'(参考)リスト'!$B$16:$B$20</xm:f>
          </x14:formula1>
          <xm:sqref>L11:M30</xm:sqref>
        </x14:dataValidation>
        <x14:dataValidation type="list" allowBlank="1" showInputMessage="1" showErrorMessage="1" xr:uid="{00000000-0002-0000-2300-000004000000}">
          <x14:formula1>
            <xm:f>'(参考)リスト'!$G$16:$G$20</xm:f>
          </x14:formula1>
          <xm:sqref>U11:V30</xm:sqref>
        </x14:dataValidation>
        <x14:dataValidation type="list" allowBlank="1" showInputMessage="1" showErrorMessage="1" xr:uid="{00000000-0002-0000-2300-000005000000}">
          <x14:formula1>
            <xm:f>'(参考)リスト'!$D$16:$D$18</xm:f>
          </x14:formula1>
          <xm:sqref>P11:Q30</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3"/>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9</v>
      </c>
      <c r="AW5" s="120">
        <f>R7</f>
        <v>10.5</v>
      </c>
      <c r="AX5" s="150">
        <f>+Y32</f>
        <v>0</v>
      </c>
      <c r="AY5" s="150">
        <f>+Z32</f>
        <v>0</v>
      </c>
      <c r="AZ5" s="150">
        <f>+AA32</f>
        <v>0</v>
      </c>
      <c r="BA5" s="150">
        <f t="shared" ref="BA5" si="0">+AB32</f>
        <v>0</v>
      </c>
      <c r="BB5" s="150">
        <f>+AC32</f>
        <v>0</v>
      </c>
      <c r="BC5" s="150">
        <f t="shared" ref="BC5:BI5" si="1">+AD32</f>
        <v>0</v>
      </c>
      <c r="BD5" s="150">
        <f t="shared" si="1"/>
        <v>1</v>
      </c>
      <c r="BE5" s="150">
        <f t="shared" si="1"/>
        <v>1</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2</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7.4999999999999997E-3</v>
      </c>
      <c r="CD5" s="123">
        <f t="shared" si="4"/>
        <v>0.28000000000000003</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9</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735</v>
      </c>
      <c r="O11" s="764"/>
      <c r="P11" s="738" t="s">
        <v>715</v>
      </c>
      <c r="Q11" s="740"/>
      <c r="R11" s="271" t="s">
        <v>716</v>
      </c>
      <c r="S11" s="271"/>
      <c r="T11" s="271"/>
      <c r="U11" s="738" t="s">
        <v>556</v>
      </c>
      <c r="V11" s="740"/>
      <c r="W11" s="738" t="s">
        <v>720</v>
      </c>
      <c r="X11" s="739"/>
      <c r="Y11" s="203"/>
      <c r="Z11" s="203"/>
      <c r="AA11" s="203"/>
      <c r="AB11" s="203"/>
      <c r="AC11" s="171"/>
      <c r="AD11" s="171"/>
      <c r="AE11" s="171">
        <v>7.4999999999999997E-3</v>
      </c>
      <c r="AF11" s="171"/>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v>2</v>
      </c>
      <c r="L12" s="763" t="s">
        <v>740</v>
      </c>
      <c r="M12" s="764"/>
      <c r="N12" s="763" t="s">
        <v>741</v>
      </c>
      <c r="O12" s="764"/>
      <c r="P12" s="738" t="s">
        <v>715</v>
      </c>
      <c r="Q12" s="740"/>
      <c r="R12" s="271" t="s">
        <v>716</v>
      </c>
      <c r="S12" s="271"/>
      <c r="T12" s="271"/>
      <c r="U12" s="738" t="s">
        <v>556</v>
      </c>
      <c r="V12" s="740"/>
      <c r="W12" s="738" t="s">
        <v>720</v>
      </c>
      <c r="X12" s="739"/>
      <c r="Y12" s="203"/>
      <c r="Z12" s="203"/>
      <c r="AA12" s="203"/>
      <c r="AB12" s="203"/>
      <c r="AC12" s="171"/>
      <c r="AD12" s="171"/>
      <c r="AE12" s="171"/>
      <c r="AF12" s="171">
        <v>0.28000000000000003</v>
      </c>
      <c r="AG12" s="171"/>
      <c r="AH12" s="171"/>
      <c r="AI12" s="171"/>
      <c r="AJ12" s="171"/>
      <c r="AK12" s="765"/>
      <c r="AL12" s="766"/>
      <c r="AM12" s="766"/>
      <c r="AN12" s="767"/>
      <c r="AO12" s="768"/>
      <c r="AP12" s="2"/>
      <c r="AQ12" s="170">
        <f t="shared" ref="AQ12:AQ30" si="5">IF(P12="材質劣化",2,IF(P12="漏水",3,1))</f>
        <v>2</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7.4999999999999997E-3</v>
      </c>
      <c r="AF31" s="172">
        <f t="shared" si="6"/>
        <v>0.28000000000000003</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1</v>
      </c>
      <c r="AF32" s="203">
        <f t="shared" si="7"/>
        <v>1</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Ⅱa</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2</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2</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55" priority="3">
      <formula>$AQ11=2</formula>
    </cfRule>
  </conditionalFormatting>
  <conditionalFormatting sqref="Y11:AF30">
    <cfRule type="expression" dxfId="154" priority="2">
      <formula>$AQ11=3</formula>
    </cfRule>
  </conditionalFormatting>
  <conditionalFormatting sqref="AC11:AJ30">
    <cfRule type="expression" dxfId="153" priority="1">
      <formula>$AQ11=1</formula>
    </cfRule>
  </conditionalFormatting>
  <dataValidations count="2">
    <dataValidation type="list" allowBlank="1" showInputMessage="1" showErrorMessage="1" sqref="Y11:AB30" xr:uid="{00000000-0002-0000-2400-000000000000}">
      <formula1>"　,○"</formula1>
    </dataValidation>
    <dataValidation type="list" allowBlank="1" showInputMessage="1" showErrorMessage="1" sqref="N11:O30 R11:T30" xr:uid="{00000000-0002-0000-2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400-000002000000}">
          <x14:formula1>
            <xm:f>'(参考)リスト'!$F$16:$F$21</xm:f>
          </x14:formula1>
          <xm:sqref>W11:X30</xm:sqref>
        </x14:dataValidation>
        <x14:dataValidation type="list" allowBlank="1" showInputMessage="1" showErrorMessage="1" xr:uid="{00000000-0002-0000-2400-000003000000}">
          <x14:formula1>
            <xm:f>'(参考)リスト'!$B$16:$B$20</xm:f>
          </x14:formula1>
          <xm:sqref>L11:M30</xm:sqref>
        </x14:dataValidation>
        <x14:dataValidation type="list" allowBlank="1" showInputMessage="1" showErrorMessage="1" xr:uid="{00000000-0002-0000-2400-000004000000}">
          <x14:formula1>
            <xm:f>'(参考)リスト'!$G$16:$G$20</xm:f>
          </x14:formula1>
          <xm:sqref>U11:V30</xm:sqref>
        </x14:dataValidation>
        <x14:dataValidation type="list" allowBlank="1" showInputMessage="1" showErrorMessage="1" xr:uid="{00000000-0002-0000-2400-000005000000}">
          <x14:formula1>
            <xm:f>'(参考)リスト'!$D$16:$D$18</xm:f>
          </x14:formula1>
          <xm:sqref>P11:Q30</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4"/>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10</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10</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52" priority="3">
      <formula>$AQ11=2</formula>
    </cfRule>
  </conditionalFormatting>
  <conditionalFormatting sqref="Y11:AF30">
    <cfRule type="expression" dxfId="151" priority="2">
      <formula>$AQ11=3</formula>
    </cfRule>
  </conditionalFormatting>
  <conditionalFormatting sqref="AC11:AJ30">
    <cfRule type="expression" dxfId="150" priority="1">
      <formula>$AQ11=1</formula>
    </cfRule>
  </conditionalFormatting>
  <dataValidations count="2">
    <dataValidation type="list" allowBlank="1" showInputMessage="1" showErrorMessage="1" sqref="Y11:AB30" xr:uid="{00000000-0002-0000-2500-000000000000}">
      <formula1>"　,○"</formula1>
    </dataValidation>
    <dataValidation type="list" allowBlank="1" showInputMessage="1" showErrorMessage="1" sqref="N11:O30 R11:T30" xr:uid="{00000000-0002-0000-25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500-000002000000}">
          <x14:formula1>
            <xm:f>'(参考)リスト'!$F$16:$F$21</xm:f>
          </x14:formula1>
          <xm:sqref>W11:X30</xm:sqref>
        </x14:dataValidation>
        <x14:dataValidation type="list" allowBlank="1" showInputMessage="1" showErrorMessage="1" xr:uid="{00000000-0002-0000-2500-000003000000}">
          <x14:formula1>
            <xm:f>'(参考)リスト'!$B$16:$B$20</xm:f>
          </x14:formula1>
          <xm:sqref>L11:M30</xm:sqref>
        </x14:dataValidation>
        <x14:dataValidation type="list" allowBlank="1" showInputMessage="1" showErrorMessage="1" xr:uid="{00000000-0002-0000-2500-000004000000}">
          <x14:formula1>
            <xm:f>'(参考)リスト'!$G$16:$G$20</xm:f>
          </x14:formula1>
          <xm:sqref>U11:V30</xm:sqref>
        </x14:dataValidation>
        <x14:dataValidation type="list" allowBlank="1" showInputMessage="1" showErrorMessage="1" xr:uid="{00000000-0002-0000-2500-000005000000}">
          <x14:formula1>
            <xm:f>'(参考)リスト'!$D$16:$D$18</xm:f>
          </x14:formula1>
          <xm:sqref>P11:Q30</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5"/>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11</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1</v>
      </c>
      <c r="BJ5" s="150">
        <f>+Y35</f>
        <v>0</v>
      </c>
      <c r="BK5" s="150">
        <f t="shared" ref="BK5" si="2">+Z35</f>
        <v>0</v>
      </c>
      <c r="BL5" s="150">
        <f>+AA35</f>
        <v>0</v>
      </c>
      <c r="BM5" s="150">
        <f>+AC35</f>
        <v>0</v>
      </c>
      <c r="BN5" s="150">
        <f t="shared" ref="BN5:BO5" si="3">+AD35</f>
        <v>0</v>
      </c>
      <c r="BO5" s="150">
        <f t="shared" si="3"/>
        <v>0</v>
      </c>
      <c r="BP5" s="150">
        <f>+AG35</f>
        <v>0</v>
      </c>
      <c r="BQ5" s="150">
        <f>+AH35</f>
        <v>0</v>
      </c>
      <c r="BR5" s="150">
        <f>+AI35</f>
        <v>1</v>
      </c>
      <c r="BS5" s="202" t="str">
        <f>+Y36</f>
        <v>Ⅰ</v>
      </c>
      <c r="BT5" s="202" t="str">
        <f>+AC36</f>
        <v>Ⅰ</v>
      </c>
      <c r="BU5" s="202" t="str">
        <f>+AG36</f>
        <v>Ⅱ</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1.4</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11</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735</v>
      </c>
      <c r="O11" s="764"/>
      <c r="P11" s="738" t="s">
        <v>743</v>
      </c>
      <c r="Q11" s="740"/>
      <c r="R11" s="271" t="s">
        <v>743</v>
      </c>
      <c r="S11" s="271"/>
      <c r="T11" s="271"/>
      <c r="U11" s="738" t="s">
        <v>553</v>
      </c>
      <c r="V11" s="740"/>
      <c r="W11" s="738" t="s">
        <v>720</v>
      </c>
      <c r="X11" s="739"/>
      <c r="Y11" s="203"/>
      <c r="Z11" s="203"/>
      <c r="AA11" s="203"/>
      <c r="AB11" s="203"/>
      <c r="AC11" s="171"/>
      <c r="AD11" s="171"/>
      <c r="AE11" s="171"/>
      <c r="AF11" s="171"/>
      <c r="AG11" s="171"/>
      <c r="AH11" s="171"/>
      <c r="AI11" s="171"/>
      <c r="AJ11" s="171">
        <v>1.4</v>
      </c>
      <c r="AK11" s="763"/>
      <c r="AL11" s="802"/>
      <c r="AM11" s="802"/>
      <c r="AN11" s="609"/>
      <c r="AO11" s="610"/>
      <c r="AP11" s="2"/>
      <c r="AQ11" s="170">
        <f>IF(P11="材質劣化",2,IF(P11="漏水",3,1))</f>
        <v>3</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1.4</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1</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Ⅱb</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1</v>
      </c>
      <c r="AJ35" s="745"/>
      <c r="AK35" s="757"/>
      <c r="AL35" s="758"/>
      <c r="AM35" s="758"/>
      <c r="AN35" s="758"/>
      <c r="AO35" s="759"/>
      <c r="AP35" s="2"/>
      <c r="AQ35" s="150">
        <f>+Y32+AC35+AG35</f>
        <v>0</v>
      </c>
      <c r="AR35" s="150">
        <f>+Z32+AD35+AH35</f>
        <v>0</v>
      </c>
      <c r="AS35" s="749">
        <f>+AS34+AE35+AI35</f>
        <v>1</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Ⅱ</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9" priority="3">
      <formula>$AQ11=2</formula>
    </cfRule>
  </conditionalFormatting>
  <conditionalFormatting sqref="Y11:AF30">
    <cfRule type="expression" dxfId="148" priority="2">
      <formula>$AQ11=3</formula>
    </cfRule>
  </conditionalFormatting>
  <conditionalFormatting sqref="AC11:AJ30">
    <cfRule type="expression" dxfId="147" priority="1">
      <formula>$AQ11=1</formula>
    </cfRule>
  </conditionalFormatting>
  <dataValidations count="2">
    <dataValidation type="list" allowBlank="1" showInputMessage="1" showErrorMessage="1" sqref="Y11:AB30" xr:uid="{00000000-0002-0000-2600-000000000000}">
      <formula1>"　,○"</formula1>
    </dataValidation>
    <dataValidation type="list" allowBlank="1" showInputMessage="1" showErrorMessage="1" sqref="N11:O30 R11:T30" xr:uid="{00000000-0002-0000-2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600-000002000000}">
          <x14:formula1>
            <xm:f>'(参考)リスト'!$F$16:$F$21</xm:f>
          </x14:formula1>
          <xm:sqref>W11:X30</xm:sqref>
        </x14:dataValidation>
        <x14:dataValidation type="list" allowBlank="1" showInputMessage="1" showErrorMessage="1" xr:uid="{00000000-0002-0000-2600-000003000000}">
          <x14:formula1>
            <xm:f>'(参考)リスト'!$B$16:$B$20</xm:f>
          </x14:formula1>
          <xm:sqref>L11:M30</xm:sqref>
        </x14:dataValidation>
        <x14:dataValidation type="list" allowBlank="1" showInputMessage="1" showErrorMessage="1" xr:uid="{00000000-0002-0000-2600-000004000000}">
          <x14:formula1>
            <xm:f>'(参考)リスト'!$G$16:$G$20</xm:f>
          </x14:formula1>
          <xm:sqref>U11:V30</xm:sqref>
        </x14:dataValidation>
        <x14:dataValidation type="list" allowBlank="1" showInputMessage="1" showErrorMessage="1" xr:uid="{00000000-0002-0000-2600-000005000000}">
          <x14:formula1>
            <xm:f>'(参考)リスト'!$D$16:$D$18</xm:f>
          </x14:formula1>
          <xm:sqref>P11:Q30</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6"/>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12</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12</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6" priority="3">
      <formula>$AQ11=2</formula>
    </cfRule>
  </conditionalFormatting>
  <conditionalFormatting sqref="Y11:AF30">
    <cfRule type="expression" dxfId="145" priority="2">
      <formula>$AQ11=3</formula>
    </cfRule>
  </conditionalFormatting>
  <conditionalFormatting sqref="AC11:AJ30">
    <cfRule type="expression" dxfId="144" priority="1">
      <formula>$AQ11=1</formula>
    </cfRule>
  </conditionalFormatting>
  <dataValidations count="2">
    <dataValidation type="list" allowBlank="1" showInputMessage="1" showErrorMessage="1" sqref="Y11:AB30" xr:uid="{00000000-0002-0000-2700-000000000000}">
      <formula1>"　,○"</formula1>
    </dataValidation>
    <dataValidation type="list" allowBlank="1" showInputMessage="1" showErrorMessage="1" sqref="N11:O30 R11:T30" xr:uid="{00000000-0002-0000-27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700-000002000000}">
          <x14:formula1>
            <xm:f>'(参考)リスト'!$F$16:$F$21</xm:f>
          </x14:formula1>
          <xm:sqref>W11:X30</xm:sqref>
        </x14:dataValidation>
        <x14:dataValidation type="list" allowBlank="1" showInputMessage="1" showErrorMessage="1" xr:uid="{00000000-0002-0000-2700-000003000000}">
          <x14:formula1>
            <xm:f>'(参考)リスト'!$B$16:$B$20</xm:f>
          </x14:formula1>
          <xm:sqref>L11:M30</xm:sqref>
        </x14:dataValidation>
        <x14:dataValidation type="list" allowBlank="1" showInputMessage="1" showErrorMessage="1" xr:uid="{00000000-0002-0000-2700-000004000000}">
          <x14:formula1>
            <xm:f>'(参考)リスト'!$G$16:$G$20</xm:f>
          </x14:formula1>
          <xm:sqref>U11:V30</xm:sqref>
        </x14:dataValidation>
        <x14:dataValidation type="list" allowBlank="1" showInputMessage="1" showErrorMessage="1" xr:uid="{00000000-0002-0000-2700-000005000000}">
          <x14:formula1>
            <xm:f>'(参考)リスト'!$D$16:$D$18</xm:f>
          </x14:formula1>
          <xm:sqref>P11:Q30</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7"/>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13</v>
      </c>
      <c r="AW5" s="120">
        <f>R7</f>
        <v>10.5</v>
      </c>
      <c r="AX5" s="150">
        <f>+Y32</f>
        <v>0</v>
      </c>
      <c r="AY5" s="150">
        <f>+Z32</f>
        <v>0</v>
      </c>
      <c r="AZ5" s="150">
        <f>+AA32</f>
        <v>0</v>
      </c>
      <c r="BA5" s="150">
        <f t="shared" ref="BA5" si="0">+AB32</f>
        <v>0</v>
      </c>
      <c r="BB5" s="150">
        <f>+AC32</f>
        <v>0</v>
      </c>
      <c r="BC5" s="150">
        <f t="shared" ref="BC5:BI5" si="1">+AD32</f>
        <v>0</v>
      </c>
      <c r="BD5" s="150">
        <f t="shared" si="1"/>
        <v>1</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1</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0.01</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13</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735</v>
      </c>
      <c r="O11" s="764"/>
      <c r="P11" s="738" t="s">
        <v>715</v>
      </c>
      <c r="Q11" s="740"/>
      <c r="R11" s="271" t="s">
        <v>716</v>
      </c>
      <c r="S11" s="271"/>
      <c r="T11" s="271"/>
      <c r="U11" s="738" t="s">
        <v>556</v>
      </c>
      <c r="V11" s="740"/>
      <c r="W11" s="738" t="s">
        <v>720</v>
      </c>
      <c r="X11" s="739"/>
      <c r="Y11" s="203"/>
      <c r="Z11" s="203"/>
      <c r="AA11" s="203"/>
      <c r="AB11" s="203"/>
      <c r="AC11" s="171"/>
      <c r="AD11" s="171"/>
      <c r="AE11" s="171">
        <v>0.01</v>
      </c>
      <c r="AF11" s="171"/>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0.01</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1</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Ⅱa</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1</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1</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3" priority="3">
      <formula>$AQ11=2</formula>
    </cfRule>
  </conditionalFormatting>
  <conditionalFormatting sqref="Y11:AF30">
    <cfRule type="expression" dxfId="142" priority="2">
      <formula>$AQ11=3</formula>
    </cfRule>
  </conditionalFormatting>
  <conditionalFormatting sqref="AC11:AJ30">
    <cfRule type="expression" dxfId="141" priority="1">
      <formula>$AQ11=1</formula>
    </cfRule>
  </conditionalFormatting>
  <dataValidations count="2">
    <dataValidation type="list" allowBlank="1" showInputMessage="1" showErrorMessage="1" sqref="Y11:AB30" xr:uid="{00000000-0002-0000-2800-000000000000}">
      <formula1>"　,○"</formula1>
    </dataValidation>
    <dataValidation type="list" allowBlank="1" showInputMessage="1" showErrorMessage="1" sqref="N11:O30 R11:T30" xr:uid="{00000000-0002-0000-28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800-000002000000}">
          <x14:formula1>
            <xm:f>'(参考)リスト'!$F$16:$F$21</xm:f>
          </x14:formula1>
          <xm:sqref>W11:X30</xm:sqref>
        </x14:dataValidation>
        <x14:dataValidation type="list" allowBlank="1" showInputMessage="1" showErrorMessage="1" xr:uid="{00000000-0002-0000-2800-000003000000}">
          <x14:formula1>
            <xm:f>'(参考)リスト'!$B$16:$B$20</xm:f>
          </x14:formula1>
          <xm:sqref>L11:M30</xm:sqref>
        </x14:dataValidation>
        <x14:dataValidation type="list" allowBlank="1" showInputMessage="1" showErrorMessage="1" xr:uid="{00000000-0002-0000-2800-000004000000}">
          <x14:formula1>
            <xm:f>'(参考)リスト'!$G$16:$G$20</xm:f>
          </x14:formula1>
          <xm:sqref>U11:V30</xm:sqref>
        </x14:dataValidation>
        <x14:dataValidation type="list" allowBlank="1" showInputMessage="1" showErrorMessage="1" xr:uid="{00000000-0002-0000-2800-000005000000}">
          <x14:formula1>
            <xm:f>'(参考)リスト'!$D$16:$D$18</xm:f>
          </x14:formula1>
          <xm:sqref>P11:Q30</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8"/>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14</v>
      </c>
      <c r="AW5" s="120">
        <f>R7</f>
        <v>10.5</v>
      </c>
      <c r="AX5" s="150">
        <f>+Y32</f>
        <v>0</v>
      </c>
      <c r="AY5" s="150">
        <f>+Z32</f>
        <v>0</v>
      </c>
      <c r="AZ5" s="150">
        <f>+AA32</f>
        <v>0</v>
      </c>
      <c r="BA5" s="150">
        <f t="shared" ref="BA5" si="0">+AB32</f>
        <v>0</v>
      </c>
      <c r="BB5" s="150">
        <f>+AC32</f>
        <v>0</v>
      </c>
      <c r="BC5" s="150">
        <f t="shared" ref="BC5:BI5" si="1">+AD32</f>
        <v>0</v>
      </c>
      <c r="BD5" s="150">
        <f t="shared" si="1"/>
        <v>0</v>
      </c>
      <c r="BE5" s="150">
        <f t="shared" si="1"/>
        <v>1</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1</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0.21</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14</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740</v>
      </c>
      <c r="M11" s="764"/>
      <c r="N11" s="763" t="s">
        <v>741</v>
      </c>
      <c r="O11" s="764"/>
      <c r="P11" s="738" t="s">
        <v>715</v>
      </c>
      <c r="Q11" s="740"/>
      <c r="R11" s="271" t="s">
        <v>716</v>
      </c>
      <c r="S11" s="271"/>
      <c r="T11" s="271"/>
      <c r="U11" s="738" t="s">
        <v>556</v>
      </c>
      <c r="V11" s="740"/>
      <c r="W11" s="738" t="s">
        <v>720</v>
      </c>
      <c r="X11" s="739"/>
      <c r="Y11" s="203"/>
      <c r="Z11" s="203"/>
      <c r="AA11" s="203"/>
      <c r="AB11" s="203"/>
      <c r="AC11" s="171"/>
      <c r="AD11" s="171"/>
      <c r="AE11" s="171"/>
      <c r="AF11" s="171">
        <v>0.21</v>
      </c>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0.21</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1</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Ⅱb</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1</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1</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0" priority="3">
      <formula>$AQ11=2</formula>
    </cfRule>
  </conditionalFormatting>
  <conditionalFormatting sqref="Y11:AF30">
    <cfRule type="expression" dxfId="139" priority="2">
      <formula>$AQ11=3</formula>
    </cfRule>
  </conditionalFormatting>
  <conditionalFormatting sqref="AC11:AJ30">
    <cfRule type="expression" dxfId="138" priority="1">
      <formula>$AQ11=1</formula>
    </cfRule>
  </conditionalFormatting>
  <dataValidations count="2">
    <dataValidation type="list" allowBlank="1" showInputMessage="1" showErrorMessage="1" sqref="Y11:AB30" xr:uid="{00000000-0002-0000-2900-000000000000}">
      <formula1>"　,○"</formula1>
    </dataValidation>
    <dataValidation type="list" allowBlank="1" showInputMessage="1" showErrorMessage="1" sqref="N11:O30 R11:T30" xr:uid="{00000000-0002-0000-29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900-000002000000}">
          <x14:formula1>
            <xm:f>'(参考)リスト'!$F$16:$F$21</xm:f>
          </x14:formula1>
          <xm:sqref>W11:X30</xm:sqref>
        </x14:dataValidation>
        <x14:dataValidation type="list" allowBlank="1" showInputMessage="1" showErrorMessage="1" xr:uid="{00000000-0002-0000-2900-000003000000}">
          <x14:formula1>
            <xm:f>'(参考)リスト'!$B$16:$B$20</xm:f>
          </x14:formula1>
          <xm:sqref>L11:M30</xm:sqref>
        </x14:dataValidation>
        <x14:dataValidation type="list" allowBlank="1" showInputMessage="1" showErrorMessage="1" xr:uid="{00000000-0002-0000-2900-000004000000}">
          <x14:formula1>
            <xm:f>'(参考)リスト'!$G$16:$G$20</xm:f>
          </x14:formula1>
          <xm:sqref>U11:V30</xm:sqref>
        </x14:dataValidation>
        <x14:dataValidation type="list" allowBlank="1" showInputMessage="1" showErrorMessage="1" xr:uid="{00000000-0002-0000-2900-000005000000}">
          <x14:formula1>
            <xm:f>'(参考)リスト'!$D$16:$D$18</xm:f>
          </x14:formula1>
          <xm:sqref>P11:Q30</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9"/>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15</v>
      </c>
      <c r="AW5" s="120">
        <f>R7</f>
        <v>10.5</v>
      </c>
      <c r="AX5" s="150">
        <f>+Y32</f>
        <v>0</v>
      </c>
      <c r="AY5" s="150">
        <f>+Z32</f>
        <v>0</v>
      </c>
      <c r="AZ5" s="150">
        <f>+AA32</f>
        <v>0</v>
      </c>
      <c r="BA5" s="150">
        <f t="shared" ref="BA5" si="0">+AB32</f>
        <v>0</v>
      </c>
      <c r="BB5" s="150">
        <f>+AC32</f>
        <v>0</v>
      </c>
      <c r="BC5" s="150">
        <f t="shared" ref="BC5:BI5" si="1">+AD32</f>
        <v>0</v>
      </c>
      <c r="BD5" s="150">
        <f t="shared" si="1"/>
        <v>1</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1</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0.04</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15</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727</v>
      </c>
      <c r="O11" s="764"/>
      <c r="P11" s="738" t="s">
        <v>715</v>
      </c>
      <c r="Q11" s="740"/>
      <c r="R11" s="271" t="s">
        <v>716</v>
      </c>
      <c r="S11" s="271"/>
      <c r="T11" s="271"/>
      <c r="U11" s="738" t="s">
        <v>556</v>
      </c>
      <c r="V11" s="740"/>
      <c r="W11" s="738" t="s">
        <v>720</v>
      </c>
      <c r="X11" s="739"/>
      <c r="Y11" s="203"/>
      <c r="Z11" s="203"/>
      <c r="AA11" s="203"/>
      <c r="AB11" s="203"/>
      <c r="AC11" s="171"/>
      <c r="AD11" s="171"/>
      <c r="AE11" s="171">
        <v>0.04</v>
      </c>
      <c r="AF11" s="171"/>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0.04</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1</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Ⅱa</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1</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1</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7" priority="3">
      <formula>$AQ11=2</formula>
    </cfRule>
  </conditionalFormatting>
  <conditionalFormatting sqref="Y11:AF30">
    <cfRule type="expression" dxfId="136" priority="2">
      <formula>$AQ11=3</formula>
    </cfRule>
  </conditionalFormatting>
  <conditionalFormatting sqref="AC11:AJ30">
    <cfRule type="expression" dxfId="135" priority="1">
      <formula>$AQ11=1</formula>
    </cfRule>
  </conditionalFormatting>
  <dataValidations count="2">
    <dataValidation type="list" allowBlank="1" showInputMessage="1" showErrorMessage="1" sqref="Y11:AB30" xr:uid="{00000000-0002-0000-2A00-000000000000}">
      <formula1>"　,○"</formula1>
    </dataValidation>
    <dataValidation type="list" allowBlank="1" showInputMessage="1" showErrorMessage="1" sqref="N11:O30 R11:T30" xr:uid="{00000000-0002-0000-2A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A00-000002000000}">
          <x14:formula1>
            <xm:f>'(参考)リスト'!$F$16:$F$21</xm:f>
          </x14:formula1>
          <xm:sqref>W11:X30</xm:sqref>
        </x14:dataValidation>
        <x14:dataValidation type="list" allowBlank="1" showInputMessage="1" showErrorMessage="1" xr:uid="{00000000-0002-0000-2A00-000003000000}">
          <x14:formula1>
            <xm:f>'(参考)リスト'!$B$16:$B$20</xm:f>
          </x14:formula1>
          <xm:sqref>L11:M30</xm:sqref>
        </x14:dataValidation>
        <x14:dataValidation type="list" allowBlank="1" showInputMessage="1" showErrorMessage="1" xr:uid="{00000000-0002-0000-2A00-000004000000}">
          <x14:formula1>
            <xm:f>'(参考)リスト'!$G$16:$G$20</xm:f>
          </x14:formula1>
          <xm:sqref>U11:V30</xm:sqref>
        </x14:dataValidation>
        <x14:dataValidation type="list" allowBlank="1" showInputMessage="1" showErrorMessage="1" xr:uid="{00000000-0002-0000-2A00-000005000000}">
          <x14:formula1>
            <xm:f>'(参考)リスト'!$D$16:$D$18</xm:f>
          </x14:formula1>
          <xm:sqref>P11:Q30</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0"/>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16</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16</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4" priority="3">
      <formula>$AQ11=2</formula>
    </cfRule>
  </conditionalFormatting>
  <conditionalFormatting sqref="Y11:AF30">
    <cfRule type="expression" dxfId="133" priority="2">
      <formula>$AQ11=3</formula>
    </cfRule>
  </conditionalFormatting>
  <conditionalFormatting sqref="AC11:AJ30">
    <cfRule type="expression" dxfId="132" priority="1">
      <formula>$AQ11=1</formula>
    </cfRule>
  </conditionalFormatting>
  <dataValidations count="2">
    <dataValidation type="list" allowBlank="1" showInputMessage="1" showErrorMessage="1" sqref="Y11:AB30" xr:uid="{00000000-0002-0000-2B00-000000000000}">
      <formula1>"　,○"</formula1>
    </dataValidation>
    <dataValidation type="list" allowBlank="1" showInputMessage="1" showErrorMessage="1" sqref="N11:O30 R11:T30" xr:uid="{00000000-0002-0000-2B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B00-000002000000}">
          <x14:formula1>
            <xm:f>'(参考)リスト'!$F$16:$F$21</xm:f>
          </x14:formula1>
          <xm:sqref>W11:X30</xm:sqref>
        </x14:dataValidation>
        <x14:dataValidation type="list" allowBlank="1" showInputMessage="1" showErrorMessage="1" xr:uid="{00000000-0002-0000-2B00-000003000000}">
          <x14:formula1>
            <xm:f>'(参考)リスト'!$B$16:$B$20</xm:f>
          </x14:formula1>
          <xm:sqref>L11:M30</xm:sqref>
        </x14:dataValidation>
        <x14:dataValidation type="list" allowBlank="1" showInputMessage="1" showErrorMessage="1" xr:uid="{00000000-0002-0000-2B00-000004000000}">
          <x14:formula1>
            <xm:f>'(参考)リスト'!$G$16:$G$20</xm:f>
          </x14:formula1>
          <xm:sqref>U11:V30</xm:sqref>
        </x14:dataValidation>
        <x14:dataValidation type="list" allowBlank="1" showInputMessage="1" showErrorMessage="1" xr:uid="{00000000-0002-0000-2B00-000005000000}">
          <x14:formula1>
            <xm:f>'(参考)リスト'!$D$16:$D$18</xm:f>
          </x14:formula1>
          <xm:sqref>P11:Q30</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1"/>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17</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17</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1" priority="3">
      <formula>$AQ11=2</formula>
    </cfRule>
  </conditionalFormatting>
  <conditionalFormatting sqref="Y11:AF30">
    <cfRule type="expression" dxfId="130" priority="2">
      <formula>$AQ11=3</formula>
    </cfRule>
  </conditionalFormatting>
  <conditionalFormatting sqref="AC11:AJ30">
    <cfRule type="expression" dxfId="129" priority="1">
      <formula>$AQ11=1</formula>
    </cfRule>
  </conditionalFormatting>
  <dataValidations count="2">
    <dataValidation type="list" allowBlank="1" showInputMessage="1" showErrorMessage="1" sqref="Y11:AB30" xr:uid="{00000000-0002-0000-2C00-000000000000}">
      <formula1>"　,○"</formula1>
    </dataValidation>
    <dataValidation type="list" allowBlank="1" showInputMessage="1" showErrorMessage="1" sqref="N11:O30 R11:T30" xr:uid="{00000000-0002-0000-2C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C00-000002000000}">
          <x14:formula1>
            <xm:f>'(参考)リスト'!$F$16:$F$21</xm:f>
          </x14:formula1>
          <xm:sqref>W11:X30</xm:sqref>
        </x14:dataValidation>
        <x14:dataValidation type="list" allowBlank="1" showInputMessage="1" showErrorMessage="1" xr:uid="{00000000-0002-0000-2C00-000003000000}">
          <x14:formula1>
            <xm:f>'(参考)リスト'!$B$16:$B$20</xm:f>
          </x14:formula1>
          <xm:sqref>L11:M30</xm:sqref>
        </x14:dataValidation>
        <x14:dataValidation type="list" allowBlank="1" showInputMessage="1" showErrorMessage="1" xr:uid="{00000000-0002-0000-2C00-000004000000}">
          <x14:formula1>
            <xm:f>'(参考)リスト'!$G$16:$G$20</xm:f>
          </x14:formula1>
          <xm:sqref>U11:V30</xm:sqref>
        </x14:dataValidation>
        <x14:dataValidation type="list" allowBlank="1" showInputMessage="1" showErrorMessage="1" xr:uid="{00000000-0002-0000-2C00-000005000000}">
          <x14:formula1>
            <xm:f>'(参考)リスト'!$D$16:$D$18</xm:f>
          </x14:formula1>
          <xm:sqref>P11:Q30</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2"/>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18</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18</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8" priority="3">
      <formula>$AQ11=2</formula>
    </cfRule>
  </conditionalFormatting>
  <conditionalFormatting sqref="Y11:AF30">
    <cfRule type="expression" dxfId="127" priority="2">
      <formula>$AQ11=3</formula>
    </cfRule>
  </conditionalFormatting>
  <conditionalFormatting sqref="AC11:AJ30">
    <cfRule type="expression" dxfId="126" priority="1">
      <formula>$AQ11=1</formula>
    </cfRule>
  </conditionalFormatting>
  <dataValidations count="2">
    <dataValidation type="list" allowBlank="1" showInputMessage="1" showErrorMessage="1" sqref="Y11:AB30" xr:uid="{00000000-0002-0000-2D00-000000000000}">
      <formula1>"　,○"</formula1>
    </dataValidation>
    <dataValidation type="list" allowBlank="1" showInputMessage="1" showErrorMessage="1" sqref="N11:O30 R11:T30" xr:uid="{00000000-0002-0000-2D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D00-000002000000}">
          <x14:formula1>
            <xm:f>'(参考)リスト'!$F$16:$F$21</xm:f>
          </x14:formula1>
          <xm:sqref>W11:X30</xm:sqref>
        </x14:dataValidation>
        <x14:dataValidation type="list" allowBlank="1" showInputMessage="1" showErrorMessage="1" xr:uid="{00000000-0002-0000-2D00-000003000000}">
          <x14:formula1>
            <xm:f>'(参考)リスト'!$B$16:$B$20</xm:f>
          </x14:formula1>
          <xm:sqref>L11:M30</xm:sqref>
        </x14:dataValidation>
        <x14:dataValidation type="list" allowBlank="1" showInputMessage="1" showErrorMessage="1" xr:uid="{00000000-0002-0000-2D00-000004000000}">
          <x14:formula1>
            <xm:f>'(参考)リスト'!$G$16:$G$20</xm:f>
          </x14:formula1>
          <xm:sqref>U11:V30</xm:sqref>
        </x14:dataValidation>
        <x14:dataValidation type="list" allowBlank="1" showInputMessage="1" showErrorMessage="1" xr:uid="{00000000-0002-0000-2D00-000005000000}">
          <x14:formula1>
            <xm:f>'(参考)リスト'!$D$16:$D$18</xm:f>
          </x14:formula1>
          <xm:sqref>P11:Q30</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3"/>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19</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19</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5" priority="3">
      <formula>$AQ11=2</formula>
    </cfRule>
  </conditionalFormatting>
  <conditionalFormatting sqref="Y11:AF30">
    <cfRule type="expression" dxfId="124" priority="2">
      <formula>$AQ11=3</formula>
    </cfRule>
  </conditionalFormatting>
  <conditionalFormatting sqref="AC11:AJ30">
    <cfRule type="expression" dxfId="123" priority="1">
      <formula>$AQ11=1</formula>
    </cfRule>
  </conditionalFormatting>
  <dataValidations count="2">
    <dataValidation type="list" allowBlank="1" showInputMessage="1" showErrorMessage="1" sqref="Y11:AB30" xr:uid="{00000000-0002-0000-2E00-000000000000}">
      <formula1>"　,○"</formula1>
    </dataValidation>
    <dataValidation type="list" allowBlank="1" showInputMessage="1" showErrorMessage="1" sqref="N11:O30 R11:T30" xr:uid="{00000000-0002-0000-2E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E00-000002000000}">
          <x14:formula1>
            <xm:f>'(参考)リスト'!$F$16:$F$21</xm:f>
          </x14:formula1>
          <xm:sqref>W11:X30</xm:sqref>
        </x14:dataValidation>
        <x14:dataValidation type="list" allowBlank="1" showInputMessage="1" showErrorMessage="1" xr:uid="{00000000-0002-0000-2E00-000003000000}">
          <x14:formula1>
            <xm:f>'(参考)リスト'!$B$16:$B$20</xm:f>
          </x14:formula1>
          <xm:sqref>L11:M30</xm:sqref>
        </x14:dataValidation>
        <x14:dataValidation type="list" allowBlank="1" showInputMessage="1" showErrorMessage="1" xr:uid="{00000000-0002-0000-2E00-000004000000}">
          <x14:formula1>
            <xm:f>'(参考)リスト'!$G$16:$G$20</xm:f>
          </x14:formula1>
          <xm:sqref>U11:V30</xm:sqref>
        </x14:dataValidation>
        <x14:dataValidation type="list" allowBlank="1" showInputMessage="1" showErrorMessage="1" xr:uid="{00000000-0002-0000-2E00-000005000000}">
          <x14:formula1>
            <xm:f>'(参考)リスト'!$D$16:$D$18</xm:f>
          </x14:formula1>
          <xm:sqref>P11:Q30</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4"/>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20</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20</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2" priority="3">
      <formula>$AQ11=2</formula>
    </cfRule>
  </conditionalFormatting>
  <conditionalFormatting sqref="Y11:AF30">
    <cfRule type="expression" dxfId="121" priority="2">
      <formula>$AQ11=3</formula>
    </cfRule>
  </conditionalFormatting>
  <conditionalFormatting sqref="AC11:AJ30">
    <cfRule type="expression" dxfId="120" priority="1">
      <formula>$AQ11=1</formula>
    </cfRule>
  </conditionalFormatting>
  <dataValidations count="2">
    <dataValidation type="list" allowBlank="1" showInputMessage="1" showErrorMessage="1" sqref="Y11:AB30" xr:uid="{00000000-0002-0000-2F00-000000000000}">
      <formula1>"　,○"</formula1>
    </dataValidation>
    <dataValidation type="list" allowBlank="1" showInputMessage="1" showErrorMessage="1" sqref="N11:O30 R11:T30" xr:uid="{00000000-0002-0000-2F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F00-000002000000}">
          <x14:formula1>
            <xm:f>'(参考)リスト'!$F$16:$F$21</xm:f>
          </x14:formula1>
          <xm:sqref>W11:X30</xm:sqref>
        </x14:dataValidation>
        <x14:dataValidation type="list" allowBlank="1" showInputMessage="1" showErrorMessage="1" xr:uid="{00000000-0002-0000-2F00-000003000000}">
          <x14:formula1>
            <xm:f>'(参考)リスト'!$B$16:$B$20</xm:f>
          </x14:formula1>
          <xm:sqref>L11:M30</xm:sqref>
        </x14:dataValidation>
        <x14:dataValidation type="list" allowBlank="1" showInputMessage="1" showErrorMessage="1" xr:uid="{00000000-0002-0000-2F00-000004000000}">
          <x14:formula1>
            <xm:f>'(参考)リスト'!$G$16:$G$20</xm:f>
          </x14:formula1>
          <xm:sqref>U11:V30</xm:sqref>
        </x14:dataValidation>
        <x14:dataValidation type="list" allowBlank="1" showInputMessage="1" showErrorMessage="1" xr:uid="{00000000-0002-0000-2F00-000005000000}">
          <x14:formula1>
            <xm:f>'(参考)リスト'!$D$16:$D$18</xm:f>
          </x14:formula1>
          <xm:sqref>P11:Q30</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5"/>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21</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21</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9" priority="3">
      <formula>$AQ11=2</formula>
    </cfRule>
  </conditionalFormatting>
  <conditionalFormatting sqref="Y11:AF30">
    <cfRule type="expression" dxfId="118" priority="2">
      <formula>$AQ11=3</formula>
    </cfRule>
  </conditionalFormatting>
  <conditionalFormatting sqref="AC11:AJ30">
    <cfRule type="expression" dxfId="117" priority="1">
      <formula>$AQ11=1</formula>
    </cfRule>
  </conditionalFormatting>
  <dataValidations count="2">
    <dataValidation type="list" allowBlank="1" showInputMessage="1" showErrorMessage="1" sqref="Y11:AB30" xr:uid="{00000000-0002-0000-3000-000000000000}">
      <formula1>"　,○"</formula1>
    </dataValidation>
    <dataValidation type="list" allowBlank="1" showInputMessage="1" showErrorMessage="1" sqref="N11:O30 R11:T30" xr:uid="{00000000-0002-0000-30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000-000002000000}">
          <x14:formula1>
            <xm:f>'(参考)リスト'!$F$16:$F$21</xm:f>
          </x14:formula1>
          <xm:sqref>W11:X30</xm:sqref>
        </x14:dataValidation>
        <x14:dataValidation type="list" allowBlank="1" showInputMessage="1" showErrorMessage="1" xr:uid="{00000000-0002-0000-3000-000003000000}">
          <x14:formula1>
            <xm:f>'(参考)リスト'!$B$16:$B$20</xm:f>
          </x14:formula1>
          <xm:sqref>L11:M30</xm:sqref>
        </x14:dataValidation>
        <x14:dataValidation type="list" allowBlank="1" showInputMessage="1" showErrorMessage="1" xr:uid="{00000000-0002-0000-3000-000004000000}">
          <x14:formula1>
            <xm:f>'(参考)リスト'!$G$16:$G$20</xm:f>
          </x14:formula1>
          <xm:sqref>U11:V30</xm:sqref>
        </x14:dataValidation>
        <x14:dataValidation type="list" allowBlank="1" showInputMessage="1" showErrorMessage="1" xr:uid="{00000000-0002-0000-3000-000005000000}">
          <x14:formula1>
            <xm:f>'(参考)リスト'!$D$16:$D$18</xm:f>
          </x14:formula1>
          <xm:sqref>P11:Q30</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6"/>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22</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22</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6" priority="3">
      <formula>$AQ11=2</formula>
    </cfRule>
  </conditionalFormatting>
  <conditionalFormatting sqref="Y11:AF30">
    <cfRule type="expression" dxfId="115" priority="2">
      <formula>$AQ11=3</formula>
    </cfRule>
  </conditionalFormatting>
  <conditionalFormatting sqref="AC11:AJ30">
    <cfRule type="expression" dxfId="114" priority="1">
      <formula>$AQ11=1</formula>
    </cfRule>
  </conditionalFormatting>
  <dataValidations count="2">
    <dataValidation type="list" allowBlank="1" showInputMessage="1" showErrorMessage="1" sqref="Y11:AB30" xr:uid="{00000000-0002-0000-3100-000000000000}">
      <formula1>"　,○"</formula1>
    </dataValidation>
    <dataValidation type="list" allowBlank="1" showInputMessage="1" showErrorMessage="1" sqref="N11:O30 R11:T30" xr:uid="{00000000-0002-0000-31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100-000002000000}">
          <x14:formula1>
            <xm:f>'(参考)リスト'!$F$16:$F$21</xm:f>
          </x14:formula1>
          <xm:sqref>W11:X30</xm:sqref>
        </x14:dataValidation>
        <x14:dataValidation type="list" allowBlank="1" showInputMessage="1" showErrorMessage="1" xr:uid="{00000000-0002-0000-3100-000003000000}">
          <x14:formula1>
            <xm:f>'(参考)リスト'!$B$16:$B$20</xm:f>
          </x14:formula1>
          <xm:sqref>L11:M30</xm:sqref>
        </x14:dataValidation>
        <x14:dataValidation type="list" allowBlank="1" showInputMessage="1" showErrorMessage="1" xr:uid="{00000000-0002-0000-3100-000004000000}">
          <x14:formula1>
            <xm:f>'(参考)リスト'!$G$16:$G$20</xm:f>
          </x14:formula1>
          <xm:sqref>U11:V30</xm:sqref>
        </x14:dataValidation>
        <x14:dataValidation type="list" allowBlank="1" showInputMessage="1" showErrorMessage="1" xr:uid="{00000000-0002-0000-3100-000005000000}">
          <x14:formula1>
            <xm:f>'(参考)リスト'!$D$16:$D$18</xm:f>
          </x14:formula1>
          <xm:sqref>P11:Q30</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7"/>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23</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23</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3" priority="3">
      <formula>$AQ11=2</formula>
    </cfRule>
  </conditionalFormatting>
  <conditionalFormatting sqref="Y11:AF30">
    <cfRule type="expression" dxfId="112" priority="2">
      <formula>$AQ11=3</formula>
    </cfRule>
  </conditionalFormatting>
  <conditionalFormatting sqref="AC11:AJ30">
    <cfRule type="expression" dxfId="111" priority="1">
      <formula>$AQ11=1</formula>
    </cfRule>
  </conditionalFormatting>
  <dataValidations count="2">
    <dataValidation type="list" allowBlank="1" showInputMessage="1" showErrorMessage="1" sqref="Y11:AB30" xr:uid="{00000000-0002-0000-3200-000000000000}">
      <formula1>"　,○"</formula1>
    </dataValidation>
    <dataValidation type="list" allowBlank="1" showInputMessage="1" showErrorMessage="1" sqref="N11:O30 R11:T30" xr:uid="{00000000-0002-0000-32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200-000002000000}">
          <x14:formula1>
            <xm:f>'(参考)リスト'!$F$16:$F$21</xm:f>
          </x14:formula1>
          <xm:sqref>W11:X30</xm:sqref>
        </x14:dataValidation>
        <x14:dataValidation type="list" allowBlank="1" showInputMessage="1" showErrorMessage="1" xr:uid="{00000000-0002-0000-3200-000003000000}">
          <x14:formula1>
            <xm:f>'(参考)リスト'!$B$16:$B$20</xm:f>
          </x14:formula1>
          <xm:sqref>L11:M30</xm:sqref>
        </x14:dataValidation>
        <x14:dataValidation type="list" allowBlank="1" showInputMessage="1" showErrorMessage="1" xr:uid="{00000000-0002-0000-3200-000004000000}">
          <x14:formula1>
            <xm:f>'(参考)リスト'!$G$16:$G$20</xm:f>
          </x14:formula1>
          <xm:sqref>U11:V30</xm:sqref>
        </x14:dataValidation>
        <x14:dataValidation type="list" allowBlank="1" showInputMessage="1" showErrorMessage="1" xr:uid="{00000000-0002-0000-3200-000005000000}">
          <x14:formula1>
            <xm:f>'(参考)リスト'!$D$16:$D$18</xm:f>
          </x14:formula1>
          <xm:sqref>P11:Q30</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8"/>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24</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24</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0" priority="3">
      <formula>$AQ11=2</formula>
    </cfRule>
  </conditionalFormatting>
  <conditionalFormatting sqref="Y11:AF30">
    <cfRule type="expression" dxfId="109" priority="2">
      <formula>$AQ11=3</formula>
    </cfRule>
  </conditionalFormatting>
  <conditionalFormatting sqref="AC11:AJ30">
    <cfRule type="expression" dxfId="108" priority="1">
      <formula>$AQ11=1</formula>
    </cfRule>
  </conditionalFormatting>
  <dataValidations count="2">
    <dataValidation type="list" allowBlank="1" showInputMessage="1" showErrorMessage="1" sqref="Y11:AB30" xr:uid="{00000000-0002-0000-3300-000000000000}">
      <formula1>"　,○"</formula1>
    </dataValidation>
    <dataValidation type="list" allowBlank="1" showInputMessage="1" showErrorMessage="1" sqref="N11:O30 R11:T30" xr:uid="{00000000-0002-0000-33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300-000002000000}">
          <x14:formula1>
            <xm:f>'(参考)リスト'!$F$16:$F$21</xm:f>
          </x14:formula1>
          <xm:sqref>W11:X30</xm:sqref>
        </x14:dataValidation>
        <x14:dataValidation type="list" allowBlank="1" showInputMessage="1" showErrorMessage="1" xr:uid="{00000000-0002-0000-3300-000003000000}">
          <x14:formula1>
            <xm:f>'(参考)リスト'!$B$16:$B$20</xm:f>
          </x14:formula1>
          <xm:sqref>L11:M30</xm:sqref>
        </x14:dataValidation>
        <x14:dataValidation type="list" allowBlank="1" showInputMessage="1" showErrorMessage="1" xr:uid="{00000000-0002-0000-3300-000004000000}">
          <x14:formula1>
            <xm:f>'(参考)リスト'!$G$16:$G$20</xm:f>
          </x14:formula1>
          <xm:sqref>U11:V30</xm:sqref>
        </x14:dataValidation>
        <x14:dataValidation type="list" allowBlank="1" showInputMessage="1" showErrorMessage="1" xr:uid="{00000000-0002-0000-3300-000005000000}">
          <x14:formula1>
            <xm:f>'(参考)リスト'!$D$16:$D$18</xm:f>
          </x14:formula1>
          <xm:sqref>P11:Q30</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9"/>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25</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25</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7" priority="3">
      <formula>$AQ11=2</formula>
    </cfRule>
  </conditionalFormatting>
  <conditionalFormatting sqref="Y11:AF30">
    <cfRule type="expression" dxfId="106" priority="2">
      <formula>$AQ11=3</formula>
    </cfRule>
  </conditionalFormatting>
  <conditionalFormatting sqref="AC11:AJ30">
    <cfRule type="expression" dxfId="105" priority="1">
      <formula>$AQ11=1</formula>
    </cfRule>
  </conditionalFormatting>
  <dataValidations count="2">
    <dataValidation type="list" allowBlank="1" showInputMessage="1" showErrorMessage="1" sqref="Y11:AB30" xr:uid="{00000000-0002-0000-3400-000000000000}">
      <formula1>"　,○"</formula1>
    </dataValidation>
    <dataValidation type="list" allowBlank="1" showInputMessage="1" showErrorMessage="1" sqref="N11:O30 R11:T30" xr:uid="{00000000-0002-0000-3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400-000002000000}">
          <x14:formula1>
            <xm:f>'(参考)リスト'!$F$16:$F$21</xm:f>
          </x14:formula1>
          <xm:sqref>W11:X30</xm:sqref>
        </x14:dataValidation>
        <x14:dataValidation type="list" allowBlank="1" showInputMessage="1" showErrorMessage="1" xr:uid="{00000000-0002-0000-3400-000003000000}">
          <x14:formula1>
            <xm:f>'(参考)リスト'!$B$16:$B$20</xm:f>
          </x14:formula1>
          <xm:sqref>L11:M30</xm:sqref>
        </x14:dataValidation>
        <x14:dataValidation type="list" allowBlank="1" showInputMessage="1" showErrorMessage="1" xr:uid="{00000000-0002-0000-3400-000004000000}">
          <x14:formula1>
            <xm:f>'(参考)リスト'!$G$16:$G$20</xm:f>
          </x14:formula1>
          <xm:sqref>U11:V30</xm:sqref>
        </x14:dataValidation>
        <x14:dataValidation type="list" allowBlank="1" showInputMessage="1" showErrorMessage="1" xr:uid="{00000000-0002-0000-3400-000005000000}">
          <x14:formula1>
            <xm:f>'(参考)リスト'!$D$16:$D$18</xm:f>
          </x14:formula1>
          <xm:sqref>P11:Q30</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0"/>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26</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26</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4" priority="3">
      <formula>$AQ11=2</formula>
    </cfRule>
  </conditionalFormatting>
  <conditionalFormatting sqref="Y11:AF30">
    <cfRule type="expression" dxfId="103" priority="2">
      <formula>$AQ11=3</formula>
    </cfRule>
  </conditionalFormatting>
  <conditionalFormatting sqref="AC11:AJ30">
    <cfRule type="expression" dxfId="102" priority="1">
      <formula>$AQ11=1</formula>
    </cfRule>
  </conditionalFormatting>
  <dataValidations count="2">
    <dataValidation type="list" allowBlank="1" showInputMessage="1" showErrorMessage="1" sqref="Y11:AB30" xr:uid="{00000000-0002-0000-3500-000000000000}">
      <formula1>"　,○"</formula1>
    </dataValidation>
    <dataValidation type="list" allowBlank="1" showInputMessage="1" showErrorMessage="1" sqref="N11:O30 R11:T30" xr:uid="{00000000-0002-0000-35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500-000002000000}">
          <x14:formula1>
            <xm:f>'(参考)リスト'!$F$16:$F$21</xm:f>
          </x14:formula1>
          <xm:sqref>W11:X30</xm:sqref>
        </x14:dataValidation>
        <x14:dataValidation type="list" allowBlank="1" showInputMessage="1" showErrorMessage="1" xr:uid="{00000000-0002-0000-3500-000003000000}">
          <x14:formula1>
            <xm:f>'(参考)リスト'!$B$16:$B$20</xm:f>
          </x14:formula1>
          <xm:sqref>L11:M30</xm:sqref>
        </x14:dataValidation>
        <x14:dataValidation type="list" allowBlank="1" showInputMessage="1" showErrorMessage="1" xr:uid="{00000000-0002-0000-3500-000004000000}">
          <x14:formula1>
            <xm:f>'(参考)リスト'!$G$16:$G$20</xm:f>
          </x14:formula1>
          <xm:sqref>U11:V30</xm:sqref>
        </x14:dataValidation>
        <x14:dataValidation type="list" allowBlank="1" showInputMessage="1" showErrorMessage="1" xr:uid="{00000000-0002-0000-3500-000005000000}">
          <x14:formula1>
            <xm:f>'(参考)リスト'!$D$16:$D$18</xm:f>
          </x14:formula1>
          <xm:sqref>P11:Q30</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1"/>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27</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27</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1" priority="3">
      <formula>$AQ11=2</formula>
    </cfRule>
  </conditionalFormatting>
  <conditionalFormatting sqref="Y11:AF30">
    <cfRule type="expression" dxfId="100" priority="2">
      <formula>$AQ11=3</formula>
    </cfRule>
  </conditionalFormatting>
  <conditionalFormatting sqref="AC11:AJ30">
    <cfRule type="expression" dxfId="99" priority="1">
      <formula>$AQ11=1</formula>
    </cfRule>
  </conditionalFormatting>
  <dataValidations count="2">
    <dataValidation type="list" allowBlank="1" showInputMessage="1" showErrorMessage="1" sqref="Y11:AB30" xr:uid="{00000000-0002-0000-3600-000000000000}">
      <formula1>"　,○"</formula1>
    </dataValidation>
    <dataValidation type="list" allowBlank="1" showInputMessage="1" showErrorMessage="1" sqref="N11:O30 R11:T30" xr:uid="{00000000-0002-0000-3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600-000002000000}">
          <x14:formula1>
            <xm:f>'(参考)リスト'!$F$16:$F$21</xm:f>
          </x14:formula1>
          <xm:sqref>W11:X30</xm:sqref>
        </x14:dataValidation>
        <x14:dataValidation type="list" allowBlank="1" showInputMessage="1" showErrorMessage="1" xr:uid="{00000000-0002-0000-3600-000003000000}">
          <x14:formula1>
            <xm:f>'(参考)リスト'!$B$16:$B$20</xm:f>
          </x14:formula1>
          <xm:sqref>L11:M30</xm:sqref>
        </x14:dataValidation>
        <x14:dataValidation type="list" allowBlank="1" showInputMessage="1" showErrorMessage="1" xr:uid="{00000000-0002-0000-3600-000004000000}">
          <x14:formula1>
            <xm:f>'(参考)リスト'!$G$16:$G$20</xm:f>
          </x14:formula1>
          <xm:sqref>U11:V30</xm:sqref>
        </x14:dataValidation>
        <x14:dataValidation type="list" allowBlank="1" showInputMessage="1" showErrorMessage="1" xr:uid="{00000000-0002-0000-3600-000005000000}">
          <x14:formula1>
            <xm:f>'(参考)リスト'!$D$16:$D$18</xm:f>
          </x14:formula1>
          <xm:sqref>P11:Q30</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62"/>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28</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28</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8" priority="3">
      <formula>$AQ11=2</formula>
    </cfRule>
  </conditionalFormatting>
  <conditionalFormatting sqref="Y11:AF30">
    <cfRule type="expression" dxfId="97" priority="2">
      <formula>$AQ11=3</formula>
    </cfRule>
  </conditionalFormatting>
  <conditionalFormatting sqref="AC11:AJ30">
    <cfRule type="expression" dxfId="96" priority="1">
      <formula>$AQ11=1</formula>
    </cfRule>
  </conditionalFormatting>
  <dataValidations count="2">
    <dataValidation type="list" allowBlank="1" showInputMessage="1" showErrorMessage="1" sqref="Y11:AB30" xr:uid="{00000000-0002-0000-3700-000000000000}">
      <formula1>"　,○"</formula1>
    </dataValidation>
    <dataValidation type="list" allowBlank="1" showInputMessage="1" showErrorMessage="1" sqref="N11:O30 R11:T30" xr:uid="{00000000-0002-0000-37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700-000002000000}">
          <x14:formula1>
            <xm:f>'(参考)リスト'!$F$16:$F$21</xm:f>
          </x14:formula1>
          <xm:sqref>W11:X30</xm:sqref>
        </x14:dataValidation>
        <x14:dataValidation type="list" allowBlank="1" showInputMessage="1" showErrorMessage="1" xr:uid="{00000000-0002-0000-3700-000003000000}">
          <x14:formula1>
            <xm:f>'(参考)リスト'!$B$16:$B$20</xm:f>
          </x14:formula1>
          <xm:sqref>L11:M30</xm:sqref>
        </x14:dataValidation>
        <x14:dataValidation type="list" allowBlank="1" showInputMessage="1" showErrorMessage="1" xr:uid="{00000000-0002-0000-3700-000004000000}">
          <x14:formula1>
            <xm:f>'(参考)リスト'!$G$16:$G$20</xm:f>
          </x14:formula1>
          <xm:sqref>U11:V30</xm:sqref>
        </x14:dataValidation>
        <x14:dataValidation type="list" allowBlank="1" showInputMessage="1" showErrorMessage="1" xr:uid="{00000000-0002-0000-3700-000005000000}">
          <x14:formula1>
            <xm:f>'(参考)リスト'!$D$16:$D$18</xm:f>
          </x14:formula1>
          <xm:sqref>P11:Q30</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63"/>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29</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29</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5" priority="3">
      <formula>$AQ11=2</formula>
    </cfRule>
  </conditionalFormatting>
  <conditionalFormatting sqref="Y11:AF30">
    <cfRule type="expression" dxfId="94" priority="2">
      <formula>$AQ11=3</formula>
    </cfRule>
  </conditionalFormatting>
  <conditionalFormatting sqref="AC11:AJ30">
    <cfRule type="expression" dxfId="93" priority="1">
      <formula>$AQ11=1</formula>
    </cfRule>
  </conditionalFormatting>
  <dataValidations count="2">
    <dataValidation type="list" allowBlank="1" showInputMessage="1" showErrorMessage="1" sqref="Y11:AB30" xr:uid="{00000000-0002-0000-3800-000000000000}">
      <formula1>"　,○"</formula1>
    </dataValidation>
    <dataValidation type="list" allowBlank="1" showInputMessage="1" showErrorMessage="1" sqref="N11:O30 R11:T30" xr:uid="{00000000-0002-0000-38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800-000002000000}">
          <x14:formula1>
            <xm:f>'(参考)リスト'!$F$16:$F$21</xm:f>
          </x14:formula1>
          <xm:sqref>W11:X30</xm:sqref>
        </x14:dataValidation>
        <x14:dataValidation type="list" allowBlank="1" showInputMessage="1" showErrorMessage="1" xr:uid="{00000000-0002-0000-3800-000003000000}">
          <x14:formula1>
            <xm:f>'(参考)リスト'!$B$16:$B$20</xm:f>
          </x14:formula1>
          <xm:sqref>L11:M30</xm:sqref>
        </x14:dataValidation>
        <x14:dataValidation type="list" allowBlank="1" showInputMessage="1" showErrorMessage="1" xr:uid="{00000000-0002-0000-3800-000004000000}">
          <x14:formula1>
            <xm:f>'(参考)リスト'!$G$16:$G$20</xm:f>
          </x14:formula1>
          <xm:sqref>U11:V30</xm:sqref>
        </x14:dataValidation>
        <x14:dataValidation type="list" allowBlank="1" showInputMessage="1" showErrorMessage="1" xr:uid="{00000000-0002-0000-3800-000005000000}">
          <x14:formula1>
            <xm:f>'(参考)リスト'!$D$16:$D$18</xm:f>
          </x14:formula1>
          <xm:sqref>P11:Q30</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4"/>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30</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30</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735</v>
      </c>
      <c r="O11" s="764"/>
      <c r="P11" s="738" t="s">
        <v>715</v>
      </c>
      <c r="Q11" s="740"/>
      <c r="R11" s="271" t="s">
        <v>716</v>
      </c>
      <c r="S11" s="271"/>
      <c r="T11" s="271"/>
      <c r="U11" s="738" t="s">
        <v>556</v>
      </c>
      <c r="V11" s="740"/>
      <c r="W11" s="738" t="s">
        <v>55</v>
      </c>
      <c r="X11" s="739"/>
      <c r="Y11" s="203"/>
      <c r="Z11" s="203"/>
      <c r="AA11" s="203"/>
      <c r="AB11" s="203"/>
      <c r="AC11" s="171"/>
      <c r="AD11" s="171"/>
      <c r="AE11" s="171"/>
      <c r="AF11" s="171"/>
      <c r="AG11" s="171"/>
      <c r="AH11" s="171"/>
      <c r="AI11" s="171"/>
      <c r="AJ11" s="171"/>
      <c r="AK11" s="763" t="s">
        <v>857</v>
      </c>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2" priority="3">
      <formula>$AQ11=2</formula>
    </cfRule>
  </conditionalFormatting>
  <conditionalFormatting sqref="Y11:AF30">
    <cfRule type="expression" dxfId="91" priority="2">
      <formula>$AQ11=3</formula>
    </cfRule>
  </conditionalFormatting>
  <conditionalFormatting sqref="AC11:AJ30">
    <cfRule type="expression" dxfId="90" priority="1">
      <formula>$AQ11=1</formula>
    </cfRule>
  </conditionalFormatting>
  <dataValidations count="2">
    <dataValidation type="list" allowBlank="1" showInputMessage="1" showErrorMessage="1" sqref="Y11:AB30" xr:uid="{00000000-0002-0000-3900-000000000000}">
      <formula1>"　,○"</formula1>
    </dataValidation>
    <dataValidation type="list" allowBlank="1" showInputMessage="1" showErrorMessage="1" sqref="N11:O30 R11:T30" xr:uid="{00000000-0002-0000-39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900-000002000000}">
          <x14:formula1>
            <xm:f>'(参考)リスト'!$F$16:$F$21</xm:f>
          </x14:formula1>
          <xm:sqref>W11:X30</xm:sqref>
        </x14:dataValidation>
        <x14:dataValidation type="list" allowBlank="1" showInputMessage="1" showErrorMessage="1" xr:uid="{00000000-0002-0000-3900-000003000000}">
          <x14:formula1>
            <xm:f>'(参考)リスト'!$B$16:$B$20</xm:f>
          </x14:formula1>
          <xm:sqref>L11:M30</xm:sqref>
        </x14:dataValidation>
        <x14:dataValidation type="list" allowBlank="1" showInputMessage="1" showErrorMessage="1" xr:uid="{00000000-0002-0000-3900-000004000000}">
          <x14:formula1>
            <xm:f>'(参考)リスト'!$G$16:$G$20</xm:f>
          </x14:formula1>
          <xm:sqref>U11:V30</xm:sqref>
        </x14:dataValidation>
        <x14:dataValidation type="list" allowBlank="1" showInputMessage="1" showErrorMessage="1" xr:uid="{00000000-0002-0000-3900-000005000000}">
          <x14:formula1>
            <xm:f>'(参考)リスト'!$D$16:$D$18</xm:f>
          </x14:formula1>
          <xm:sqref>P11:Q30</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5"/>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31</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31</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9" priority="3">
      <formula>$AQ11=2</formula>
    </cfRule>
  </conditionalFormatting>
  <conditionalFormatting sqref="Y11:AF30">
    <cfRule type="expression" dxfId="88" priority="2">
      <formula>$AQ11=3</formula>
    </cfRule>
  </conditionalFormatting>
  <conditionalFormatting sqref="AC11:AJ30">
    <cfRule type="expression" dxfId="87" priority="1">
      <formula>$AQ11=1</formula>
    </cfRule>
  </conditionalFormatting>
  <dataValidations count="2">
    <dataValidation type="list" allowBlank="1" showInputMessage="1" showErrorMessage="1" sqref="Y11:AB30" xr:uid="{00000000-0002-0000-3A00-000000000000}">
      <formula1>"　,○"</formula1>
    </dataValidation>
    <dataValidation type="list" allowBlank="1" showInputMessage="1" showErrorMessage="1" sqref="N11:O30 R11:T30" xr:uid="{00000000-0002-0000-3A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A00-000002000000}">
          <x14:formula1>
            <xm:f>'(参考)リスト'!$F$16:$F$21</xm:f>
          </x14:formula1>
          <xm:sqref>W11:X30</xm:sqref>
        </x14:dataValidation>
        <x14:dataValidation type="list" allowBlank="1" showInputMessage="1" showErrorMessage="1" xr:uid="{00000000-0002-0000-3A00-000003000000}">
          <x14:formula1>
            <xm:f>'(参考)リスト'!$B$16:$B$20</xm:f>
          </x14:formula1>
          <xm:sqref>L11:M30</xm:sqref>
        </x14:dataValidation>
        <x14:dataValidation type="list" allowBlank="1" showInputMessage="1" showErrorMessage="1" xr:uid="{00000000-0002-0000-3A00-000004000000}">
          <x14:formula1>
            <xm:f>'(参考)リスト'!$G$16:$G$20</xm:f>
          </x14:formula1>
          <xm:sqref>U11:V30</xm:sqref>
        </x14:dataValidation>
        <x14:dataValidation type="list" allowBlank="1" showInputMessage="1" showErrorMessage="1" xr:uid="{00000000-0002-0000-3A00-000005000000}">
          <x14:formula1>
            <xm:f>'(参考)リスト'!$D$16:$D$18</xm:f>
          </x14:formula1>
          <xm:sqref>P11:Q30</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6"/>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32</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32</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6" priority="3">
      <formula>$AQ11=2</formula>
    </cfRule>
  </conditionalFormatting>
  <conditionalFormatting sqref="Y11:AF30">
    <cfRule type="expression" dxfId="85" priority="2">
      <formula>$AQ11=3</formula>
    </cfRule>
  </conditionalFormatting>
  <conditionalFormatting sqref="AC11:AJ30">
    <cfRule type="expression" dxfId="84" priority="1">
      <formula>$AQ11=1</formula>
    </cfRule>
  </conditionalFormatting>
  <dataValidations count="2">
    <dataValidation type="list" allowBlank="1" showInputMessage="1" showErrorMessage="1" sqref="Y11:AB30" xr:uid="{00000000-0002-0000-3B00-000000000000}">
      <formula1>"　,○"</formula1>
    </dataValidation>
    <dataValidation type="list" allowBlank="1" showInputMessage="1" showErrorMessage="1" sqref="N11:O30 R11:T30" xr:uid="{00000000-0002-0000-3B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B00-000002000000}">
          <x14:formula1>
            <xm:f>'(参考)リスト'!$F$16:$F$21</xm:f>
          </x14:formula1>
          <xm:sqref>W11:X30</xm:sqref>
        </x14:dataValidation>
        <x14:dataValidation type="list" allowBlank="1" showInputMessage="1" showErrorMessage="1" xr:uid="{00000000-0002-0000-3B00-000003000000}">
          <x14:formula1>
            <xm:f>'(参考)リスト'!$B$16:$B$20</xm:f>
          </x14:formula1>
          <xm:sqref>L11:M30</xm:sqref>
        </x14:dataValidation>
        <x14:dataValidation type="list" allowBlank="1" showInputMessage="1" showErrorMessage="1" xr:uid="{00000000-0002-0000-3B00-000004000000}">
          <x14:formula1>
            <xm:f>'(参考)リスト'!$G$16:$G$20</xm:f>
          </x14:formula1>
          <xm:sqref>U11:V30</xm:sqref>
        </x14:dataValidation>
        <x14:dataValidation type="list" allowBlank="1" showInputMessage="1" showErrorMessage="1" xr:uid="{00000000-0002-0000-3B00-000005000000}">
          <x14:formula1>
            <xm:f>'(参考)リスト'!$D$16:$D$18</xm:f>
          </x14:formula1>
          <xm:sqref>P11:Q30</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7"/>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33</v>
      </c>
      <c r="AW5" s="120">
        <f>R7</f>
        <v>10.5</v>
      </c>
      <c r="AX5" s="150">
        <f>+Y32</f>
        <v>0</v>
      </c>
      <c r="AY5" s="150">
        <f>+Z32</f>
        <v>0</v>
      </c>
      <c r="AZ5" s="150">
        <f>+AA32</f>
        <v>0</v>
      </c>
      <c r="BA5" s="150">
        <f t="shared" ref="BA5" si="0">+AB32</f>
        <v>0</v>
      </c>
      <c r="BB5" s="150">
        <f>+AC32</f>
        <v>0</v>
      </c>
      <c r="BC5" s="150">
        <f t="shared" ref="BC5:BI5" si="1">+AD32</f>
        <v>0</v>
      </c>
      <c r="BD5" s="150">
        <f t="shared" si="1"/>
        <v>1</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1</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0.03</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33</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737</v>
      </c>
      <c r="O11" s="764"/>
      <c r="P11" s="738" t="s">
        <v>715</v>
      </c>
      <c r="Q11" s="740"/>
      <c r="R11" s="271" t="s">
        <v>716</v>
      </c>
      <c r="S11" s="271"/>
      <c r="T11" s="271"/>
      <c r="U11" s="738" t="s">
        <v>556</v>
      </c>
      <c r="V11" s="740"/>
      <c r="W11" s="738" t="s">
        <v>720</v>
      </c>
      <c r="X11" s="739"/>
      <c r="Y11" s="203"/>
      <c r="Z11" s="203"/>
      <c r="AA11" s="203"/>
      <c r="AB11" s="203"/>
      <c r="AC11" s="171"/>
      <c r="AD11" s="171"/>
      <c r="AE11" s="171">
        <v>0.03</v>
      </c>
      <c r="AF11" s="171"/>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0.03</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1</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Ⅱa</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1</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1</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3" priority="3">
      <formula>$AQ11=2</formula>
    </cfRule>
  </conditionalFormatting>
  <conditionalFormatting sqref="Y11:AF30">
    <cfRule type="expression" dxfId="82" priority="2">
      <formula>$AQ11=3</formula>
    </cfRule>
  </conditionalFormatting>
  <conditionalFormatting sqref="AC11:AJ30">
    <cfRule type="expression" dxfId="81" priority="1">
      <formula>$AQ11=1</formula>
    </cfRule>
  </conditionalFormatting>
  <dataValidations count="2">
    <dataValidation type="list" allowBlank="1" showInputMessage="1" showErrorMessage="1" sqref="Y11:AB30" xr:uid="{00000000-0002-0000-3C00-000000000000}">
      <formula1>"　,○"</formula1>
    </dataValidation>
    <dataValidation type="list" allowBlank="1" showInputMessage="1" showErrorMessage="1" sqref="N11:O30 R11:T30" xr:uid="{00000000-0002-0000-3C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C00-000002000000}">
          <x14:formula1>
            <xm:f>'(参考)リスト'!$F$16:$F$21</xm:f>
          </x14:formula1>
          <xm:sqref>W11:X30</xm:sqref>
        </x14:dataValidation>
        <x14:dataValidation type="list" allowBlank="1" showInputMessage="1" showErrorMessage="1" xr:uid="{00000000-0002-0000-3C00-000003000000}">
          <x14:formula1>
            <xm:f>'(参考)リスト'!$B$16:$B$20</xm:f>
          </x14:formula1>
          <xm:sqref>L11:M30</xm:sqref>
        </x14:dataValidation>
        <x14:dataValidation type="list" allowBlank="1" showInputMessage="1" showErrorMessage="1" xr:uid="{00000000-0002-0000-3C00-000004000000}">
          <x14:formula1>
            <xm:f>'(参考)リスト'!$G$16:$G$20</xm:f>
          </x14:formula1>
          <xm:sqref>U11:V30</xm:sqref>
        </x14:dataValidation>
        <x14:dataValidation type="list" allowBlank="1" showInputMessage="1" showErrorMessage="1" xr:uid="{00000000-0002-0000-3C00-000005000000}">
          <x14:formula1>
            <xm:f>'(参考)リスト'!$D$16:$D$18</xm:f>
          </x14:formula1>
          <xm:sqref>P11:Q30</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8"/>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34</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34</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dataValidations count="2">
    <dataValidation type="list" allowBlank="1" showInputMessage="1" showErrorMessage="1" sqref="Y11:AB30" xr:uid="{00000000-0002-0000-3D00-000000000000}">
      <formula1>"　,○"</formula1>
    </dataValidation>
    <dataValidation type="list" allowBlank="1" showInputMessage="1" showErrorMessage="1" sqref="N11:O30 R11:T30" xr:uid="{00000000-0002-0000-3D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D00-000002000000}">
          <x14:formula1>
            <xm:f>'(参考)リスト'!$F$16:$F$21</xm:f>
          </x14:formula1>
          <xm:sqref>W11:X30</xm:sqref>
        </x14:dataValidation>
        <x14:dataValidation type="list" allowBlank="1" showInputMessage="1" showErrorMessage="1" xr:uid="{00000000-0002-0000-3D00-000003000000}">
          <x14:formula1>
            <xm:f>'(参考)リスト'!$B$16:$B$20</xm:f>
          </x14:formula1>
          <xm:sqref>L11:M30</xm:sqref>
        </x14:dataValidation>
        <x14:dataValidation type="list" allowBlank="1" showInputMessage="1" showErrorMessage="1" xr:uid="{00000000-0002-0000-3D00-000004000000}">
          <x14:formula1>
            <xm:f>'(参考)リスト'!$G$16:$G$20</xm:f>
          </x14:formula1>
          <xm:sqref>U11:V30</xm:sqref>
        </x14:dataValidation>
        <x14:dataValidation type="list" allowBlank="1" showInputMessage="1" showErrorMessage="1" xr:uid="{00000000-0002-0000-3D00-000005000000}">
          <x14:formula1>
            <xm:f>'(参考)リスト'!$D$16:$D$18</xm:f>
          </x14:formula1>
          <xm:sqref>P11:Q30</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9"/>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35</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35</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dataValidations count="2">
    <dataValidation type="list" allowBlank="1" showInputMessage="1" showErrorMessage="1" sqref="Y11:AB30" xr:uid="{00000000-0002-0000-3E00-000000000000}">
      <formula1>"　,○"</formula1>
    </dataValidation>
    <dataValidation type="list" allowBlank="1" showInputMessage="1" showErrorMessage="1" sqref="N11:O30 R11:T30" xr:uid="{00000000-0002-0000-3E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E00-000002000000}">
          <x14:formula1>
            <xm:f>'(参考)リスト'!$F$16:$F$21</xm:f>
          </x14:formula1>
          <xm:sqref>W11:X30</xm:sqref>
        </x14:dataValidation>
        <x14:dataValidation type="list" allowBlank="1" showInputMessage="1" showErrorMessage="1" xr:uid="{00000000-0002-0000-3E00-000003000000}">
          <x14:formula1>
            <xm:f>'(参考)リスト'!$B$16:$B$20</xm:f>
          </x14:formula1>
          <xm:sqref>L11:M30</xm:sqref>
        </x14:dataValidation>
        <x14:dataValidation type="list" allowBlank="1" showInputMessage="1" showErrorMessage="1" xr:uid="{00000000-0002-0000-3E00-000004000000}">
          <x14:formula1>
            <xm:f>'(参考)リスト'!$G$16:$G$20</xm:f>
          </x14:formula1>
          <xm:sqref>U11:V30</xm:sqref>
        </x14:dataValidation>
        <x14:dataValidation type="list" allowBlank="1" showInputMessage="1" showErrorMessage="1" xr:uid="{00000000-0002-0000-3E00-000005000000}">
          <x14:formula1>
            <xm:f>'(参考)リスト'!$D$16:$D$18</xm:f>
          </x14:formula1>
          <xm:sqref>P11:Q30</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70"/>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36</v>
      </c>
      <c r="AW5" s="120">
        <f>R7</f>
        <v>10.4</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36</v>
      </c>
      <c r="O7" s="739"/>
      <c r="P7" s="746" t="s">
        <v>457</v>
      </c>
      <c r="Q7" s="748"/>
      <c r="R7" s="784">
        <v>10.4</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dataValidations count="2">
    <dataValidation type="list" allowBlank="1" showInputMessage="1" showErrorMessage="1" sqref="Y11:AB30" xr:uid="{00000000-0002-0000-3F00-000000000000}">
      <formula1>"　,○"</formula1>
    </dataValidation>
    <dataValidation type="list" allowBlank="1" showInputMessage="1" showErrorMessage="1" sqref="N11:O30 R11:T30" xr:uid="{00000000-0002-0000-3F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F00-000002000000}">
          <x14:formula1>
            <xm:f>'(参考)リスト'!$F$16:$F$21</xm:f>
          </x14:formula1>
          <xm:sqref>W11:X30</xm:sqref>
        </x14:dataValidation>
        <x14:dataValidation type="list" allowBlank="1" showInputMessage="1" showErrorMessage="1" xr:uid="{00000000-0002-0000-3F00-000003000000}">
          <x14:formula1>
            <xm:f>'(参考)リスト'!$B$16:$B$20</xm:f>
          </x14:formula1>
          <xm:sqref>L11:M30</xm:sqref>
        </x14:dataValidation>
        <x14:dataValidation type="list" allowBlank="1" showInputMessage="1" showErrorMessage="1" xr:uid="{00000000-0002-0000-3F00-000004000000}">
          <x14:formula1>
            <xm:f>'(参考)リスト'!$G$16:$G$20</xm:f>
          </x14:formula1>
          <xm:sqref>U11:V30</xm:sqref>
        </x14:dataValidation>
        <x14:dataValidation type="list" allowBlank="1" showInputMessage="1" showErrorMessage="1" xr:uid="{00000000-0002-0000-3F00-000005000000}">
          <x14:formula1>
            <xm:f>'(参考)リスト'!$D$16:$D$18</xm:f>
          </x14:formula1>
          <xm:sqref>P11:Q30</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71"/>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37</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37</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dataValidations count="2">
    <dataValidation type="list" allowBlank="1" showInputMessage="1" showErrorMessage="1" sqref="Y11:AB30" xr:uid="{00000000-0002-0000-4000-000000000000}">
      <formula1>"　,○"</formula1>
    </dataValidation>
    <dataValidation type="list" allowBlank="1" showInputMessage="1" showErrorMessage="1" sqref="N11:O30 R11:T30" xr:uid="{00000000-0002-0000-40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000-000002000000}">
          <x14:formula1>
            <xm:f>'(参考)リスト'!$F$16:$F$21</xm:f>
          </x14:formula1>
          <xm:sqref>W11:X30</xm:sqref>
        </x14:dataValidation>
        <x14:dataValidation type="list" allowBlank="1" showInputMessage="1" showErrorMessage="1" xr:uid="{00000000-0002-0000-4000-000003000000}">
          <x14:formula1>
            <xm:f>'(参考)リスト'!$B$16:$B$20</xm:f>
          </x14:formula1>
          <xm:sqref>L11:M30</xm:sqref>
        </x14:dataValidation>
        <x14:dataValidation type="list" allowBlank="1" showInputMessage="1" showErrorMessage="1" xr:uid="{00000000-0002-0000-4000-000004000000}">
          <x14:formula1>
            <xm:f>'(参考)リスト'!$G$16:$G$20</xm:f>
          </x14:formula1>
          <xm:sqref>U11:V30</xm:sqref>
        </x14:dataValidation>
        <x14:dataValidation type="list" allowBlank="1" showInputMessage="1" showErrorMessage="1" xr:uid="{00000000-0002-0000-4000-000005000000}">
          <x14:formula1>
            <xm:f>'(参考)リスト'!$D$16:$D$18</xm:f>
          </x14:formula1>
          <xm:sqref>P11:Q30</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2"/>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38</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38</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2">
    <dataValidation type="list" allowBlank="1" showInputMessage="1" showErrorMessage="1" sqref="Y11:AB30" xr:uid="{00000000-0002-0000-4100-000000000000}">
      <formula1>"　,○"</formula1>
    </dataValidation>
    <dataValidation type="list" allowBlank="1" showInputMessage="1" showErrorMessage="1" sqref="N11:O30 R11:T30" xr:uid="{00000000-0002-0000-41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100-000002000000}">
          <x14:formula1>
            <xm:f>'(参考)リスト'!$F$16:$F$21</xm:f>
          </x14:formula1>
          <xm:sqref>W11:X30</xm:sqref>
        </x14:dataValidation>
        <x14:dataValidation type="list" allowBlank="1" showInputMessage="1" showErrorMessage="1" xr:uid="{00000000-0002-0000-4100-000003000000}">
          <x14:formula1>
            <xm:f>'(参考)リスト'!$B$16:$B$20</xm:f>
          </x14:formula1>
          <xm:sqref>L11:M30</xm:sqref>
        </x14:dataValidation>
        <x14:dataValidation type="list" allowBlank="1" showInputMessage="1" showErrorMessage="1" xr:uid="{00000000-0002-0000-4100-000004000000}">
          <x14:formula1>
            <xm:f>'(参考)リスト'!$G$16:$G$20</xm:f>
          </x14:formula1>
          <xm:sqref>U11:V30</xm:sqref>
        </x14:dataValidation>
        <x14:dataValidation type="list" allowBlank="1" showInputMessage="1" showErrorMessage="1" xr:uid="{00000000-0002-0000-4100-000005000000}">
          <x14:formula1>
            <xm:f>'(参考)リスト'!$D$16:$D$18</xm:f>
          </x14:formula1>
          <xm:sqref>P11:Q30</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3"/>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39</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39</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2">
    <dataValidation type="list" allowBlank="1" showInputMessage="1" showErrorMessage="1" sqref="Y11:AB30" xr:uid="{00000000-0002-0000-4200-000000000000}">
      <formula1>"　,○"</formula1>
    </dataValidation>
    <dataValidation type="list" allowBlank="1" showInputMessage="1" showErrorMessage="1" sqref="N11:O30 R11:T30" xr:uid="{00000000-0002-0000-42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200-000002000000}">
          <x14:formula1>
            <xm:f>'(参考)リスト'!$F$16:$F$21</xm:f>
          </x14:formula1>
          <xm:sqref>W11:X30</xm:sqref>
        </x14:dataValidation>
        <x14:dataValidation type="list" allowBlank="1" showInputMessage="1" showErrorMessage="1" xr:uid="{00000000-0002-0000-4200-000003000000}">
          <x14:formula1>
            <xm:f>'(参考)リスト'!$B$16:$B$20</xm:f>
          </x14:formula1>
          <xm:sqref>L11:M30</xm:sqref>
        </x14:dataValidation>
        <x14:dataValidation type="list" allowBlank="1" showInputMessage="1" showErrorMessage="1" xr:uid="{00000000-0002-0000-4200-000004000000}">
          <x14:formula1>
            <xm:f>'(参考)リスト'!$G$16:$G$20</xm:f>
          </x14:formula1>
          <xm:sqref>U11:V30</xm:sqref>
        </x14:dataValidation>
        <x14:dataValidation type="list" allowBlank="1" showInputMessage="1" showErrorMessage="1" xr:uid="{00000000-0002-0000-4200-000005000000}">
          <x14:formula1>
            <xm:f>'(参考)リスト'!$D$16:$D$18</xm:f>
          </x14:formula1>
          <xm:sqref>P11:Q30</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74"/>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40</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40</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2">
    <dataValidation type="list" allowBlank="1" showInputMessage="1" showErrorMessage="1" sqref="Y11:AB30" xr:uid="{00000000-0002-0000-4300-000000000000}">
      <formula1>"　,○"</formula1>
    </dataValidation>
    <dataValidation type="list" allowBlank="1" showInputMessage="1" showErrorMessage="1" sqref="N11:O30 R11:T30" xr:uid="{00000000-0002-0000-43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300-000002000000}">
          <x14:formula1>
            <xm:f>'(参考)リスト'!$F$16:$F$21</xm:f>
          </x14:formula1>
          <xm:sqref>W11:X30</xm:sqref>
        </x14:dataValidation>
        <x14:dataValidation type="list" allowBlank="1" showInputMessage="1" showErrorMessage="1" xr:uid="{00000000-0002-0000-4300-000003000000}">
          <x14:formula1>
            <xm:f>'(参考)リスト'!$B$16:$B$20</xm:f>
          </x14:formula1>
          <xm:sqref>L11:M30</xm:sqref>
        </x14:dataValidation>
        <x14:dataValidation type="list" allowBlank="1" showInputMessage="1" showErrorMessage="1" xr:uid="{00000000-0002-0000-4300-000004000000}">
          <x14:formula1>
            <xm:f>'(参考)リスト'!$G$16:$G$20</xm:f>
          </x14:formula1>
          <xm:sqref>U11:V30</xm:sqref>
        </x14:dataValidation>
        <x14:dataValidation type="list" allowBlank="1" showInputMessage="1" showErrorMessage="1" xr:uid="{00000000-0002-0000-4300-000005000000}">
          <x14:formula1>
            <xm:f>'(参考)リスト'!$D$16:$D$18</xm:f>
          </x14:formula1>
          <xm:sqref>P11:Q30</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5"/>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41</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41</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2">
    <dataValidation type="list" allowBlank="1" showInputMessage="1" showErrorMessage="1" sqref="Y11:AB30" xr:uid="{00000000-0002-0000-4400-000000000000}">
      <formula1>"　,○"</formula1>
    </dataValidation>
    <dataValidation type="list" allowBlank="1" showInputMessage="1" showErrorMessage="1" sqref="N11:O30 R11:T30" xr:uid="{00000000-0002-0000-4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400-000002000000}">
          <x14:formula1>
            <xm:f>'(参考)リスト'!$F$16:$F$21</xm:f>
          </x14:formula1>
          <xm:sqref>W11:X30</xm:sqref>
        </x14:dataValidation>
        <x14:dataValidation type="list" allowBlank="1" showInputMessage="1" showErrorMessage="1" xr:uid="{00000000-0002-0000-4400-000003000000}">
          <x14:formula1>
            <xm:f>'(参考)リスト'!$B$16:$B$20</xm:f>
          </x14:formula1>
          <xm:sqref>L11:M30</xm:sqref>
        </x14:dataValidation>
        <x14:dataValidation type="list" allowBlank="1" showInputMessage="1" showErrorMessage="1" xr:uid="{00000000-0002-0000-4400-000004000000}">
          <x14:formula1>
            <xm:f>'(参考)リスト'!$G$16:$G$20</xm:f>
          </x14:formula1>
          <xm:sqref>U11:V30</xm:sqref>
        </x14:dataValidation>
        <x14:dataValidation type="list" allowBlank="1" showInputMessage="1" showErrorMessage="1" xr:uid="{00000000-0002-0000-4400-000005000000}">
          <x14:formula1>
            <xm:f>'(参考)リスト'!$D$16:$D$18</xm:f>
          </x14:formula1>
          <xm:sqref>P11:Q30</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6"/>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42</v>
      </c>
      <c r="AW5" s="120">
        <f>R7</f>
        <v>10.5</v>
      </c>
      <c r="AX5" s="150">
        <f>+Y32</f>
        <v>0</v>
      </c>
      <c r="AY5" s="150">
        <f>+Z32</f>
        <v>0</v>
      </c>
      <c r="AZ5" s="150">
        <f>+AA32</f>
        <v>0</v>
      </c>
      <c r="BA5" s="150">
        <f t="shared" ref="BA5" si="0">+AB32</f>
        <v>0</v>
      </c>
      <c r="BB5" s="150">
        <f>+AC32</f>
        <v>0</v>
      </c>
      <c r="BC5" s="150">
        <f t="shared" ref="BC5:BI5" si="1">+AD32</f>
        <v>0</v>
      </c>
      <c r="BD5" s="150">
        <f t="shared" si="1"/>
        <v>0</v>
      </c>
      <c r="BE5" s="150">
        <f t="shared" si="1"/>
        <v>1</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1</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4.07</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42</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729</v>
      </c>
      <c r="O11" s="764"/>
      <c r="P11" s="738" t="s">
        <v>715</v>
      </c>
      <c r="Q11" s="740"/>
      <c r="R11" s="271" t="s">
        <v>730</v>
      </c>
      <c r="S11" s="271"/>
      <c r="T11" s="271"/>
      <c r="U11" s="738" t="s">
        <v>556</v>
      </c>
      <c r="V11" s="740"/>
      <c r="W11" s="738" t="s">
        <v>720</v>
      </c>
      <c r="X11" s="739"/>
      <c r="Y11" s="203"/>
      <c r="Z11" s="203"/>
      <c r="AA11" s="203"/>
      <c r="AB11" s="203"/>
      <c r="AC11" s="171"/>
      <c r="AD11" s="171"/>
      <c r="AE11" s="171"/>
      <c r="AF11" s="171">
        <v>4.07</v>
      </c>
      <c r="AG11" s="171"/>
      <c r="AH11" s="171"/>
      <c r="AI11" s="171"/>
      <c r="AJ11" s="171"/>
      <c r="AK11" s="763" t="s">
        <v>753</v>
      </c>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4.07</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1</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Ⅱb</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1</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1</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2">
    <dataValidation type="list" allowBlank="1" showInputMessage="1" showErrorMessage="1" sqref="Y11:AB30" xr:uid="{00000000-0002-0000-4500-000000000000}">
      <formula1>"　,○"</formula1>
    </dataValidation>
    <dataValidation type="list" allowBlank="1" showInputMessage="1" showErrorMessage="1" sqref="N11:O30 R11:T30" xr:uid="{00000000-0002-0000-45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500-000002000000}">
          <x14:formula1>
            <xm:f>'(参考)リスト'!$F$16:$F$21</xm:f>
          </x14:formula1>
          <xm:sqref>W11:X30</xm:sqref>
        </x14:dataValidation>
        <x14:dataValidation type="list" allowBlank="1" showInputMessage="1" showErrorMessage="1" xr:uid="{00000000-0002-0000-4500-000003000000}">
          <x14:formula1>
            <xm:f>'(参考)リスト'!$B$16:$B$20</xm:f>
          </x14:formula1>
          <xm:sqref>L11:M30</xm:sqref>
        </x14:dataValidation>
        <x14:dataValidation type="list" allowBlank="1" showInputMessage="1" showErrorMessage="1" xr:uid="{00000000-0002-0000-4500-000004000000}">
          <x14:formula1>
            <xm:f>'(参考)リスト'!$G$16:$G$20</xm:f>
          </x14:formula1>
          <xm:sqref>U11:V30</xm:sqref>
        </x14:dataValidation>
        <x14:dataValidation type="list" allowBlank="1" showInputMessage="1" showErrorMessage="1" xr:uid="{00000000-0002-0000-4500-000005000000}">
          <x14:formula1>
            <xm:f>'(参考)リスト'!$D$16:$D$18</xm:f>
          </x14:formula1>
          <xm:sqref>P11:Q30</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7"/>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43</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43</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2">
    <dataValidation type="list" allowBlank="1" showInputMessage="1" showErrorMessage="1" sqref="Y11:AB30" xr:uid="{00000000-0002-0000-4600-000000000000}">
      <formula1>"　,○"</formula1>
    </dataValidation>
    <dataValidation type="list" allowBlank="1" showInputMessage="1" showErrorMessage="1" sqref="N11:O30 R11:T30" xr:uid="{00000000-0002-0000-4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600-000002000000}">
          <x14:formula1>
            <xm:f>'(参考)リスト'!$F$16:$F$21</xm:f>
          </x14:formula1>
          <xm:sqref>W11:X30</xm:sqref>
        </x14:dataValidation>
        <x14:dataValidation type="list" allowBlank="1" showInputMessage="1" showErrorMessage="1" xr:uid="{00000000-0002-0000-4600-000003000000}">
          <x14:formula1>
            <xm:f>'(参考)リスト'!$B$16:$B$20</xm:f>
          </x14:formula1>
          <xm:sqref>L11:M30</xm:sqref>
        </x14:dataValidation>
        <x14:dataValidation type="list" allowBlank="1" showInputMessage="1" showErrorMessage="1" xr:uid="{00000000-0002-0000-4600-000004000000}">
          <x14:formula1>
            <xm:f>'(参考)リスト'!$G$16:$G$20</xm:f>
          </x14:formula1>
          <xm:sqref>U11:V30</xm:sqref>
        </x14:dataValidation>
        <x14:dataValidation type="list" allowBlank="1" showInputMessage="1" showErrorMessage="1" xr:uid="{00000000-0002-0000-4600-000005000000}">
          <x14:formula1>
            <xm:f>'(参考)リスト'!$D$16:$D$18</xm:f>
          </x14:formula1>
          <xm:sqref>P11:Q30</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8"/>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44</v>
      </c>
      <c r="AW5" s="120">
        <f>R7</f>
        <v>10.4</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44</v>
      </c>
      <c r="O7" s="739"/>
      <c r="P7" s="746" t="s">
        <v>457</v>
      </c>
      <c r="Q7" s="748"/>
      <c r="R7" s="784">
        <v>10.4</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2">
    <dataValidation type="list" allowBlank="1" showInputMessage="1" showErrorMessage="1" sqref="Y11:AB30" xr:uid="{00000000-0002-0000-4700-000000000000}">
      <formula1>"　,○"</formula1>
    </dataValidation>
    <dataValidation type="list" allowBlank="1" showInputMessage="1" showErrorMessage="1" sqref="N11:O30 R11:T30" xr:uid="{00000000-0002-0000-47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700-000002000000}">
          <x14:formula1>
            <xm:f>'(参考)リスト'!$F$16:$F$21</xm:f>
          </x14:formula1>
          <xm:sqref>W11:X30</xm:sqref>
        </x14:dataValidation>
        <x14:dataValidation type="list" allowBlank="1" showInputMessage="1" showErrorMessage="1" xr:uid="{00000000-0002-0000-4700-000003000000}">
          <x14:formula1>
            <xm:f>'(参考)リスト'!$B$16:$B$20</xm:f>
          </x14:formula1>
          <xm:sqref>L11:M30</xm:sqref>
        </x14:dataValidation>
        <x14:dataValidation type="list" allowBlank="1" showInputMessage="1" showErrorMessage="1" xr:uid="{00000000-0002-0000-4700-000004000000}">
          <x14:formula1>
            <xm:f>'(参考)リスト'!$G$16:$G$20</xm:f>
          </x14:formula1>
          <xm:sqref>U11:V30</xm:sqref>
        </x14:dataValidation>
        <x14:dataValidation type="list" allowBlank="1" showInputMessage="1" showErrorMessage="1" xr:uid="{00000000-0002-0000-4700-000005000000}">
          <x14:formula1>
            <xm:f>'(参考)リスト'!$D$16:$D$18</xm:f>
          </x14:formula1>
          <xm:sqref>P11:Q30</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9"/>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45</v>
      </c>
      <c r="AW5" s="120">
        <f>R7</f>
        <v>10.4</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45</v>
      </c>
      <c r="O7" s="739"/>
      <c r="P7" s="746" t="s">
        <v>457</v>
      </c>
      <c r="Q7" s="748"/>
      <c r="R7" s="784">
        <v>10.4</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2">
    <dataValidation type="list" allowBlank="1" showInputMessage="1" showErrorMessage="1" sqref="Y11:AB30" xr:uid="{00000000-0002-0000-4800-000000000000}">
      <formula1>"　,○"</formula1>
    </dataValidation>
    <dataValidation type="list" allowBlank="1" showInputMessage="1" showErrorMessage="1" sqref="N11:O30 R11:T30" xr:uid="{00000000-0002-0000-48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800-000002000000}">
          <x14:formula1>
            <xm:f>'(参考)リスト'!$F$16:$F$21</xm:f>
          </x14:formula1>
          <xm:sqref>W11:X30</xm:sqref>
        </x14:dataValidation>
        <x14:dataValidation type="list" allowBlank="1" showInputMessage="1" showErrorMessage="1" xr:uid="{00000000-0002-0000-4800-000003000000}">
          <x14:formula1>
            <xm:f>'(参考)リスト'!$B$16:$B$20</xm:f>
          </x14:formula1>
          <xm:sqref>L11:M30</xm:sqref>
        </x14:dataValidation>
        <x14:dataValidation type="list" allowBlank="1" showInputMessage="1" showErrorMessage="1" xr:uid="{00000000-0002-0000-4800-000004000000}">
          <x14:formula1>
            <xm:f>'(参考)リスト'!$G$16:$G$20</xm:f>
          </x14:formula1>
          <xm:sqref>U11:V30</xm:sqref>
        </x14:dataValidation>
        <x14:dataValidation type="list" allowBlank="1" showInputMessage="1" showErrorMessage="1" xr:uid="{00000000-0002-0000-4800-000005000000}">
          <x14:formula1>
            <xm:f>'(参考)リスト'!$D$16:$D$18</xm:f>
          </x14:formula1>
          <xm:sqref>P11:Q30</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80"/>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46</v>
      </c>
      <c r="AW5" s="120">
        <f>R7</f>
        <v>10.4</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46</v>
      </c>
      <c r="O7" s="739"/>
      <c r="P7" s="746" t="s">
        <v>457</v>
      </c>
      <c r="Q7" s="748"/>
      <c r="R7" s="784">
        <v>10.4</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2">
    <dataValidation type="list" allowBlank="1" showInputMessage="1" showErrorMessage="1" sqref="Y11:AB30" xr:uid="{00000000-0002-0000-4900-000000000000}">
      <formula1>"　,○"</formula1>
    </dataValidation>
    <dataValidation type="list" allowBlank="1" showInputMessage="1" showErrorMessage="1" sqref="N11:O30 R11:T30" xr:uid="{00000000-0002-0000-49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900-000002000000}">
          <x14:formula1>
            <xm:f>'(参考)リスト'!$F$16:$F$21</xm:f>
          </x14:formula1>
          <xm:sqref>W11:X30</xm:sqref>
        </x14:dataValidation>
        <x14:dataValidation type="list" allowBlank="1" showInputMessage="1" showErrorMessage="1" xr:uid="{00000000-0002-0000-4900-000003000000}">
          <x14:formula1>
            <xm:f>'(参考)リスト'!$B$16:$B$20</xm:f>
          </x14:formula1>
          <xm:sqref>L11:M30</xm:sqref>
        </x14:dataValidation>
        <x14:dataValidation type="list" allowBlank="1" showInputMessage="1" showErrorMessage="1" xr:uid="{00000000-0002-0000-4900-000004000000}">
          <x14:formula1>
            <xm:f>'(参考)リスト'!$G$16:$G$20</xm:f>
          </x14:formula1>
          <xm:sqref>U11:V30</xm:sqref>
        </x14:dataValidation>
        <x14:dataValidation type="list" allowBlank="1" showInputMessage="1" showErrorMessage="1" xr:uid="{00000000-0002-0000-4900-000005000000}">
          <x14:formula1>
            <xm:f>'(参考)リスト'!$D$16:$D$18</xm:f>
          </x14:formula1>
          <xm:sqref>P11:Q30</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81"/>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47</v>
      </c>
      <c r="AW5" s="120">
        <f>R7</f>
        <v>10.4</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47</v>
      </c>
      <c r="O7" s="739"/>
      <c r="P7" s="746" t="s">
        <v>457</v>
      </c>
      <c r="Q7" s="748"/>
      <c r="R7" s="784">
        <v>10.4</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2">
    <dataValidation type="list" allowBlank="1" showInputMessage="1" showErrorMessage="1" sqref="Y11:AB30" xr:uid="{00000000-0002-0000-4A00-000000000000}">
      <formula1>"　,○"</formula1>
    </dataValidation>
    <dataValidation type="list" allowBlank="1" showInputMessage="1" showErrorMessage="1" sqref="N11:O30 R11:T30" xr:uid="{00000000-0002-0000-4A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A00-000002000000}">
          <x14:formula1>
            <xm:f>'(参考)リスト'!$F$16:$F$21</xm:f>
          </x14:formula1>
          <xm:sqref>W11:X30</xm:sqref>
        </x14:dataValidation>
        <x14:dataValidation type="list" allowBlank="1" showInputMessage="1" showErrorMessage="1" xr:uid="{00000000-0002-0000-4A00-000003000000}">
          <x14:formula1>
            <xm:f>'(参考)リスト'!$B$16:$B$20</xm:f>
          </x14:formula1>
          <xm:sqref>L11:M30</xm:sqref>
        </x14:dataValidation>
        <x14:dataValidation type="list" allowBlank="1" showInputMessage="1" showErrorMessage="1" xr:uid="{00000000-0002-0000-4A00-000004000000}">
          <x14:formula1>
            <xm:f>'(参考)リスト'!$G$16:$G$20</xm:f>
          </x14:formula1>
          <xm:sqref>U11:V30</xm:sqref>
        </x14:dataValidation>
        <x14:dataValidation type="list" allowBlank="1" showInputMessage="1" showErrorMessage="1" xr:uid="{00000000-0002-0000-4A00-000005000000}">
          <x14:formula1>
            <xm:f>'(参考)リスト'!$D$16:$D$18</xm:f>
          </x14:formula1>
          <xm:sqref>P11:Q30</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2"/>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48</v>
      </c>
      <c r="AW5" s="120">
        <f>R7</f>
        <v>10.5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48</v>
      </c>
      <c r="O7" s="739"/>
      <c r="P7" s="746" t="s">
        <v>457</v>
      </c>
      <c r="Q7" s="748"/>
      <c r="R7" s="784">
        <v>10.5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2">
    <dataValidation type="list" allowBlank="1" showInputMessage="1" showErrorMessage="1" sqref="Y11:AB30" xr:uid="{00000000-0002-0000-4B00-000000000000}">
      <formula1>"　,○"</formula1>
    </dataValidation>
    <dataValidation type="list" allowBlank="1" showInputMessage="1" showErrorMessage="1" sqref="N11:O30 R11:T30" xr:uid="{00000000-0002-0000-4B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B00-000002000000}">
          <x14:formula1>
            <xm:f>'(参考)リスト'!$F$16:$F$21</xm:f>
          </x14:formula1>
          <xm:sqref>W11:X30</xm:sqref>
        </x14:dataValidation>
        <x14:dataValidation type="list" allowBlank="1" showInputMessage="1" showErrorMessage="1" xr:uid="{00000000-0002-0000-4B00-000003000000}">
          <x14:formula1>
            <xm:f>'(参考)リスト'!$B$16:$B$20</xm:f>
          </x14:formula1>
          <xm:sqref>L11:M30</xm:sqref>
        </x14:dataValidation>
        <x14:dataValidation type="list" allowBlank="1" showInputMessage="1" showErrorMessage="1" xr:uid="{00000000-0002-0000-4B00-000004000000}">
          <x14:formula1>
            <xm:f>'(参考)リスト'!$G$16:$G$20</xm:f>
          </x14:formula1>
          <xm:sqref>U11:V30</xm:sqref>
        </x14:dataValidation>
        <x14:dataValidation type="list" allowBlank="1" showInputMessage="1" showErrorMessage="1" xr:uid="{00000000-0002-0000-4B00-000005000000}">
          <x14:formula1>
            <xm:f>'(参考)リスト'!$D$16:$D$18</xm:f>
          </x14:formula1>
          <xm:sqref>P11:Q30</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83"/>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49</v>
      </c>
      <c r="AW5" s="120">
        <f>R7</f>
        <v>10.4</v>
      </c>
      <c r="AX5" s="150">
        <f>+Y32</f>
        <v>0</v>
      </c>
      <c r="AY5" s="150">
        <f>+Z32</f>
        <v>0</v>
      </c>
      <c r="AZ5" s="150">
        <f>+AA32</f>
        <v>0</v>
      </c>
      <c r="BA5" s="150">
        <f t="shared" ref="BA5" si="0">+AB32</f>
        <v>0</v>
      </c>
      <c r="BB5" s="150">
        <f>+AC32</f>
        <v>0</v>
      </c>
      <c r="BC5" s="150">
        <f t="shared" ref="BC5:BI5" si="1">+AD32</f>
        <v>0</v>
      </c>
      <c r="BD5" s="150">
        <f t="shared" si="1"/>
        <v>0</v>
      </c>
      <c r="BE5" s="150">
        <f t="shared" si="1"/>
        <v>1</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1</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0.65</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49</v>
      </c>
      <c r="O7" s="739"/>
      <c r="P7" s="746" t="s">
        <v>457</v>
      </c>
      <c r="Q7" s="748"/>
      <c r="R7" s="784">
        <v>10.4</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740</v>
      </c>
      <c r="M11" s="764"/>
      <c r="N11" s="763" t="s">
        <v>754</v>
      </c>
      <c r="O11" s="764"/>
      <c r="P11" s="738" t="s">
        <v>715</v>
      </c>
      <c r="Q11" s="740"/>
      <c r="R11" s="271" t="s">
        <v>716</v>
      </c>
      <c r="S11" s="271"/>
      <c r="T11" s="271"/>
      <c r="U11" s="738" t="s">
        <v>556</v>
      </c>
      <c r="V11" s="740"/>
      <c r="W11" s="738" t="s">
        <v>720</v>
      </c>
      <c r="X11" s="739"/>
      <c r="Y11" s="203"/>
      <c r="Z11" s="203"/>
      <c r="AA11" s="203"/>
      <c r="AB11" s="203"/>
      <c r="AC11" s="171"/>
      <c r="AD11" s="171"/>
      <c r="AE11" s="171"/>
      <c r="AF11" s="171">
        <v>0.65</v>
      </c>
      <c r="AG11" s="171"/>
      <c r="AH11" s="171"/>
      <c r="AI11" s="171"/>
      <c r="AJ11" s="171"/>
      <c r="AK11" s="763" t="s">
        <v>756</v>
      </c>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0.65</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1</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Ⅱb</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1</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1</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2">
    <dataValidation type="list" allowBlank="1" showInputMessage="1" showErrorMessage="1" sqref="Y11:AB30" xr:uid="{00000000-0002-0000-4C00-000000000000}">
      <formula1>"　,○"</formula1>
    </dataValidation>
    <dataValidation type="list" allowBlank="1" showInputMessage="1" showErrorMessage="1" sqref="N11:O30 R11:T30" xr:uid="{00000000-0002-0000-4C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C00-000002000000}">
          <x14:formula1>
            <xm:f>'(参考)リスト'!$F$16:$F$21</xm:f>
          </x14:formula1>
          <xm:sqref>W11:X30</xm:sqref>
        </x14:dataValidation>
        <x14:dataValidation type="list" allowBlank="1" showInputMessage="1" showErrorMessage="1" xr:uid="{00000000-0002-0000-4C00-000003000000}">
          <x14:formula1>
            <xm:f>'(参考)リスト'!$B$16:$B$20</xm:f>
          </x14:formula1>
          <xm:sqref>L11:M30</xm:sqref>
        </x14:dataValidation>
        <x14:dataValidation type="list" allowBlank="1" showInputMessage="1" showErrorMessage="1" xr:uid="{00000000-0002-0000-4C00-000004000000}">
          <x14:formula1>
            <xm:f>'(参考)リスト'!$G$16:$G$20</xm:f>
          </x14:formula1>
          <xm:sqref>U11:V30</xm:sqref>
        </x14:dataValidation>
        <x14:dataValidation type="list" allowBlank="1" showInputMessage="1" showErrorMessage="1" xr:uid="{00000000-0002-0000-4C00-000005000000}">
          <x14:formula1>
            <xm:f>'(参考)リスト'!$D$16:$D$18</xm:f>
          </x14:formula1>
          <xm:sqref>P11:Q30</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4"/>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50</v>
      </c>
      <c r="AW5" s="120">
        <f>R7</f>
        <v>10.4</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50</v>
      </c>
      <c r="O7" s="739"/>
      <c r="P7" s="746" t="s">
        <v>457</v>
      </c>
      <c r="Q7" s="748"/>
      <c r="R7" s="784">
        <v>10.4</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2">
    <dataValidation type="list" allowBlank="1" showInputMessage="1" showErrorMessage="1" sqref="Y11:AB30" xr:uid="{00000000-0002-0000-4D00-000000000000}">
      <formula1>"　,○"</formula1>
    </dataValidation>
    <dataValidation type="list" allowBlank="1" showInputMessage="1" showErrorMessage="1" sqref="N11:O30 R11:T30" xr:uid="{00000000-0002-0000-4D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D00-000002000000}">
          <x14:formula1>
            <xm:f>'(参考)リスト'!$F$16:$F$21</xm:f>
          </x14:formula1>
          <xm:sqref>W11:X30</xm:sqref>
        </x14:dataValidation>
        <x14:dataValidation type="list" allowBlank="1" showInputMessage="1" showErrorMessage="1" xr:uid="{00000000-0002-0000-4D00-000003000000}">
          <x14:formula1>
            <xm:f>'(参考)リスト'!$B$16:$B$20</xm:f>
          </x14:formula1>
          <xm:sqref>L11:M30</xm:sqref>
        </x14:dataValidation>
        <x14:dataValidation type="list" allowBlank="1" showInputMessage="1" showErrorMessage="1" xr:uid="{00000000-0002-0000-4D00-000004000000}">
          <x14:formula1>
            <xm:f>'(参考)リスト'!$G$16:$G$20</xm:f>
          </x14:formula1>
          <xm:sqref>U11:V30</xm:sqref>
        </x14:dataValidation>
        <x14:dataValidation type="list" allowBlank="1" showInputMessage="1" showErrorMessage="1" xr:uid="{00000000-0002-0000-4D00-000005000000}">
          <x14:formula1>
            <xm:f>'(参考)リスト'!$D$16:$D$18</xm:f>
          </x14:formula1>
          <xm:sqref>P11:Q30</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5"/>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51</v>
      </c>
      <c r="AW5" s="120">
        <f>R7</f>
        <v>10.4</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51</v>
      </c>
      <c r="O7" s="739"/>
      <c r="P7" s="746" t="s">
        <v>457</v>
      </c>
      <c r="Q7" s="748"/>
      <c r="R7" s="784">
        <v>10.4</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2">
    <dataValidation type="list" allowBlank="1" showInputMessage="1" showErrorMessage="1" sqref="Y11:AB30" xr:uid="{00000000-0002-0000-4E00-000000000000}">
      <formula1>"　,○"</formula1>
    </dataValidation>
    <dataValidation type="list" allowBlank="1" showInputMessage="1" showErrorMessage="1" sqref="N11:O30 R11:T30" xr:uid="{00000000-0002-0000-4E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E00-000002000000}">
          <x14:formula1>
            <xm:f>'(参考)リスト'!$F$16:$F$21</xm:f>
          </x14:formula1>
          <xm:sqref>W11:X30</xm:sqref>
        </x14:dataValidation>
        <x14:dataValidation type="list" allowBlank="1" showInputMessage="1" showErrorMessage="1" xr:uid="{00000000-0002-0000-4E00-000003000000}">
          <x14:formula1>
            <xm:f>'(参考)リスト'!$B$16:$B$20</xm:f>
          </x14:formula1>
          <xm:sqref>L11:M30</xm:sqref>
        </x14:dataValidation>
        <x14:dataValidation type="list" allowBlank="1" showInputMessage="1" showErrorMessage="1" xr:uid="{00000000-0002-0000-4E00-000004000000}">
          <x14:formula1>
            <xm:f>'(参考)リスト'!$G$16:$G$20</xm:f>
          </x14:formula1>
          <xm:sqref>U11:V30</xm:sqref>
        </x14:dataValidation>
        <x14:dataValidation type="list" allowBlank="1" showInputMessage="1" showErrorMessage="1" xr:uid="{00000000-0002-0000-4E00-000005000000}">
          <x14:formula1>
            <xm:f>'(参考)リスト'!$D$16:$D$18</xm:f>
          </x14:formula1>
          <xm:sqref>P11:Q30</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6"/>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52</v>
      </c>
      <c r="AW5" s="120">
        <f>R7</f>
        <v>9.9</v>
      </c>
      <c r="AX5" s="150">
        <f>+Y32</f>
        <v>0</v>
      </c>
      <c r="AY5" s="150">
        <f>+Z32</f>
        <v>0</v>
      </c>
      <c r="AZ5" s="150">
        <f>+AA32</f>
        <v>0</v>
      </c>
      <c r="BA5" s="150">
        <f t="shared" ref="BA5" si="0">+AB32</f>
        <v>0</v>
      </c>
      <c r="BB5" s="150">
        <f>+AC32</f>
        <v>0</v>
      </c>
      <c r="BC5" s="150">
        <f t="shared" ref="BC5:BI5" si="1">+AD32</f>
        <v>0</v>
      </c>
      <c r="BD5" s="150">
        <f t="shared" si="1"/>
        <v>1</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1</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0.05</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52</v>
      </c>
      <c r="O7" s="739"/>
      <c r="P7" s="746" t="s">
        <v>457</v>
      </c>
      <c r="Q7" s="748"/>
      <c r="R7" s="784">
        <v>9.9</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737</v>
      </c>
      <c r="O11" s="764"/>
      <c r="P11" s="738" t="s">
        <v>715</v>
      </c>
      <c r="Q11" s="740"/>
      <c r="R11" s="271" t="s">
        <v>716</v>
      </c>
      <c r="S11" s="271"/>
      <c r="T11" s="271"/>
      <c r="U11" s="738" t="s">
        <v>556</v>
      </c>
      <c r="V11" s="740"/>
      <c r="W11" s="738" t="s">
        <v>720</v>
      </c>
      <c r="X11" s="739"/>
      <c r="Y11" s="203"/>
      <c r="Z11" s="203"/>
      <c r="AA11" s="203"/>
      <c r="AB11" s="203"/>
      <c r="AC11" s="171"/>
      <c r="AD11" s="171"/>
      <c r="AE11" s="171">
        <v>0.05</v>
      </c>
      <c r="AF11" s="171"/>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0.05</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1</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Ⅱa</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1</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1</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2">
    <dataValidation type="list" allowBlank="1" showInputMessage="1" showErrorMessage="1" sqref="Y11:AB30" xr:uid="{00000000-0002-0000-4F00-000000000000}">
      <formula1>"　,○"</formula1>
    </dataValidation>
    <dataValidation type="list" allowBlank="1" showInputMessage="1" showErrorMessage="1" sqref="N11:O30 R11:T30" xr:uid="{00000000-0002-0000-4F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F00-000002000000}">
          <x14:formula1>
            <xm:f>'(参考)リスト'!$F$16:$F$21</xm:f>
          </x14:formula1>
          <xm:sqref>W11:X30</xm:sqref>
        </x14:dataValidation>
        <x14:dataValidation type="list" allowBlank="1" showInputMessage="1" showErrorMessage="1" xr:uid="{00000000-0002-0000-4F00-000003000000}">
          <x14:formula1>
            <xm:f>'(参考)リスト'!$B$16:$B$20</xm:f>
          </x14:formula1>
          <xm:sqref>L11:M30</xm:sqref>
        </x14:dataValidation>
        <x14:dataValidation type="list" allowBlank="1" showInputMessage="1" showErrorMessage="1" xr:uid="{00000000-0002-0000-4F00-000004000000}">
          <x14:formula1>
            <xm:f>'(参考)リスト'!$G$16:$G$20</xm:f>
          </x14:formula1>
          <xm:sqref>U11:V30</xm:sqref>
        </x14:dataValidation>
        <x14:dataValidation type="list" allowBlank="1" showInputMessage="1" showErrorMessage="1" xr:uid="{00000000-0002-0000-4F00-000005000000}">
          <x14:formula1>
            <xm:f>'(参考)リスト'!$D$16:$D$18</xm:f>
          </x14:formula1>
          <xm:sqref>P11:Q30</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7"/>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53</v>
      </c>
      <c r="AW5" s="120">
        <f>R7</f>
        <v>9</v>
      </c>
      <c r="AX5" s="150">
        <f>+Y32</f>
        <v>0</v>
      </c>
      <c r="AY5" s="150">
        <f>+Z32</f>
        <v>0</v>
      </c>
      <c r="AZ5" s="150">
        <f>+AA32</f>
        <v>0</v>
      </c>
      <c r="BA5" s="150">
        <f t="shared" ref="BA5" si="0">+AB32</f>
        <v>0</v>
      </c>
      <c r="BB5" s="150">
        <f>+AC32</f>
        <v>0</v>
      </c>
      <c r="BC5" s="150">
        <f t="shared" ref="BC5:BI5" si="1">+AD32</f>
        <v>0</v>
      </c>
      <c r="BD5" s="150">
        <f t="shared" si="1"/>
        <v>2</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2</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0.1</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53</v>
      </c>
      <c r="O7" s="739"/>
      <c r="P7" s="746" t="s">
        <v>457</v>
      </c>
      <c r="Q7" s="748"/>
      <c r="R7" s="784">
        <v>9</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737</v>
      </c>
      <c r="O11" s="764"/>
      <c r="P11" s="738" t="s">
        <v>715</v>
      </c>
      <c r="Q11" s="740"/>
      <c r="R11" s="271" t="s">
        <v>716</v>
      </c>
      <c r="S11" s="271"/>
      <c r="T11" s="271"/>
      <c r="U11" s="738" t="s">
        <v>556</v>
      </c>
      <c r="V11" s="740"/>
      <c r="W11" s="738" t="s">
        <v>720</v>
      </c>
      <c r="X11" s="739"/>
      <c r="Y11" s="203"/>
      <c r="Z11" s="203"/>
      <c r="AA11" s="203"/>
      <c r="AB11" s="203"/>
      <c r="AC11" s="171"/>
      <c r="AD11" s="171"/>
      <c r="AE11" s="171">
        <v>0.04</v>
      </c>
      <c r="AF11" s="171"/>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v>2</v>
      </c>
      <c r="L12" s="763" t="s">
        <v>713</v>
      </c>
      <c r="M12" s="764"/>
      <c r="N12" s="763" t="s">
        <v>735</v>
      </c>
      <c r="O12" s="764"/>
      <c r="P12" s="738" t="s">
        <v>715</v>
      </c>
      <c r="Q12" s="740"/>
      <c r="R12" s="271" t="s">
        <v>716</v>
      </c>
      <c r="S12" s="271"/>
      <c r="T12" s="271"/>
      <c r="U12" s="738" t="s">
        <v>556</v>
      </c>
      <c r="V12" s="740"/>
      <c r="W12" s="738" t="s">
        <v>720</v>
      </c>
      <c r="X12" s="739"/>
      <c r="Y12" s="203"/>
      <c r="Z12" s="203"/>
      <c r="AA12" s="203"/>
      <c r="AB12" s="203"/>
      <c r="AC12" s="171"/>
      <c r="AD12" s="171"/>
      <c r="AE12" s="171">
        <v>0.06</v>
      </c>
      <c r="AF12" s="171"/>
      <c r="AG12" s="171"/>
      <c r="AH12" s="171"/>
      <c r="AI12" s="171"/>
      <c r="AJ12" s="171"/>
      <c r="AK12" s="765"/>
      <c r="AL12" s="766"/>
      <c r="AM12" s="766"/>
      <c r="AN12" s="767"/>
      <c r="AO12" s="768"/>
      <c r="AP12" s="2"/>
      <c r="AQ12" s="170">
        <f t="shared" ref="AQ12:AQ30" si="5">IF(P12="材質劣化",2,IF(P12="漏水",3,1))</f>
        <v>2</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0.1</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2</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Ⅱa</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2</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2</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2">
    <dataValidation type="list" allowBlank="1" showInputMessage="1" showErrorMessage="1" sqref="Y11:AB30" xr:uid="{00000000-0002-0000-5000-000000000000}">
      <formula1>"　,○"</formula1>
    </dataValidation>
    <dataValidation type="list" allowBlank="1" showInputMessage="1" showErrorMessage="1" sqref="N11:O30 R11:T30" xr:uid="{00000000-0002-0000-50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000-000002000000}">
          <x14:formula1>
            <xm:f>'(参考)リスト'!$F$16:$F$21</xm:f>
          </x14:formula1>
          <xm:sqref>W11:X30</xm:sqref>
        </x14:dataValidation>
        <x14:dataValidation type="list" allowBlank="1" showInputMessage="1" showErrorMessage="1" xr:uid="{00000000-0002-0000-5000-000003000000}">
          <x14:formula1>
            <xm:f>'(参考)リスト'!$B$16:$B$20</xm:f>
          </x14:formula1>
          <xm:sqref>L11:M30</xm:sqref>
        </x14:dataValidation>
        <x14:dataValidation type="list" allowBlank="1" showInputMessage="1" showErrorMessage="1" xr:uid="{00000000-0002-0000-5000-000004000000}">
          <x14:formula1>
            <xm:f>'(参考)リスト'!$G$16:$G$20</xm:f>
          </x14:formula1>
          <xm:sqref>U11:V30</xm:sqref>
        </x14:dataValidation>
        <x14:dataValidation type="list" allowBlank="1" showInputMessage="1" showErrorMessage="1" xr:uid="{00000000-0002-0000-5000-000005000000}">
          <x14:formula1>
            <xm:f>'(参考)リスト'!$D$16:$D$18</xm:f>
          </x14:formula1>
          <xm:sqref>P11:Q30</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8"/>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54</v>
      </c>
      <c r="AW5" s="120">
        <f>R7</f>
        <v>9</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54</v>
      </c>
      <c r="O7" s="739"/>
      <c r="P7" s="746" t="s">
        <v>457</v>
      </c>
      <c r="Q7" s="748"/>
      <c r="R7" s="784">
        <v>9</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2">
    <dataValidation type="list" allowBlank="1" showInputMessage="1" showErrorMessage="1" sqref="Y11:AB30" xr:uid="{00000000-0002-0000-5100-000000000000}">
      <formula1>"　,○"</formula1>
    </dataValidation>
    <dataValidation type="list" allowBlank="1" showInputMessage="1" showErrorMessage="1" sqref="N11:O30 R11:T30" xr:uid="{00000000-0002-0000-51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100-000002000000}">
          <x14:formula1>
            <xm:f>'(参考)リスト'!$F$16:$F$21</xm:f>
          </x14:formula1>
          <xm:sqref>W11:X30</xm:sqref>
        </x14:dataValidation>
        <x14:dataValidation type="list" allowBlank="1" showInputMessage="1" showErrorMessage="1" xr:uid="{00000000-0002-0000-5100-000003000000}">
          <x14:formula1>
            <xm:f>'(参考)リスト'!$B$16:$B$20</xm:f>
          </x14:formula1>
          <xm:sqref>L11:M30</xm:sqref>
        </x14:dataValidation>
        <x14:dataValidation type="list" allowBlank="1" showInputMessage="1" showErrorMessage="1" xr:uid="{00000000-0002-0000-5100-000004000000}">
          <x14:formula1>
            <xm:f>'(参考)リスト'!$G$16:$G$20</xm:f>
          </x14:formula1>
          <xm:sqref>U11:V30</xm:sqref>
        </x14:dataValidation>
        <x14:dataValidation type="list" allowBlank="1" showInputMessage="1" showErrorMessage="1" xr:uid="{00000000-0002-0000-5100-000005000000}">
          <x14:formula1>
            <xm:f>'(参考)リスト'!$D$16:$D$18</xm:f>
          </x14:formula1>
          <xm:sqref>P11:Q30</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9"/>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55</v>
      </c>
      <c r="AW5" s="120">
        <f>R7</f>
        <v>9</v>
      </c>
      <c r="AX5" s="150">
        <f>+Y32</f>
        <v>0</v>
      </c>
      <c r="AY5" s="150">
        <f>+Z32</f>
        <v>0</v>
      </c>
      <c r="AZ5" s="150">
        <f>+AA32</f>
        <v>0</v>
      </c>
      <c r="BA5" s="150">
        <f t="shared" ref="BA5" si="0">+AB32</f>
        <v>0</v>
      </c>
      <c r="BB5" s="150">
        <f>+AC32</f>
        <v>0</v>
      </c>
      <c r="BC5" s="150">
        <f t="shared" ref="BC5:BI5" si="1">+AD32</f>
        <v>0</v>
      </c>
      <c r="BD5" s="150">
        <f t="shared" si="1"/>
        <v>2</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2</v>
      </c>
      <c r="BP5" s="150">
        <f>+AG35</f>
        <v>0</v>
      </c>
      <c r="BQ5" s="150">
        <f>+AH35</f>
        <v>0</v>
      </c>
      <c r="BR5" s="150">
        <f>+AI35</f>
        <v>0</v>
      </c>
      <c r="BS5" s="202" t="str">
        <f>+Y36</f>
        <v>Ⅰ</v>
      </c>
      <c r="BT5" s="202" t="str">
        <f>+AC36</f>
        <v>Ⅱ</v>
      </c>
      <c r="BU5" s="202" t="str">
        <f>+AG36</f>
        <v>Ⅰ</v>
      </c>
      <c r="BV5" s="202" t="str">
        <f>+Y37</f>
        <v>Ⅱ</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6.0000000000000005E-2</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55</v>
      </c>
      <c r="O7" s="739"/>
      <c r="P7" s="746" t="s">
        <v>457</v>
      </c>
      <c r="Q7" s="748"/>
      <c r="R7" s="784">
        <v>9</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735</v>
      </c>
      <c r="O11" s="764"/>
      <c r="P11" s="738" t="s">
        <v>715</v>
      </c>
      <c r="Q11" s="740"/>
      <c r="R11" s="271" t="s">
        <v>716</v>
      </c>
      <c r="S11" s="271"/>
      <c r="T11" s="271"/>
      <c r="U11" s="738" t="s">
        <v>556</v>
      </c>
      <c r="V11" s="740"/>
      <c r="W11" s="738" t="s">
        <v>720</v>
      </c>
      <c r="X11" s="739"/>
      <c r="Y11" s="203"/>
      <c r="Z11" s="203"/>
      <c r="AA11" s="203"/>
      <c r="AB11" s="203"/>
      <c r="AC11" s="171"/>
      <c r="AD11" s="171"/>
      <c r="AE11" s="171">
        <v>0.01</v>
      </c>
      <c r="AF11" s="171"/>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v>2</v>
      </c>
      <c r="L12" s="763" t="s">
        <v>713</v>
      </c>
      <c r="M12" s="764"/>
      <c r="N12" s="763" t="s">
        <v>735</v>
      </c>
      <c r="O12" s="764"/>
      <c r="P12" s="738" t="s">
        <v>715</v>
      </c>
      <c r="Q12" s="740"/>
      <c r="R12" s="271" t="s">
        <v>716</v>
      </c>
      <c r="S12" s="271"/>
      <c r="T12" s="271"/>
      <c r="U12" s="738" t="s">
        <v>556</v>
      </c>
      <c r="V12" s="740"/>
      <c r="W12" s="738" t="s">
        <v>55</v>
      </c>
      <c r="X12" s="739"/>
      <c r="Y12" s="203"/>
      <c r="Z12" s="203"/>
      <c r="AA12" s="203"/>
      <c r="AB12" s="203"/>
      <c r="AC12" s="171"/>
      <c r="AD12" s="171"/>
      <c r="AE12" s="171">
        <v>0.05</v>
      </c>
      <c r="AF12" s="171"/>
      <c r="AG12" s="171"/>
      <c r="AH12" s="171"/>
      <c r="AI12" s="171"/>
      <c r="AJ12" s="171"/>
      <c r="AK12" s="765" t="s">
        <v>761</v>
      </c>
      <c r="AL12" s="766"/>
      <c r="AM12" s="766"/>
      <c r="AN12" s="767"/>
      <c r="AO12" s="768"/>
      <c r="AP12" s="2"/>
      <c r="AQ12" s="170">
        <f t="shared" ref="AQ12:AQ30" si="5">IF(P12="材質劣化",2,IF(P12="漏水",3,1))</f>
        <v>2</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6.0000000000000005E-2</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2</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Ⅱa</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2</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2</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Ⅱ</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Ⅱ</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Ⅱ</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2">
    <dataValidation type="list" allowBlank="1" showInputMessage="1" showErrorMessage="1" sqref="Y11:AB30" xr:uid="{00000000-0002-0000-5200-000000000000}">
      <formula1>"　,○"</formula1>
    </dataValidation>
    <dataValidation type="list" allowBlank="1" showInputMessage="1" showErrorMessage="1" sqref="N11:O30 R11:T30" xr:uid="{00000000-0002-0000-52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200-000002000000}">
          <x14:formula1>
            <xm:f>'(参考)リスト'!$F$16:$F$21</xm:f>
          </x14:formula1>
          <xm:sqref>W11:X30</xm:sqref>
        </x14:dataValidation>
        <x14:dataValidation type="list" allowBlank="1" showInputMessage="1" showErrorMessage="1" xr:uid="{00000000-0002-0000-5200-000003000000}">
          <x14:formula1>
            <xm:f>'(参考)リスト'!$B$16:$B$20</xm:f>
          </x14:formula1>
          <xm:sqref>L11:M30</xm:sqref>
        </x14:dataValidation>
        <x14:dataValidation type="list" allowBlank="1" showInputMessage="1" showErrorMessage="1" xr:uid="{00000000-0002-0000-5200-000004000000}">
          <x14:formula1>
            <xm:f>'(参考)リスト'!$G$16:$G$20</xm:f>
          </x14:formula1>
          <xm:sqref>U11:V30</xm:sqref>
        </x14:dataValidation>
        <x14:dataValidation type="list" allowBlank="1" showInputMessage="1" showErrorMessage="1" xr:uid="{00000000-0002-0000-5200-000005000000}">
          <x14:formula1>
            <xm:f>'(参考)リスト'!$D$16:$D$18</xm:f>
          </x14:formula1>
          <xm:sqref>P11:Q30</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90"/>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56</v>
      </c>
      <c r="AW5" s="120">
        <f>R7</f>
        <v>9</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56</v>
      </c>
      <c r="O7" s="739"/>
      <c r="P7" s="746" t="s">
        <v>457</v>
      </c>
      <c r="Q7" s="748"/>
      <c r="R7" s="784">
        <v>9</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2">
    <dataValidation type="list" allowBlank="1" showInputMessage="1" showErrorMessage="1" sqref="Y11:AB30" xr:uid="{00000000-0002-0000-5300-000000000000}">
      <formula1>"　,○"</formula1>
    </dataValidation>
    <dataValidation type="list" allowBlank="1" showInputMessage="1" showErrorMessage="1" sqref="N11:O30 R11:T30" xr:uid="{00000000-0002-0000-53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300-000002000000}">
          <x14:formula1>
            <xm:f>'(参考)リスト'!$F$16:$F$21</xm:f>
          </x14:formula1>
          <xm:sqref>W11:X30</xm:sqref>
        </x14:dataValidation>
        <x14:dataValidation type="list" allowBlank="1" showInputMessage="1" showErrorMessage="1" xr:uid="{00000000-0002-0000-5300-000003000000}">
          <x14:formula1>
            <xm:f>'(参考)リスト'!$B$16:$B$20</xm:f>
          </x14:formula1>
          <xm:sqref>L11:M30</xm:sqref>
        </x14:dataValidation>
        <x14:dataValidation type="list" allowBlank="1" showInputMessage="1" showErrorMessage="1" xr:uid="{00000000-0002-0000-5300-000004000000}">
          <x14:formula1>
            <xm:f>'(参考)リスト'!$G$16:$G$20</xm:f>
          </x14:formula1>
          <xm:sqref>U11:V30</xm:sqref>
        </x14:dataValidation>
        <x14:dataValidation type="list" allowBlank="1" showInputMessage="1" showErrorMessage="1" xr:uid="{00000000-0002-0000-5300-000005000000}">
          <x14:formula1>
            <xm:f>'(参考)リスト'!$D$16:$D$18</xm:f>
          </x14:formula1>
          <xm:sqref>P11:Q30</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91"/>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57</v>
      </c>
      <c r="AW5" s="120">
        <f>R7</f>
        <v>9</v>
      </c>
      <c r="AX5" s="150">
        <f>+Y32</f>
        <v>0</v>
      </c>
      <c r="AY5" s="150">
        <f>+Z32</f>
        <v>0</v>
      </c>
      <c r="AZ5" s="150">
        <f>+AA32</f>
        <v>0</v>
      </c>
      <c r="BA5" s="150">
        <f t="shared" ref="BA5" si="0">+AB32</f>
        <v>0</v>
      </c>
      <c r="BB5" s="150">
        <f>+AC32</f>
        <v>0</v>
      </c>
      <c r="BC5" s="150">
        <f t="shared" ref="BC5:BI5" si="1">+AD32</f>
        <v>2</v>
      </c>
      <c r="BD5" s="150">
        <f t="shared" si="1"/>
        <v>1</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2</v>
      </c>
      <c r="BO5" s="150">
        <f t="shared" si="3"/>
        <v>1</v>
      </c>
      <c r="BP5" s="150">
        <f>+AG35</f>
        <v>0</v>
      </c>
      <c r="BQ5" s="150">
        <f>+AH35</f>
        <v>0</v>
      </c>
      <c r="BR5" s="150">
        <f>+AI35</f>
        <v>0</v>
      </c>
      <c r="BS5" s="202" t="str">
        <f>+Y36</f>
        <v>Ⅰ</v>
      </c>
      <c r="BT5" s="202" t="str">
        <f>+AC36</f>
        <v>Ⅲ</v>
      </c>
      <c r="BU5" s="202" t="str">
        <f>+AG36</f>
        <v>Ⅰ</v>
      </c>
      <c r="BV5" s="202" t="str">
        <f>+Y37</f>
        <v>Ⅲ</v>
      </c>
      <c r="BW5" s="121" t="str">
        <f>IF(Y32&gt;0,$R$7,"")</f>
        <v/>
      </c>
      <c r="BX5" s="122" t="str">
        <f>IF(Z32&gt;0,"",IF(AA32&gt;0,$R$7,""))</f>
        <v/>
      </c>
      <c r="BY5" s="122" t="str">
        <f>IF(Y32+Z32&gt;0,"",IF(AA32&gt;0,$R$7,""))</f>
        <v/>
      </c>
      <c r="BZ5" s="122" t="str">
        <f>IF(Y32+Z32+AA32&gt;0,"",IF(AB32&gt;0,$R$7,""))</f>
        <v/>
      </c>
      <c r="CA5" s="123">
        <f t="shared" ref="CA5:CH5" si="4">+AC31</f>
        <v>0</v>
      </c>
      <c r="CB5" s="123">
        <f t="shared" si="4"/>
        <v>0.22999999999999998</v>
      </c>
      <c r="CC5" s="123">
        <f t="shared" si="4"/>
        <v>1.4999999999999999E-2</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57</v>
      </c>
      <c r="O7" s="739"/>
      <c r="P7" s="746" t="s">
        <v>457</v>
      </c>
      <c r="Q7" s="748"/>
      <c r="R7" s="784">
        <v>9</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v>1</v>
      </c>
      <c r="L11" s="763" t="s">
        <v>713</v>
      </c>
      <c r="M11" s="764"/>
      <c r="N11" s="763" t="s">
        <v>737</v>
      </c>
      <c r="O11" s="764"/>
      <c r="P11" s="738" t="s">
        <v>715</v>
      </c>
      <c r="Q11" s="740"/>
      <c r="R11" s="271" t="s">
        <v>716</v>
      </c>
      <c r="S11" s="271"/>
      <c r="T11" s="271"/>
      <c r="U11" s="738" t="s">
        <v>556</v>
      </c>
      <c r="V11" s="740"/>
      <c r="W11" s="738" t="s">
        <v>720</v>
      </c>
      <c r="X11" s="739"/>
      <c r="Y11" s="203"/>
      <c r="Z11" s="203"/>
      <c r="AA11" s="203"/>
      <c r="AB11" s="203"/>
      <c r="AC11" s="171"/>
      <c r="AD11" s="171"/>
      <c r="AE11" s="171">
        <v>1.4999999999999999E-2</v>
      </c>
      <c r="AF11" s="171"/>
      <c r="AG11" s="171"/>
      <c r="AH11" s="171"/>
      <c r="AI11" s="171"/>
      <c r="AJ11" s="171"/>
      <c r="AK11" s="763"/>
      <c r="AL11" s="802"/>
      <c r="AM11" s="802"/>
      <c r="AN11" s="609"/>
      <c r="AO11" s="610"/>
      <c r="AP11" s="2"/>
      <c r="AQ11" s="170">
        <f>IF(P11="材質劣化",2,IF(P11="漏水",3,1))</f>
        <v>2</v>
      </c>
    </row>
    <row r="12" spans="2:86" ht="12" customHeight="1" x14ac:dyDescent="0.15">
      <c r="B12" s="529"/>
      <c r="C12" s="777"/>
      <c r="D12" s="775"/>
      <c r="E12" s="775"/>
      <c r="F12" s="775"/>
      <c r="G12" s="775"/>
      <c r="H12" s="775"/>
      <c r="I12" s="775"/>
      <c r="J12" s="776"/>
      <c r="K12" s="146">
        <v>2</v>
      </c>
      <c r="L12" s="763" t="s">
        <v>713</v>
      </c>
      <c r="M12" s="764"/>
      <c r="N12" s="763" t="s">
        <v>737</v>
      </c>
      <c r="O12" s="764"/>
      <c r="P12" s="738" t="s">
        <v>715</v>
      </c>
      <c r="Q12" s="740"/>
      <c r="R12" s="271" t="s">
        <v>763</v>
      </c>
      <c r="S12" s="271"/>
      <c r="T12" s="271"/>
      <c r="U12" s="738" t="s">
        <v>556</v>
      </c>
      <c r="V12" s="740"/>
      <c r="W12" s="738" t="s">
        <v>55</v>
      </c>
      <c r="X12" s="739"/>
      <c r="Y12" s="203"/>
      <c r="Z12" s="203"/>
      <c r="AA12" s="203"/>
      <c r="AB12" s="203"/>
      <c r="AC12" s="171"/>
      <c r="AD12" s="171">
        <v>0.08</v>
      </c>
      <c r="AE12" s="171"/>
      <c r="AF12" s="171"/>
      <c r="AG12" s="171"/>
      <c r="AH12" s="171"/>
      <c r="AI12" s="171"/>
      <c r="AJ12" s="171"/>
      <c r="AK12" s="765" t="s">
        <v>766</v>
      </c>
      <c r="AL12" s="766"/>
      <c r="AM12" s="766"/>
      <c r="AN12" s="767"/>
      <c r="AO12" s="768"/>
      <c r="AP12" s="2"/>
      <c r="AQ12" s="170">
        <f t="shared" ref="AQ12:AQ30" si="5">IF(P12="材質劣化",2,IF(P12="漏水",3,1))</f>
        <v>2</v>
      </c>
    </row>
    <row r="13" spans="2:86" ht="12" customHeight="1" x14ac:dyDescent="0.15">
      <c r="B13" s="529"/>
      <c r="C13" s="777"/>
      <c r="D13" s="775"/>
      <c r="E13" s="775"/>
      <c r="F13" s="775"/>
      <c r="G13" s="775"/>
      <c r="H13" s="775"/>
      <c r="I13" s="775"/>
      <c r="J13" s="776"/>
      <c r="K13" s="146">
        <v>3</v>
      </c>
      <c r="L13" s="763" t="s">
        <v>713</v>
      </c>
      <c r="M13" s="764"/>
      <c r="N13" s="763" t="s">
        <v>735</v>
      </c>
      <c r="O13" s="764"/>
      <c r="P13" s="738" t="s">
        <v>715</v>
      </c>
      <c r="Q13" s="740"/>
      <c r="R13" s="271" t="s">
        <v>763</v>
      </c>
      <c r="S13" s="271"/>
      <c r="T13" s="271"/>
      <c r="U13" s="738" t="s">
        <v>556</v>
      </c>
      <c r="V13" s="740"/>
      <c r="W13" s="738" t="s">
        <v>720</v>
      </c>
      <c r="X13" s="739"/>
      <c r="Y13" s="203"/>
      <c r="Z13" s="203"/>
      <c r="AA13" s="203"/>
      <c r="AB13" s="203"/>
      <c r="AC13" s="171"/>
      <c r="AD13" s="171">
        <v>0.15</v>
      </c>
      <c r="AE13" s="171"/>
      <c r="AF13" s="171"/>
      <c r="AG13" s="171"/>
      <c r="AH13" s="171"/>
      <c r="AI13" s="171"/>
      <c r="AJ13" s="171"/>
      <c r="AK13" s="765" t="s">
        <v>753</v>
      </c>
      <c r="AL13" s="766"/>
      <c r="AM13" s="766"/>
      <c r="AN13" s="767"/>
      <c r="AO13" s="768"/>
      <c r="AP13" s="2"/>
      <c r="AQ13" s="170">
        <f t="shared" si="5"/>
        <v>2</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0.22999999999999998</v>
      </c>
      <c r="AE31" s="172">
        <f t="shared" si="6"/>
        <v>1.4999999999999999E-2</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2</v>
      </c>
      <c r="AE32" s="203">
        <f t="shared" si="7"/>
        <v>1</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Ⅲ</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2</v>
      </c>
      <c r="AE35" s="744">
        <f>AE32+AF32</f>
        <v>1</v>
      </c>
      <c r="AF35" s="745"/>
      <c r="AG35" s="203">
        <f>AG32</f>
        <v>0</v>
      </c>
      <c r="AH35" s="203">
        <f>AH32</f>
        <v>0</v>
      </c>
      <c r="AI35" s="744">
        <f>AI32+AJ32</f>
        <v>0</v>
      </c>
      <c r="AJ35" s="745"/>
      <c r="AK35" s="757"/>
      <c r="AL35" s="758"/>
      <c r="AM35" s="758"/>
      <c r="AN35" s="758"/>
      <c r="AO35" s="759"/>
      <c r="AP35" s="2"/>
      <c r="AQ35" s="150">
        <f>+Y32+AC35+AG35</f>
        <v>0</v>
      </c>
      <c r="AR35" s="150">
        <f>+Z32+AD35+AH35</f>
        <v>2</v>
      </c>
      <c r="AS35" s="749">
        <f>+AS34+AE35+AI35</f>
        <v>1</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Ⅲ</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Ⅲ</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Ⅲ</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2">
    <dataValidation type="list" allowBlank="1" showInputMessage="1" showErrorMessage="1" sqref="Y11:AB30" xr:uid="{00000000-0002-0000-5400-000000000000}">
      <formula1>"　,○"</formula1>
    </dataValidation>
    <dataValidation type="list" allowBlank="1" showInputMessage="1" showErrorMessage="1" sqref="N11:O30 R11:T30" xr:uid="{00000000-0002-0000-5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400-000002000000}">
          <x14:formula1>
            <xm:f>'(参考)リスト'!$F$16:$F$21</xm:f>
          </x14:formula1>
          <xm:sqref>W11:X30</xm:sqref>
        </x14:dataValidation>
        <x14:dataValidation type="list" allowBlank="1" showInputMessage="1" showErrorMessage="1" xr:uid="{00000000-0002-0000-5400-000003000000}">
          <x14:formula1>
            <xm:f>'(参考)リスト'!$B$16:$B$20</xm:f>
          </x14:formula1>
          <xm:sqref>L11:M30</xm:sqref>
        </x14:dataValidation>
        <x14:dataValidation type="list" allowBlank="1" showInputMessage="1" showErrorMessage="1" xr:uid="{00000000-0002-0000-5400-000004000000}">
          <x14:formula1>
            <xm:f>'(参考)リスト'!$G$16:$G$20</xm:f>
          </x14:formula1>
          <xm:sqref>U11:V30</xm:sqref>
        </x14:dataValidation>
        <x14:dataValidation type="list" allowBlank="1" showInputMessage="1" showErrorMessage="1" xr:uid="{00000000-0002-0000-5400-000005000000}">
          <x14:formula1>
            <xm:f>'(参考)リスト'!$D$16:$D$18</xm:f>
          </x14:formula1>
          <xm:sqref>P11:Q30</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92"/>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f>N7</f>
        <v>58</v>
      </c>
      <c r="AW5" s="120">
        <f>R7</f>
        <v>6.5</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v>58</v>
      </c>
      <c r="O7" s="739"/>
      <c r="P7" s="746" t="s">
        <v>457</v>
      </c>
      <c r="Q7" s="748"/>
      <c r="R7" s="784">
        <v>6.5</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2">
    <dataValidation type="list" allowBlank="1" showInputMessage="1" showErrorMessage="1" sqref="Y11:AB30" xr:uid="{00000000-0002-0000-5500-000000000000}">
      <formula1>"　,○"</formula1>
    </dataValidation>
    <dataValidation type="list" allowBlank="1" showInputMessage="1" showErrorMessage="1" sqref="N11:O30 R11:T30" xr:uid="{00000000-0002-0000-55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500-000002000000}">
          <x14:formula1>
            <xm:f>'(参考)リスト'!$F$16:$F$21</xm:f>
          </x14:formula1>
          <xm:sqref>W11:X30</xm:sqref>
        </x14:dataValidation>
        <x14:dataValidation type="list" allowBlank="1" showInputMessage="1" showErrorMessage="1" xr:uid="{00000000-0002-0000-5500-000003000000}">
          <x14:formula1>
            <xm:f>'(参考)リスト'!$B$16:$B$20</xm:f>
          </x14:formula1>
          <xm:sqref>L11:M30</xm:sqref>
        </x14:dataValidation>
        <x14:dataValidation type="list" allowBlank="1" showInputMessage="1" showErrorMessage="1" xr:uid="{00000000-0002-0000-5500-000004000000}">
          <x14:formula1>
            <xm:f>'(参考)リスト'!$G$16:$G$20</xm:f>
          </x14:formula1>
          <xm:sqref>U11:V30</xm:sqref>
        </x14:dataValidation>
        <x14:dataValidation type="list" allowBlank="1" showInputMessage="1" showErrorMessage="1" xr:uid="{00000000-0002-0000-5500-000005000000}">
          <x14:formula1>
            <xm:f>'(参考)リスト'!$D$16:$D$18</xm:f>
          </x14:formula1>
          <xm:sqref>P11:Q30</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93"/>
  <dimension ref="B1:CH52"/>
  <sheetViews>
    <sheetView showGridLines="0" showZeros="0" view="pageBreakPreview" zoomScaleNormal="100" zoomScaleSheetLayoutView="100" workbookViewId="0">
      <selection sqref="A1:N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144" customWidth="1"/>
    <col min="43" max="86" width="4.109375" style="119" customWidth="1"/>
    <col min="87" max="99" width="8" style="2" customWidth="1"/>
    <col min="100" max="110" width="9" style="2"/>
    <col min="111" max="111" width="14" style="2" bestFit="1" customWidth="1"/>
    <col min="112" max="16384" width="9" style="2"/>
  </cols>
  <sheetData>
    <row r="1" spans="2:86" x14ac:dyDescent="0.15">
      <c r="AU1" s="803" t="s">
        <v>308</v>
      </c>
      <c r="AV1" s="804" t="s">
        <v>301</v>
      </c>
      <c r="AW1" s="806" t="s">
        <v>302</v>
      </c>
      <c r="AX1" s="808" t="s">
        <v>309</v>
      </c>
      <c r="AY1" s="809"/>
      <c r="AZ1" s="809"/>
      <c r="BA1" s="809"/>
      <c r="BB1" s="809"/>
      <c r="BC1" s="809"/>
      <c r="BD1" s="809"/>
      <c r="BE1" s="809"/>
      <c r="BF1" s="809"/>
      <c r="BG1" s="809"/>
      <c r="BH1" s="809"/>
      <c r="BI1" s="809"/>
      <c r="BJ1" s="809"/>
      <c r="BK1" s="809"/>
      <c r="BL1" s="809"/>
      <c r="BM1" s="809"/>
      <c r="BN1" s="809"/>
      <c r="BO1" s="809"/>
      <c r="BP1" s="809"/>
      <c r="BQ1" s="809"/>
      <c r="BR1" s="810"/>
      <c r="BS1" s="473" t="s">
        <v>303</v>
      </c>
      <c r="BT1" s="811"/>
      <c r="BU1" s="811"/>
      <c r="BV1" s="811"/>
      <c r="BW1" s="823" t="s">
        <v>310</v>
      </c>
      <c r="BX1" s="824"/>
      <c r="BY1" s="824"/>
      <c r="BZ1" s="824"/>
      <c r="CA1" s="824"/>
      <c r="CB1" s="824"/>
      <c r="CC1" s="824"/>
      <c r="CD1" s="824"/>
      <c r="CE1" s="824"/>
      <c r="CF1" s="824"/>
      <c r="CG1" s="824"/>
      <c r="CH1" s="825"/>
    </row>
    <row r="2" spans="2:86" ht="8.25" customHeight="1" x14ac:dyDescent="0.15">
      <c r="AU2" s="803"/>
      <c r="AV2" s="805"/>
      <c r="AW2" s="807"/>
      <c r="AX2" s="771" t="s">
        <v>311</v>
      </c>
      <c r="AY2" s="286"/>
      <c r="AZ2" s="286"/>
      <c r="BA2" s="286"/>
      <c r="BB2" s="286"/>
      <c r="BC2" s="286"/>
      <c r="BD2" s="286"/>
      <c r="BE2" s="286"/>
      <c r="BF2" s="286"/>
      <c r="BG2" s="286"/>
      <c r="BH2" s="286"/>
      <c r="BI2" s="286"/>
      <c r="BJ2" s="286" t="s">
        <v>312</v>
      </c>
      <c r="BK2" s="286"/>
      <c r="BL2" s="286"/>
      <c r="BM2" s="286"/>
      <c r="BN2" s="286"/>
      <c r="BO2" s="286"/>
      <c r="BP2" s="286"/>
      <c r="BQ2" s="286"/>
      <c r="BR2" s="826"/>
      <c r="BS2" s="811"/>
      <c r="BT2" s="811"/>
      <c r="BU2" s="811"/>
      <c r="BV2" s="811"/>
      <c r="BW2" s="827" t="s">
        <v>305</v>
      </c>
      <c r="BX2" s="468"/>
      <c r="BY2" s="468"/>
      <c r="BZ2" s="468"/>
      <c r="CA2" s="286" t="s">
        <v>313</v>
      </c>
      <c r="CB2" s="286"/>
      <c r="CC2" s="286"/>
      <c r="CD2" s="286"/>
      <c r="CE2" s="286"/>
      <c r="CF2" s="286"/>
      <c r="CG2" s="286"/>
      <c r="CH2" s="826"/>
    </row>
    <row r="3" spans="2:86" ht="24.9" customHeight="1" x14ac:dyDescent="0.15">
      <c r="B3" s="566" t="s">
        <v>455</v>
      </c>
      <c r="C3" s="769"/>
      <c r="D3" s="769"/>
      <c r="E3" s="770"/>
      <c r="F3" s="770"/>
      <c r="G3" s="770"/>
      <c r="H3" s="770"/>
      <c r="I3" s="770"/>
      <c r="J3" s="770"/>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U3" s="803"/>
      <c r="AV3" s="805"/>
      <c r="AW3" s="807"/>
      <c r="AX3" s="771" t="s">
        <v>26</v>
      </c>
      <c r="AY3" s="286"/>
      <c r="AZ3" s="286"/>
      <c r="BA3" s="286"/>
      <c r="BB3" s="286" t="s">
        <v>22</v>
      </c>
      <c r="BC3" s="286"/>
      <c r="BD3" s="286"/>
      <c r="BE3" s="286"/>
      <c r="BF3" s="286" t="s">
        <v>24</v>
      </c>
      <c r="BG3" s="286"/>
      <c r="BH3" s="286"/>
      <c r="BI3" s="286"/>
      <c r="BJ3" s="468" t="s">
        <v>26</v>
      </c>
      <c r="BK3" s="468"/>
      <c r="BL3" s="468"/>
      <c r="BM3" s="468" t="s">
        <v>22</v>
      </c>
      <c r="BN3" s="468"/>
      <c r="BO3" s="468"/>
      <c r="BP3" s="468" t="s">
        <v>24</v>
      </c>
      <c r="BQ3" s="468"/>
      <c r="BR3" s="822"/>
      <c r="BS3" s="473" t="s">
        <v>26</v>
      </c>
      <c r="BT3" s="473" t="s">
        <v>22</v>
      </c>
      <c r="BU3" s="473" t="s">
        <v>24</v>
      </c>
      <c r="BV3" s="473" t="s">
        <v>306</v>
      </c>
      <c r="BW3" s="771" t="s">
        <v>314</v>
      </c>
      <c r="BX3" s="286"/>
      <c r="BY3" s="286"/>
      <c r="BZ3" s="286"/>
      <c r="CA3" s="286" t="s">
        <v>22</v>
      </c>
      <c r="CB3" s="286"/>
      <c r="CC3" s="286"/>
      <c r="CD3" s="286"/>
      <c r="CE3" s="286" t="s">
        <v>24</v>
      </c>
      <c r="CF3" s="286"/>
      <c r="CG3" s="286"/>
      <c r="CH3" s="826"/>
    </row>
    <row r="4" spans="2:86" ht="18" customHeight="1" x14ac:dyDescent="0.15">
      <c r="B4" s="430" t="s">
        <v>27</v>
      </c>
      <c r="C4" s="430"/>
      <c r="D4" s="710"/>
      <c r="E4" s="816" t="s">
        <v>576</v>
      </c>
      <c r="F4" s="817"/>
      <c r="G4" s="817"/>
      <c r="H4" s="817"/>
      <c r="I4" s="817"/>
      <c r="J4" s="818"/>
      <c r="K4" s="309" t="s">
        <v>28</v>
      </c>
      <c r="L4" s="468"/>
      <c r="M4" s="468"/>
      <c r="N4" s="815" t="s">
        <v>660</v>
      </c>
      <c r="O4" s="815"/>
      <c r="P4" s="815"/>
      <c r="Q4" s="815"/>
      <c r="R4" s="815"/>
      <c r="S4" s="815"/>
      <c r="T4" s="286" t="s">
        <v>260</v>
      </c>
      <c r="U4" s="286"/>
      <c r="V4" s="286"/>
      <c r="W4" s="286"/>
      <c r="X4" s="286"/>
      <c r="Y4" s="815" t="s">
        <v>663</v>
      </c>
      <c r="Z4" s="815"/>
      <c r="AA4" s="815"/>
      <c r="AB4" s="815"/>
      <c r="AC4" s="815"/>
      <c r="AD4" s="815"/>
      <c r="AE4" s="815"/>
      <c r="AF4" s="815"/>
      <c r="AG4" s="257" t="s">
        <v>222</v>
      </c>
      <c r="AH4" s="258"/>
      <c r="AI4" s="258"/>
      <c r="AJ4" s="259"/>
      <c r="AK4" s="819" t="s">
        <v>675</v>
      </c>
      <c r="AL4" s="820"/>
      <c r="AM4" s="820"/>
      <c r="AN4" s="820"/>
      <c r="AO4" s="821"/>
      <c r="AU4" s="803"/>
      <c r="AV4" s="805"/>
      <c r="AW4" s="807"/>
      <c r="AX4" s="113" t="s">
        <v>315</v>
      </c>
      <c r="AY4" s="114" t="s">
        <v>316</v>
      </c>
      <c r="AZ4" s="114" t="s">
        <v>317</v>
      </c>
      <c r="BA4" s="115" t="s">
        <v>318</v>
      </c>
      <c r="BB4" s="116" t="s">
        <v>315</v>
      </c>
      <c r="BC4" s="114" t="s">
        <v>316</v>
      </c>
      <c r="BD4" s="114" t="s">
        <v>317</v>
      </c>
      <c r="BE4" s="115" t="s">
        <v>318</v>
      </c>
      <c r="BF4" s="116" t="s">
        <v>315</v>
      </c>
      <c r="BG4" s="114" t="s">
        <v>316</v>
      </c>
      <c r="BH4" s="114" t="s">
        <v>317</v>
      </c>
      <c r="BI4" s="115" t="s">
        <v>318</v>
      </c>
      <c r="BJ4" s="116" t="s">
        <v>315</v>
      </c>
      <c r="BK4" s="114" t="s">
        <v>316</v>
      </c>
      <c r="BL4" s="115" t="s">
        <v>319</v>
      </c>
      <c r="BM4" s="116" t="s">
        <v>315</v>
      </c>
      <c r="BN4" s="114" t="s">
        <v>316</v>
      </c>
      <c r="BO4" s="115" t="s">
        <v>319</v>
      </c>
      <c r="BP4" s="116" t="s">
        <v>315</v>
      </c>
      <c r="BQ4" s="114" t="s">
        <v>316</v>
      </c>
      <c r="BR4" s="117" t="s">
        <v>319</v>
      </c>
      <c r="BS4" s="811"/>
      <c r="BT4" s="811"/>
      <c r="BU4" s="811"/>
      <c r="BV4" s="811"/>
      <c r="BW4" s="113" t="s">
        <v>315</v>
      </c>
      <c r="BX4" s="114" t="s">
        <v>316</v>
      </c>
      <c r="BY4" s="114" t="s">
        <v>317</v>
      </c>
      <c r="BZ4" s="115" t="s">
        <v>318</v>
      </c>
      <c r="CA4" s="116" t="s">
        <v>315</v>
      </c>
      <c r="CB4" s="114" t="s">
        <v>316</v>
      </c>
      <c r="CC4" s="114" t="s">
        <v>317</v>
      </c>
      <c r="CD4" s="115" t="s">
        <v>318</v>
      </c>
      <c r="CE4" s="116" t="s">
        <v>315</v>
      </c>
      <c r="CF4" s="114" t="s">
        <v>316</v>
      </c>
      <c r="CG4" s="114" t="s">
        <v>317</v>
      </c>
      <c r="CH4" s="117" t="s">
        <v>318</v>
      </c>
    </row>
    <row r="5" spans="2:86" ht="18" customHeight="1" x14ac:dyDescent="0.15">
      <c r="B5" s="438" t="s">
        <v>0</v>
      </c>
      <c r="C5" s="438"/>
      <c r="D5" s="726"/>
      <c r="E5" s="812" t="s">
        <v>701</v>
      </c>
      <c r="F5" s="813"/>
      <c r="G5" s="813"/>
      <c r="H5" s="813"/>
      <c r="I5" s="813"/>
      <c r="J5" s="814"/>
      <c r="K5" s="572" t="s">
        <v>1</v>
      </c>
      <c r="L5" s="473"/>
      <c r="M5" s="473"/>
      <c r="N5" s="815" t="s">
        <v>661</v>
      </c>
      <c r="O5" s="815"/>
      <c r="P5" s="815"/>
      <c r="Q5" s="815"/>
      <c r="R5" s="815"/>
      <c r="S5" s="815"/>
      <c r="T5" s="286" t="s">
        <v>261</v>
      </c>
      <c r="U5" s="286"/>
      <c r="V5" s="286"/>
      <c r="W5" s="286"/>
      <c r="X5" s="286"/>
      <c r="Y5" s="815" t="s">
        <v>664</v>
      </c>
      <c r="Z5" s="815"/>
      <c r="AA5" s="815"/>
      <c r="AB5" s="815"/>
      <c r="AC5" s="815"/>
      <c r="AD5" s="815"/>
      <c r="AE5" s="815"/>
      <c r="AF5" s="815"/>
      <c r="AG5" s="514"/>
      <c r="AH5" s="604"/>
      <c r="AI5" s="604"/>
      <c r="AJ5" s="600"/>
      <c r="AK5" s="579"/>
      <c r="AL5" s="580"/>
      <c r="AM5" s="580"/>
      <c r="AN5" s="580"/>
      <c r="AO5" s="581"/>
      <c r="AU5" s="803"/>
      <c r="AV5" s="143" t="str">
        <f>N7</f>
        <v>PE</v>
      </c>
      <c r="AW5" s="120" t="str">
        <f>R7</f>
        <v>0.0ｍ</v>
      </c>
      <c r="AX5" s="150">
        <f>+Y32</f>
        <v>0</v>
      </c>
      <c r="AY5" s="150">
        <f>+Z32</f>
        <v>0</v>
      </c>
      <c r="AZ5" s="150">
        <f>+AA32</f>
        <v>0</v>
      </c>
      <c r="BA5" s="150">
        <f t="shared" ref="BA5" si="0">+AB32</f>
        <v>0</v>
      </c>
      <c r="BB5" s="150">
        <f>+AC32</f>
        <v>0</v>
      </c>
      <c r="BC5" s="150">
        <f t="shared" ref="BC5:BI5" si="1">+AD32</f>
        <v>0</v>
      </c>
      <c r="BD5" s="150">
        <f t="shared" si="1"/>
        <v>0</v>
      </c>
      <c r="BE5" s="150">
        <f t="shared" si="1"/>
        <v>0</v>
      </c>
      <c r="BF5" s="150">
        <f t="shared" si="1"/>
        <v>0</v>
      </c>
      <c r="BG5" s="150">
        <f t="shared" si="1"/>
        <v>0</v>
      </c>
      <c r="BH5" s="150">
        <f t="shared" si="1"/>
        <v>0</v>
      </c>
      <c r="BI5" s="150">
        <f t="shared" si="1"/>
        <v>0</v>
      </c>
      <c r="BJ5" s="150">
        <f>+Y35</f>
        <v>0</v>
      </c>
      <c r="BK5" s="150">
        <f t="shared" ref="BK5" si="2">+Z35</f>
        <v>0</v>
      </c>
      <c r="BL5" s="150">
        <f>+AA35</f>
        <v>0</v>
      </c>
      <c r="BM5" s="150">
        <f>+AC35</f>
        <v>0</v>
      </c>
      <c r="BN5" s="150">
        <f t="shared" ref="BN5:BO5" si="3">+AD35</f>
        <v>0</v>
      </c>
      <c r="BO5" s="150">
        <f t="shared" si="3"/>
        <v>0</v>
      </c>
      <c r="BP5" s="150">
        <f>+AG35</f>
        <v>0</v>
      </c>
      <c r="BQ5" s="150">
        <f>+AH35</f>
        <v>0</v>
      </c>
      <c r="BR5" s="150">
        <f>+AI35</f>
        <v>0</v>
      </c>
      <c r="BS5" s="202" t="str">
        <f>+Y36</f>
        <v>Ⅰ</v>
      </c>
      <c r="BT5" s="202" t="str">
        <f>+AC36</f>
        <v>Ⅰ</v>
      </c>
      <c r="BU5" s="202" t="str">
        <f>+AG36</f>
        <v>Ⅰ</v>
      </c>
      <c r="BV5" s="202" t="str">
        <f>+Y37</f>
        <v>Ⅰ</v>
      </c>
      <c r="BW5" s="121" t="str">
        <f>IF(Y32&gt;0,$R$7,"")</f>
        <v/>
      </c>
      <c r="BX5" s="122" t="str">
        <f>IF(Z32&gt;0,"",IF(AA32&gt;0,$R$7,""))</f>
        <v/>
      </c>
      <c r="BY5" s="122" t="str">
        <f>IF(Y32+Z32&gt;0,"",IF(AA32&gt;0,$R$7,""))</f>
        <v/>
      </c>
      <c r="BZ5" s="122" t="str">
        <f>IF(Y32+Z32+AA32&gt;0,"",IF(AB32&gt;0,$R$7,""))</f>
        <v/>
      </c>
      <c r="CA5" s="123">
        <f t="shared" ref="CA5:CH5" si="4">+AC31</f>
        <v>0</v>
      </c>
      <c r="CB5" s="123">
        <f t="shared" si="4"/>
        <v>0</v>
      </c>
      <c r="CC5" s="123">
        <f t="shared" si="4"/>
        <v>0</v>
      </c>
      <c r="CD5" s="123">
        <f t="shared" si="4"/>
        <v>0</v>
      </c>
      <c r="CE5" s="123">
        <f t="shared" si="4"/>
        <v>0</v>
      </c>
      <c r="CF5" s="123">
        <f t="shared" si="4"/>
        <v>0</v>
      </c>
      <c r="CG5" s="123">
        <f t="shared" si="4"/>
        <v>0</v>
      </c>
      <c r="CH5" s="123">
        <f t="shared" si="4"/>
        <v>0</v>
      </c>
    </row>
    <row r="6" spans="2:86" ht="12" customHeight="1" x14ac:dyDescent="0.15">
      <c r="B6" s="772" t="s">
        <v>221</v>
      </c>
      <c r="C6" s="773"/>
      <c r="D6" s="774"/>
      <c r="E6" s="775"/>
      <c r="F6" s="775"/>
      <c r="G6" s="775"/>
      <c r="H6" s="775"/>
      <c r="I6" s="775"/>
      <c r="J6" s="776"/>
      <c r="K6" s="781" t="s">
        <v>456</v>
      </c>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3"/>
      <c r="AP6" s="2"/>
    </row>
    <row r="7" spans="2:86" ht="12" customHeight="1" x14ac:dyDescent="0.15">
      <c r="B7" s="529"/>
      <c r="C7" s="777"/>
      <c r="D7" s="775"/>
      <c r="E7" s="775"/>
      <c r="F7" s="775"/>
      <c r="G7" s="775"/>
      <c r="H7" s="775"/>
      <c r="I7" s="775"/>
      <c r="J7" s="776"/>
      <c r="K7" s="746" t="s">
        <v>220</v>
      </c>
      <c r="L7" s="747"/>
      <c r="M7" s="748"/>
      <c r="N7" s="738" t="s">
        <v>830</v>
      </c>
      <c r="O7" s="739"/>
      <c r="P7" s="746" t="s">
        <v>457</v>
      </c>
      <c r="Q7" s="748"/>
      <c r="R7" s="784" t="s">
        <v>858</v>
      </c>
      <c r="S7" s="785"/>
      <c r="T7" s="786"/>
      <c r="U7" s="787" t="s">
        <v>458</v>
      </c>
      <c r="V7" s="788"/>
      <c r="W7" s="787" t="s">
        <v>459</v>
      </c>
      <c r="X7" s="788"/>
      <c r="Y7" s="748" t="s">
        <v>219</v>
      </c>
      <c r="Z7" s="737"/>
      <c r="AA7" s="737"/>
      <c r="AB7" s="737"/>
      <c r="AC7" s="787" t="s">
        <v>460</v>
      </c>
      <c r="AD7" s="793"/>
      <c r="AE7" s="793"/>
      <c r="AF7" s="793"/>
      <c r="AG7" s="793"/>
      <c r="AH7" s="793"/>
      <c r="AI7" s="793"/>
      <c r="AJ7" s="788"/>
      <c r="AK7" s="787" t="s">
        <v>461</v>
      </c>
      <c r="AL7" s="793"/>
      <c r="AM7" s="793"/>
      <c r="AN7" s="795"/>
      <c r="AO7" s="796"/>
      <c r="AP7" s="2"/>
      <c r="AW7" s="169"/>
    </row>
    <row r="8" spans="2:86" ht="12" customHeight="1" x14ac:dyDescent="0.15">
      <c r="B8" s="529"/>
      <c r="C8" s="777"/>
      <c r="D8" s="775"/>
      <c r="E8" s="775"/>
      <c r="F8" s="775"/>
      <c r="G8" s="775"/>
      <c r="H8" s="775"/>
      <c r="I8" s="775"/>
      <c r="J8" s="776"/>
      <c r="K8" s="737" t="s">
        <v>462</v>
      </c>
      <c r="L8" s="737" t="s">
        <v>200</v>
      </c>
      <c r="M8" s="737"/>
      <c r="N8" s="737" t="s">
        <v>199</v>
      </c>
      <c r="O8" s="737"/>
      <c r="P8" s="737" t="s">
        <v>463</v>
      </c>
      <c r="Q8" s="737"/>
      <c r="R8" s="737" t="s">
        <v>6</v>
      </c>
      <c r="S8" s="737"/>
      <c r="T8" s="737"/>
      <c r="U8" s="789"/>
      <c r="V8" s="790"/>
      <c r="W8" s="789"/>
      <c r="X8" s="790"/>
      <c r="Y8" s="748"/>
      <c r="Z8" s="737"/>
      <c r="AA8" s="737"/>
      <c r="AB8" s="737"/>
      <c r="AC8" s="791"/>
      <c r="AD8" s="794"/>
      <c r="AE8" s="794"/>
      <c r="AF8" s="794"/>
      <c r="AG8" s="794"/>
      <c r="AH8" s="794"/>
      <c r="AI8" s="794"/>
      <c r="AJ8" s="792"/>
      <c r="AK8" s="789"/>
      <c r="AL8" s="797"/>
      <c r="AM8" s="797"/>
      <c r="AN8" s="798"/>
      <c r="AO8" s="799"/>
      <c r="AP8" s="2"/>
    </row>
    <row r="9" spans="2:86" ht="12" customHeight="1" x14ac:dyDescent="0.15">
      <c r="B9" s="529"/>
      <c r="C9" s="777"/>
      <c r="D9" s="775"/>
      <c r="E9" s="775"/>
      <c r="F9" s="775"/>
      <c r="G9" s="775"/>
      <c r="H9" s="775"/>
      <c r="I9" s="775"/>
      <c r="J9" s="776"/>
      <c r="K9" s="737"/>
      <c r="L9" s="737"/>
      <c r="M9" s="737"/>
      <c r="N9" s="737"/>
      <c r="O9" s="737"/>
      <c r="P9" s="737"/>
      <c r="Q9" s="737"/>
      <c r="R9" s="737"/>
      <c r="S9" s="737"/>
      <c r="T9" s="737"/>
      <c r="U9" s="789"/>
      <c r="V9" s="790"/>
      <c r="W9" s="789"/>
      <c r="X9" s="790"/>
      <c r="Y9" s="748" t="s">
        <v>464</v>
      </c>
      <c r="Z9" s="737"/>
      <c r="AA9" s="737"/>
      <c r="AB9" s="737"/>
      <c r="AC9" s="737" t="s">
        <v>465</v>
      </c>
      <c r="AD9" s="737"/>
      <c r="AE9" s="737"/>
      <c r="AF9" s="737"/>
      <c r="AG9" s="737" t="s">
        <v>466</v>
      </c>
      <c r="AH9" s="737"/>
      <c r="AI9" s="737"/>
      <c r="AJ9" s="737"/>
      <c r="AK9" s="789"/>
      <c r="AL9" s="797"/>
      <c r="AM9" s="797"/>
      <c r="AN9" s="798"/>
      <c r="AO9" s="799"/>
      <c r="AP9" s="2"/>
    </row>
    <row r="10" spans="2:86" ht="12" customHeight="1" x14ac:dyDescent="0.15">
      <c r="B10" s="529"/>
      <c r="C10" s="777"/>
      <c r="D10" s="775"/>
      <c r="E10" s="775"/>
      <c r="F10" s="775"/>
      <c r="G10" s="775"/>
      <c r="H10" s="775"/>
      <c r="I10" s="775"/>
      <c r="J10" s="776"/>
      <c r="K10" s="737"/>
      <c r="L10" s="737"/>
      <c r="M10" s="737"/>
      <c r="N10" s="737"/>
      <c r="O10" s="737"/>
      <c r="P10" s="737"/>
      <c r="Q10" s="737"/>
      <c r="R10" s="737"/>
      <c r="S10" s="737"/>
      <c r="T10" s="737"/>
      <c r="U10" s="791"/>
      <c r="V10" s="792"/>
      <c r="W10" s="791"/>
      <c r="X10" s="792"/>
      <c r="Y10" s="145" t="s">
        <v>32</v>
      </c>
      <c r="Z10" s="142" t="s">
        <v>33</v>
      </c>
      <c r="AA10" s="142" t="s">
        <v>467</v>
      </c>
      <c r="AB10" s="142" t="s">
        <v>468</v>
      </c>
      <c r="AC10" s="142" t="s">
        <v>32</v>
      </c>
      <c r="AD10" s="142" t="s">
        <v>33</v>
      </c>
      <c r="AE10" s="142" t="s">
        <v>467</v>
      </c>
      <c r="AF10" s="142" t="s">
        <v>468</v>
      </c>
      <c r="AG10" s="142" t="s">
        <v>32</v>
      </c>
      <c r="AH10" s="142" t="s">
        <v>33</v>
      </c>
      <c r="AI10" s="142" t="s">
        <v>467</v>
      </c>
      <c r="AJ10" s="142" t="s">
        <v>468</v>
      </c>
      <c r="AK10" s="791"/>
      <c r="AL10" s="794"/>
      <c r="AM10" s="794"/>
      <c r="AN10" s="800"/>
      <c r="AO10" s="801"/>
      <c r="AP10" s="2"/>
    </row>
    <row r="11" spans="2:86" ht="12" customHeight="1" x14ac:dyDescent="0.15">
      <c r="B11" s="529"/>
      <c r="C11" s="777"/>
      <c r="D11" s="775"/>
      <c r="E11" s="775"/>
      <c r="F11" s="775"/>
      <c r="G11" s="775"/>
      <c r="H11" s="775"/>
      <c r="I11" s="775"/>
      <c r="J11" s="776"/>
      <c r="K11" s="146"/>
      <c r="L11" s="763"/>
      <c r="M11" s="764"/>
      <c r="N11" s="763"/>
      <c r="O11" s="764"/>
      <c r="P11" s="738"/>
      <c r="Q11" s="740"/>
      <c r="R11" s="271"/>
      <c r="S11" s="271"/>
      <c r="T11" s="271"/>
      <c r="U11" s="738"/>
      <c r="V11" s="740"/>
      <c r="W11" s="738"/>
      <c r="X11" s="739"/>
      <c r="Y11" s="203"/>
      <c r="Z11" s="203"/>
      <c r="AA11" s="203"/>
      <c r="AB11" s="203"/>
      <c r="AC11" s="171"/>
      <c r="AD11" s="171"/>
      <c r="AE11" s="171"/>
      <c r="AF11" s="171"/>
      <c r="AG11" s="171"/>
      <c r="AH11" s="171"/>
      <c r="AI11" s="171"/>
      <c r="AJ11" s="171"/>
      <c r="AK11" s="763"/>
      <c r="AL11" s="802"/>
      <c r="AM11" s="802"/>
      <c r="AN11" s="609"/>
      <c r="AO11" s="610"/>
      <c r="AP11" s="2"/>
      <c r="AQ11" s="170">
        <f>IF(P11="材質劣化",2,IF(P11="漏水",3,1))</f>
        <v>1</v>
      </c>
    </row>
    <row r="12" spans="2:86" ht="12" customHeight="1" x14ac:dyDescent="0.15">
      <c r="B12" s="529"/>
      <c r="C12" s="777"/>
      <c r="D12" s="775"/>
      <c r="E12" s="775"/>
      <c r="F12" s="775"/>
      <c r="G12" s="775"/>
      <c r="H12" s="775"/>
      <c r="I12" s="775"/>
      <c r="J12" s="776"/>
      <c r="K12" s="146"/>
      <c r="L12" s="763"/>
      <c r="M12" s="764"/>
      <c r="N12" s="763"/>
      <c r="O12" s="764"/>
      <c r="P12" s="738"/>
      <c r="Q12" s="740"/>
      <c r="R12" s="271"/>
      <c r="S12" s="271"/>
      <c r="T12" s="271"/>
      <c r="U12" s="738"/>
      <c r="V12" s="740"/>
      <c r="W12" s="738"/>
      <c r="X12" s="739"/>
      <c r="Y12" s="203"/>
      <c r="Z12" s="203"/>
      <c r="AA12" s="203"/>
      <c r="AB12" s="203"/>
      <c r="AC12" s="171"/>
      <c r="AD12" s="171"/>
      <c r="AE12" s="171"/>
      <c r="AF12" s="171"/>
      <c r="AG12" s="171"/>
      <c r="AH12" s="171"/>
      <c r="AI12" s="171"/>
      <c r="AJ12" s="171"/>
      <c r="AK12" s="765"/>
      <c r="AL12" s="766"/>
      <c r="AM12" s="766"/>
      <c r="AN12" s="767"/>
      <c r="AO12" s="768"/>
      <c r="AP12" s="2"/>
      <c r="AQ12" s="170">
        <f t="shared" ref="AQ12:AQ30" si="5">IF(P12="材質劣化",2,IF(P12="漏水",3,1))</f>
        <v>1</v>
      </c>
    </row>
    <row r="13" spans="2:86" ht="12" customHeight="1" x14ac:dyDescent="0.15">
      <c r="B13" s="529"/>
      <c r="C13" s="777"/>
      <c r="D13" s="775"/>
      <c r="E13" s="775"/>
      <c r="F13" s="775"/>
      <c r="G13" s="775"/>
      <c r="H13" s="775"/>
      <c r="I13" s="775"/>
      <c r="J13" s="776"/>
      <c r="K13" s="146"/>
      <c r="L13" s="763"/>
      <c r="M13" s="764"/>
      <c r="N13" s="763"/>
      <c r="O13" s="764"/>
      <c r="P13" s="738"/>
      <c r="Q13" s="740"/>
      <c r="R13" s="271"/>
      <c r="S13" s="271"/>
      <c r="T13" s="271"/>
      <c r="U13" s="738"/>
      <c r="V13" s="740"/>
      <c r="W13" s="738"/>
      <c r="X13" s="739"/>
      <c r="Y13" s="203"/>
      <c r="Z13" s="203"/>
      <c r="AA13" s="203"/>
      <c r="AB13" s="203"/>
      <c r="AC13" s="171"/>
      <c r="AD13" s="171"/>
      <c r="AE13" s="171"/>
      <c r="AF13" s="171"/>
      <c r="AG13" s="171"/>
      <c r="AH13" s="171"/>
      <c r="AI13" s="171"/>
      <c r="AJ13" s="171"/>
      <c r="AK13" s="765"/>
      <c r="AL13" s="766"/>
      <c r="AM13" s="766"/>
      <c r="AN13" s="767"/>
      <c r="AO13" s="768"/>
      <c r="AP13" s="2"/>
      <c r="AQ13" s="170">
        <f t="shared" si="5"/>
        <v>1</v>
      </c>
    </row>
    <row r="14" spans="2:86" ht="12" customHeight="1" x14ac:dyDescent="0.15">
      <c r="B14" s="529"/>
      <c r="C14" s="777"/>
      <c r="D14" s="775"/>
      <c r="E14" s="775"/>
      <c r="F14" s="775"/>
      <c r="G14" s="775"/>
      <c r="H14" s="775"/>
      <c r="I14" s="775"/>
      <c r="J14" s="776"/>
      <c r="K14" s="146"/>
      <c r="L14" s="763"/>
      <c r="M14" s="764"/>
      <c r="N14" s="763"/>
      <c r="O14" s="764"/>
      <c r="P14" s="738"/>
      <c r="Q14" s="740"/>
      <c r="R14" s="271"/>
      <c r="S14" s="271"/>
      <c r="T14" s="271"/>
      <c r="U14" s="738"/>
      <c r="V14" s="740"/>
      <c r="W14" s="738"/>
      <c r="X14" s="739"/>
      <c r="Y14" s="203"/>
      <c r="Z14" s="203"/>
      <c r="AA14" s="203"/>
      <c r="AB14" s="203"/>
      <c r="AC14" s="171"/>
      <c r="AD14" s="171"/>
      <c r="AE14" s="171"/>
      <c r="AF14" s="171"/>
      <c r="AG14" s="171"/>
      <c r="AH14" s="171"/>
      <c r="AI14" s="171"/>
      <c r="AJ14" s="171"/>
      <c r="AK14" s="765"/>
      <c r="AL14" s="766"/>
      <c r="AM14" s="766"/>
      <c r="AN14" s="767"/>
      <c r="AO14" s="768"/>
      <c r="AP14" s="2"/>
      <c r="AQ14" s="170">
        <f t="shared" si="5"/>
        <v>1</v>
      </c>
    </row>
    <row r="15" spans="2:86" ht="12" customHeight="1" x14ac:dyDescent="0.15">
      <c r="B15" s="529"/>
      <c r="C15" s="777"/>
      <c r="D15" s="775"/>
      <c r="E15" s="775"/>
      <c r="F15" s="775"/>
      <c r="G15" s="775"/>
      <c r="H15" s="775"/>
      <c r="I15" s="775"/>
      <c r="J15" s="776"/>
      <c r="K15" s="146"/>
      <c r="L15" s="763"/>
      <c r="M15" s="764"/>
      <c r="N15" s="763"/>
      <c r="O15" s="764"/>
      <c r="P15" s="738"/>
      <c r="Q15" s="740"/>
      <c r="R15" s="271"/>
      <c r="S15" s="271"/>
      <c r="T15" s="271"/>
      <c r="U15" s="738"/>
      <c r="V15" s="740"/>
      <c r="W15" s="738"/>
      <c r="X15" s="739"/>
      <c r="Y15" s="203"/>
      <c r="Z15" s="203"/>
      <c r="AA15" s="203"/>
      <c r="AB15" s="203"/>
      <c r="AC15" s="171"/>
      <c r="AD15" s="171"/>
      <c r="AE15" s="171"/>
      <c r="AF15" s="171"/>
      <c r="AG15" s="171"/>
      <c r="AH15" s="171"/>
      <c r="AI15" s="171"/>
      <c r="AJ15" s="171"/>
      <c r="AK15" s="765"/>
      <c r="AL15" s="766"/>
      <c r="AM15" s="766"/>
      <c r="AN15" s="767"/>
      <c r="AO15" s="768"/>
      <c r="AP15" s="2"/>
      <c r="AQ15" s="170">
        <f t="shared" si="5"/>
        <v>1</v>
      </c>
    </row>
    <row r="16" spans="2:86" ht="12" customHeight="1" x14ac:dyDescent="0.15">
      <c r="B16" s="529"/>
      <c r="C16" s="777"/>
      <c r="D16" s="775"/>
      <c r="E16" s="775"/>
      <c r="F16" s="775"/>
      <c r="G16" s="775"/>
      <c r="H16" s="775"/>
      <c r="I16" s="775"/>
      <c r="J16" s="776"/>
      <c r="K16" s="146"/>
      <c r="L16" s="763"/>
      <c r="M16" s="764"/>
      <c r="N16" s="763"/>
      <c r="O16" s="764"/>
      <c r="P16" s="738"/>
      <c r="Q16" s="740"/>
      <c r="R16" s="271"/>
      <c r="S16" s="271"/>
      <c r="T16" s="271"/>
      <c r="U16" s="738"/>
      <c r="V16" s="740"/>
      <c r="W16" s="738"/>
      <c r="X16" s="739"/>
      <c r="Y16" s="203"/>
      <c r="Z16" s="203"/>
      <c r="AA16" s="203"/>
      <c r="AB16" s="203"/>
      <c r="AC16" s="171"/>
      <c r="AD16" s="171"/>
      <c r="AE16" s="171"/>
      <c r="AF16" s="171"/>
      <c r="AG16" s="171"/>
      <c r="AH16" s="171"/>
      <c r="AI16" s="171"/>
      <c r="AJ16" s="171"/>
      <c r="AK16" s="765"/>
      <c r="AL16" s="766"/>
      <c r="AM16" s="766"/>
      <c r="AN16" s="767"/>
      <c r="AO16" s="768"/>
      <c r="AP16" s="2"/>
      <c r="AQ16" s="170">
        <f t="shared" si="5"/>
        <v>1</v>
      </c>
    </row>
    <row r="17" spans="2:43" ht="12" customHeight="1" x14ac:dyDescent="0.15">
      <c r="B17" s="529"/>
      <c r="C17" s="777"/>
      <c r="D17" s="775"/>
      <c r="E17" s="775"/>
      <c r="F17" s="775"/>
      <c r="G17" s="775"/>
      <c r="H17" s="775"/>
      <c r="I17" s="775"/>
      <c r="J17" s="776"/>
      <c r="K17" s="146"/>
      <c r="L17" s="763"/>
      <c r="M17" s="764"/>
      <c r="N17" s="763"/>
      <c r="O17" s="764"/>
      <c r="P17" s="738"/>
      <c r="Q17" s="740"/>
      <c r="R17" s="271"/>
      <c r="S17" s="271"/>
      <c r="T17" s="271"/>
      <c r="U17" s="738"/>
      <c r="V17" s="740"/>
      <c r="W17" s="738"/>
      <c r="X17" s="739"/>
      <c r="Y17" s="203"/>
      <c r="Z17" s="203"/>
      <c r="AA17" s="203"/>
      <c r="AB17" s="203"/>
      <c r="AC17" s="171"/>
      <c r="AD17" s="171"/>
      <c r="AE17" s="171"/>
      <c r="AF17" s="171"/>
      <c r="AG17" s="171"/>
      <c r="AH17" s="171"/>
      <c r="AI17" s="171"/>
      <c r="AJ17" s="171"/>
      <c r="AK17" s="738"/>
      <c r="AL17" s="739"/>
      <c r="AM17" s="739"/>
      <c r="AN17" s="605"/>
      <c r="AO17" s="606"/>
      <c r="AP17" s="2"/>
      <c r="AQ17" s="170">
        <f t="shared" si="5"/>
        <v>1</v>
      </c>
    </row>
    <row r="18" spans="2:43" ht="12" customHeight="1" x14ac:dyDescent="0.15">
      <c r="B18" s="529"/>
      <c r="C18" s="777"/>
      <c r="D18" s="775"/>
      <c r="E18" s="775"/>
      <c r="F18" s="775"/>
      <c r="G18" s="775"/>
      <c r="H18" s="775"/>
      <c r="I18" s="775"/>
      <c r="J18" s="776"/>
      <c r="K18" s="146"/>
      <c r="L18" s="763"/>
      <c r="M18" s="764"/>
      <c r="N18" s="763"/>
      <c r="O18" s="764"/>
      <c r="P18" s="738"/>
      <c r="Q18" s="740"/>
      <c r="R18" s="271"/>
      <c r="S18" s="271"/>
      <c r="T18" s="271"/>
      <c r="U18" s="738"/>
      <c r="V18" s="740"/>
      <c r="W18" s="738"/>
      <c r="X18" s="739"/>
      <c r="Y18" s="203"/>
      <c r="Z18" s="203"/>
      <c r="AA18" s="203"/>
      <c r="AB18" s="203"/>
      <c r="AC18" s="171"/>
      <c r="AD18" s="171"/>
      <c r="AE18" s="171"/>
      <c r="AF18" s="171"/>
      <c r="AG18" s="171"/>
      <c r="AH18" s="171"/>
      <c r="AI18" s="171"/>
      <c r="AJ18" s="171"/>
      <c r="AK18" s="738"/>
      <c r="AL18" s="739"/>
      <c r="AM18" s="739"/>
      <c r="AN18" s="605"/>
      <c r="AO18" s="606"/>
      <c r="AP18" s="2"/>
      <c r="AQ18" s="170">
        <f t="shared" si="5"/>
        <v>1</v>
      </c>
    </row>
    <row r="19" spans="2:43" ht="12" customHeight="1" x14ac:dyDescent="0.15">
      <c r="B19" s="529"/>
      <c r="C19" s="777"/>
      <c r="D19" s="775"/>
      <c r="E19" s="775"/>
      <c r="F19" s="775"/>
      <c r="G19" s="775"/>
      <c r="H19" s="775"/>
      <c r="I19" s="775"/>
      <c r="J19" s="776"/>
      <c r="K19" s="146"/>
      <c r="L19" s="763"/>
      <c r="M19" s="764"/>
      <c r="N19" s="763"/>
      <c r="O19" s="764"/>
      <c r="P19" s="738"/>
      <c r="Q19" s="740"/>
      <c r="R19" s="271"/>
      <c r="S19" s="271"/>
      <c r="T19" s="271"/>
      <c r="U19" s="738"/>
      <c r="V19" s="740"/>
      <c r="W19" s="738"/>
      <c r="X19" s="739"/>
      <c r="Y19" s="203"/>
      <c r="Z19" s="203"/>
      <c r="AA19" s="203"/>
      <c r="AB19" s="203"/>
      <c r="AC19" s="171"/>
      <c r="AD19" s="171"/>
      <c r="AE19" s="171"/>
      <c r="AF19" s="171"/>
      <c r="AG19" s="171"/>
      <c r="AH19" s="171"/>
      <c r="AI19" s="171"/>
      <c r="AJ19" s="171"/>
      <c r="AK19" s="738"/>
      <c r="AL19" s="739"/>
      <c r="AM19" s="739"/>
      <c r="AN19" s="605"/>
      <c r="AO19" s="606"/>
      <c r="AP19" s="2"/>
      <c r="AQ19" s="170">
        <f t="shared" si="5"/>
        <v>1</v>
      </c>
    </row>
    <row r="20" spans="2:43" ht="12" customHeight="1" x14ac:dyDescent="0.15">
      <c r="B20" s="529"/>
      <c r="C20" s="777"/>
      <c r="D20" s="775"/>
      <c r="E20" s="775"/>
      <c r="F20" s="775"/>
      <c r="G20" s="775"/>
      <c r="H20" s="775"/>
      <c r="I20" s="775"/>
      <c r="J20" s="776"/>
      <c r="K20" s="146"/>
      <c r="L20" s="763"/>
      <c r="M20" s="764"/>
      <c r="N20" s="763"/>
      <c r="O20" s="764"/>
      <c r="P20" s="738"/>
      <c r="Q20" s="740"/>
      <c r="R20" s="271"/>
      <c r="S20" s="271"/>
      <c r="T20" s="271"/>
      <c r="U20" s="738"/>
      <c r="V20" s="740"/>
      <c r="W20" s="738"/>
      <c r="X20" s="739"/>
      <c r="Y20" s="203"/>
      <c r="Z20" s="203"/>
      <c r="AA20" s="203"/>
      <c r="AB20" s="203"/>
      <c r="AC20" s="171"/>
      <c r="AD20" s="171"/>
      <c r="AE20" s="171"/>
      <c r="AF20" s="171"/>
      <c r="AG20" s="171"/>
      <c r="AH20" s="171"/>
      <c r="AI20" s="171"/>
      <c r="AJ20" s="171"/>
      <c r="AK20" s="738"/>
      <c r="AL20" s="739"/>
      <c r="AM20" s="739"/>
      <c r="AN20" s="605"/>
      <c r="AO20" s="606"/>
      <c r="AP20" s="2"/>
      <c r="AQ20" s="170">
        <f t="shared" si="5"/>
        <v>1</v>
      </c>
    </row>
    <row r="21" spans="2:43" ht="12" customHeight="1" x14ac:dyDescent="0.15">
      <c r="B21" s="529"/>
      <c r="C21" s="777"/>
      <c r="D21" s="775"/>
      <c r="E21" s="775"/>
      <c r="F21" s="775"/>
      <c r="G21" s="775"/>
      <c r="H21" s="775"/>
      <c r="I21" s="775"/>
      <c r="J21" s="776"/>
      <c r="K21" s="146"/>
      <c r="L21" s="763"/>
      <c r="M21" s="764"/>
      <c r="N21" s="763"/>
      <c r="O21" s="764"/>
      <c r="P21" s="738"/>
      <c r="Q21" s="740"/>
      <c r="R21" s="271"/>
      <c r="S21" s="271"/>
      <c r="T21" s="271"/>
      <c r="U21" s="738"/>
      <c r="V21" s="740"/>
      <c r="W21" s="738"/>
      <c r="X21" s="739"/>
      <c r="Y21" s="203"/>
      <c r="Z21" s="203"/>
      <c r="AA21" s="203"/>
      <c r="AB21" s="203"/>
      <c r="AC21" s="171"/>
      <c r="AD21" s="171"/>
      <c r="AE21" s="171"/>
      <c r="AF21" s="171"/>
      <c r="AG21" s="171"/>
      <c r="AH21" s="171"/>
      <c r="AI21" s="171"/>
      <c r="AJ21" s="171"/>
      <c r="AK21" s="738"/>
      <c r="AL21" s="739"/>
      <c r="AM21" s="739"/>
      <c r="AN21" s="605"/>
      <c r="AO21" s="606"/>
      <c r="AP21" s="2"/>
      <c r="AQ21" s="170">
        <f t="shared" si="5"/>
        <v>1</v>
      </c>
    </row>
    <row r="22" spans="2:43" ht="12" customHeight="1" x14ac:dyDescent="0.15">
      <c r="B22" s="529"/>
      <c r="C22" s="777"/>
      <c r="D22" s="775"/>
      <c r="E22" s="775"/>
      <c r="F22" s="775"/>
      <c r="G22" s="775"/>
      <c r="H22" s="775"/>
      <c r="I22" s="775"/>
      <c r="J22" s="776"/>
      <c r="K22" s="146"/>
      <c r="L22" s="763"/>
      <c r="M22" s="764"/>
      <c r="N22" s="763"/>
      <c r="O22" s="764"/>
      <c r="P22" s="738"/>
      <c r="Q22" s="740"/>
      <c r="R22" s="271"/>
      <c r="S22" s="271"/>
      <c r="T22" s="271"/>
      <c r="U22" s="738"/>
      <c r="V22" s="740"/>
      <c r="W22" s="738"/>
      <c r="X22" s="739"/>
      <c r="Y22" s="203"/>
      <c r="Z22" s="203"/>
      <c r="AA22" s="203"/>
      <c r="AB22" s="203"/>
      <c r="AC22" s="171"/>
      <c r="AD22" s="171"/>
      <c r="AE22" s="171"/>
      <c r="AF22" s="171"/>
      <c r="AG22" s="171"/>
      <c r="AH22" s="171"/>
      <c r="AI22" s="171"/>
      <c r="AJ22" s="171"/>
      <c r="AK22" s="738"/>
      <c r="AL22" s="739"/>
      <c r="AM22" s="739"/>
      <c r="AN22" s="605"/>
      <c r="AO22" s="606"/>
      <c r="AP22" s="2"/>
      <c r="AQ22" s="170">
        <f t="shared" si="5"/>
        <v>1</v>
      </c>
    </row>
    <row r="23" spans="2:43" ht="12" customHeight="1" x14ac:dyDescent="0.15">
      <c r="B23" s="529"/>
      <c r="C23" s="777"/>
      <c r="D23" s="775"/>
      <c r="E23" s="775"/>
      <c r="F23" s="775"/>
      <c r="G23" s="775"/>
      <c r="H23" s="775"/>
      <c r="I23" s="775"/>
      <c r="J23" s="776"/>
      <c r="K23" s="146"/>
      <c r="L23" s="763"/>
      <c r="M23" s="764"/>
      <c r="N23" s="763"/>
      <c r="O23" s="764"/>
      <c r="P23" s="738"/>
      <c r="Q23" s="740"/>
      <c r="R23" s="271"/>
      <c r="S23" s="271"/>
      <c r="T23" s="271"/>
      <c r="U23" s="738"/>
      <c r="V23" s="740"/>
      <c r="W23" s="738"/>
      <c r="X23" s="739"/>
      <c r="Y23" s="203"/>
      <c r="Z23" s="203"/>
      <c r="AA23" s="203"/>
      <c r="AB23" s="203"/>
      <c r="AC23" s="171"/>
      <c r="AD23" s="171"/>
      <c r="AE23" s="171"/>
      <c r="AF23" s="171"/>
      <c r="AG23" s="171"/>
      <c r="AH23" s="171"/>
      <c r="AI23" s="171"/>
      <c r="AJ23" s="171"/>
      <c r="AK23" s="738"/>
      <c r="AL23" s="739"/>
      <c r="AM23" s="739"/>
      <c r="AN23" s="605"/>
      <c r="AO23" s="606"/>
      <c r="AP23" s="2"/>
      <c r="AQ23" s="170">
        <f t="shared" si="5"/>
        <v>1</v>
      </c>
    </row>
    <row r="24" spans="2:43" ht="12" customHeight="1" x14ac:dyDescent="0.15">
      <c r="B24" s="529"/>
      <c r="C24" s="777"/>
      <c r="D24" s="775"/>
      <c r="E24" s="775"/>
      <c r="F24" s="775"/>
      <c r="G24" s="775"/>
      <c r="H24" s="775"/>
      <c r="I24" s="775"/>
      <c r="J24" s="776"/>
      <c r="K24" s="146"/>
      <c r="L24" s="763"/>
      <c r="M24" s="764"/>
      <c r="N24" s="763"/>
      <c r="O24" s="764"/>
      <c r="P24" s="738"/>
      <c r="Q24" s="740"/>
      <c r="R24" s="271"/>
      <c r="S24" s="271"/>
      <c r="T24" s="271"/>
      <c r="U24" s="738"/>
      <c r="V24" s="740"/>
      <c r="W24" s="738"/>
      <c r="X24" s="739"/>
      <c r="Y24" s="203"/>
      <c r="Z24" s="203"/>
      <c r="AA24" s="203"/>
      <c r="AB24" s="203"/>
      <c r="AC24" s="171"/>
      <c r="AD24" s="171"/>
      <c r="AE24" s="171"/>
      <c r="AF24" s="171"/>
      <c r="AG24" s="171"/>
      <c r="AH24" s="171"/>
      <c r="AI24" s="171"/>
      <c r="AJ24" s="171"/>
      <c r="AK24" s="738"/>
      <c r="AL24" s="739"/>
      <c r="AM24" s="739"/>
      <c r="AN24" s="605"/>
      <c r="AO24" s="606"/>
      <c r="AP24" s="2"/>
      <c r="AQ24" s="170">
        <f t="shared" si="5"/>
        <v>1</v>
      </c>
    </row>
    <row r="25" spans="2:43" ht="12" customHeight="1" x14ac:dyDescent="0.15">
      <c r="B25" s="529"/>
      <c r="C25" s="777"/>
      <c r="D25" s="775"/>
      <c r="E25" s="775"/>
      <c r="F25" s="775"/>
      <c r="G25" s="775"/>
      <c r="H25" s="775"/>
      <c r="I25" s="775"/>
      <c r="J25" s="776"/>
      <c r="K25" s="146"/>
      <c r="L25" s="763"/>
      <c r="M25" s="764"/>
      <c r="N25" s="763"/>
      <c r="O25" s="764"/>
      <c r="P25" s="738"/>
      <c r="Q25" s="740"/>
      <c r="R25" s="271"/>
      <c r="S25" s="271"/>
      <c r="T25" s="271"/>
      <c r="U25" s="738"/>
      <c r="V25" s="740"/>
      <c r="W25" s="738"/>
      <c r="X25" s="739"/>
      <c r="Y25" s="203"/>
      <c r="Z25" s="203"/>
      <c r="AA25" s="203"/>
      <c r="AB25" s="203"/>
      <c r="AC25" s="171"/>
      <c r="AD25" s="171"/>
      <c r="AE25" s="171"/>
      <c r="AF25" s="171"/>
      <c r="AG25" s="171"/>
      <c r="AH25" s="171"/>
      <c r="AI25" s="171"/>
      <c r="AJ25" s="171"/>
      <c r="AK25" s="738"/>
      <c r="AL25" s="739"/>
      <c r="AM25" s="739"/>
      <c r="AN25" s="605"/>
      <c r="AO25" s="606"/>
      <c r="AP25" s="2"/>
      <c r="AQ25" s="170">
        <f t="shared" si="5"/>
        <v>1</v>
      </c>
    </row>
    <row r="26" spans="2:43" ht="12" customHeight="1" x14ac:dyDescent="0.15">
      <c r="B26" s="529"/>
      <c r="C26" s="777"/>
      <c r="D26" s="775"/>
      <c r="E26" s="775"/>
      <c r="F26" s="775"/>
      <c r="G26" s="775"/>
      <c r="H26" s="775"/>
      <c r="I26" s="775"/>
      <c r="J26" s="776"/>
      <c r="K26" s="146"/>
      <c r="L26" s="763"/>
      <c r="M26" s="764"/>
      <c r="N26" s="763"/>
      <c r="O26" s="764"/>
      <c r="P26" s="738"/>
      <c r="Q26" s="740"/>
      <c r="R26" s="271"/>
      <c r="S26" s="271"/>
      <c r="T26" s="271"/>
      <c r="U26" s="738"/>
      <c r="V26" s="740"/>
      <c r="W26" s="738"/>
      <c r="X26" s="739"/>
      <c r="Y26" s="203"/>
      <c r="Z26" s="203"/>
      <c r="AA26" s="203"/>
      <c r="AB26" s="203"/>
      <c r="AC26" s="171"/>
      <c r="AD26" s="171"/>
      <c r="AE26" s="171"/>
      <c r="AF26" s="171"/>
      <c r="AG26" s="171"/>
      <c r="AH26" s="171"/>
      <c r="AI26" s="171"/>
      <c r="AJ26" s="171"/>
      <c r="AK26" s="738"/>
      <c r="AL26" s="739"/>
      <c r="AM26" s="739"/>
      <c r="AN26" s="605"/>
      <c r="AO26" s="606"/>
      <c r="AP26" s="2"/>
      <c r="AQ26" s="170">
        <f t="shared" si="5"/>
        <v>1</v>
      </c>
    </row>
    <row r="27" spans="2:43" ht="12" customHeight="1" x14ac:dyDescent="0.15">
      <c r="B27" s="529"/>
      <c r="C27" s="777"/>
      <c r="D27" s="775"/>
      <c r="E27" s="775"/>
      <c r="F27" s="775"/>
      <c r="G27" s="775"/>
      <c r="H27" s="775"/>
      <c r="I27" s="775"/>
      <c r="J27" s="776"/>
      <c r="K27" s="146"/>
      <c r="L27" s="763"/>
      <c r="M27" s="764"/>
      <c r="N27" s="763"/>
      <c r="O27" s="764"/>
      <c r="P27" s="738"/>
      <c r="Q27" s="740"/>
      <c r="R27" s="271"/>
      <c r="S27" s="271"/>
      <c r="T27" s="271"/>
      <c r="U27" s="738"/>
      <c r="V27" s="740"/>
      <c r="W27" s="738"/>
      <c r="X27" s="739"/>
      <c r="Y27" s="203"/>
      <c r="Z27" s="203"/>
      <c r="AA27" s="203"/>
      <c r="AB27" s="203"/>
      <c r="AC27" s="171"/>
      <c r="AD27" s="171"/>
      <c r="AE27" s="171"/>
      <c r="AF27" s="171"/>
      <c r="AG27" s="171"/>
      <c r="AH27" s="171"/>
      <c r="AI27" s="171"/>
      <c r="AJ27" s="171"/>
      <c r="AK27" s="738"/>
      <c r="AL27" s="739"/>
      <c r="AM27" s="739"/>
      <c r="AN27" s="605"/>
      <c r="AO27" s="606"/>
      <c r="AP27" s="2"/>
      <c r="AQ27" s="170">
        <f t="shared" si="5"/>
        <v>1</v>
      </c>
    </row>
    <row r="28" spans="2:43" ht="12" customHeight="1" x14ac:dyDescent="0.15">
      <c r="B28" s="529"/>
      <c r="C28" s="777"/>
      <c r="D28" s="775"/>
      <c r="E28" s="775"/>
      <c r="F28" s="775"/>
      <c r="G28" s="775"/>
      <c r="H28" s="775"/>
      <c r="I28" s="775"/>
      <c r="J28" s="776"/>
      <c r="K28" s="146"/>
      <c r="L28" s="763"/>
      <c r="M28" s="764"/>
      <c r="N28" s="763"/>
      <c r="O28" s="764"/>
      <c r="P28" s="738"/>
      <c r="Q28" s="740"/>
      <c r="R28" s="271"/>
      <c r="S28" s="271"/>
      <c r="T28" s="271"/>
      <c r="U28" s="738"/>
      <c r="V28" s="740"/>
      <c r="W28" s="738"/>
      <c r="X28" s="739"/>
      <c r="Y28" s="203"/>
      <c r="Z28" s="203"/>
      <c r="AA28" s="203"/>
      <c r="AB28" s="203"/>
      <c r="AC28" s="171"/>
      <c r="AD28" s="171"/>
      <c r="AE28" s="171"/>
      <c r="AF28" s="171"/>
      <c r="AG28" s="171"/>
      <c r="AH28" s="171"/>
      <c r="AI28" s="171"/>
      <c r="AJ28" s="171"/>
      <c r="AK28" s="738"/>
      <c r="AL28" s="739"/>
      <c r="AM28" s="739"/>
      <c r="AN28" s="605"/>
      <c r="AO28" s="606"/>
      <c r="AP28" s="2"/>
      <c r="AQ28" s="170">
        <f t="shared" si="5"/>
        <v>1</v>
      </c>
    </row>
    <row r="29" spans="2:43" ht="12" customHeight="1" x14ac:dyDescent="0.15">
      <c r="B29" s="529"/>
      <c r="C29" s="777"/>
      <c r="D29" s="775"/>
      <c r="E29" s="775"/>
      <c r="F29" s="775"/>
      <c r="G29" s="775"/>
      <c r="H29" s="775"/>
      <c r="I29" s="775"/>
      <c r="J29" s="776"/>
      <c r="K29" s="146"/>
      <c r="L29" s="763"/>
      <c r="M29" s="764"/>
      <c r="N29" s="763"/>
      <c r="O29" s="764"/>
      <c r="P29" s="738"/>
      <c r="Q29" s="740"/>
      <c r="R29" s="271"/>
      <c r="S29" s="271"/>
      <c r="T29" s="271"/>
      <c r="U29" s="738"/>
      <c r="V29" s="740"/>
      <c r="W29" s="738"/>
      <c r="X29" s="739"/>
      <c r="Y29" s="203"/>
      <c r="Z29" s="203"/>
      <c r="AA29" s="203"/>
      <c r="AB29" s="203"/>
      <c r="AC29" s="171"/>
      <c r="AD29" s="171"/>
      <c r="AE29" s="171"/>
      <c r="AF29" s="171"/>
      <c r="AG29" s="171"/>
      <c r="AH29" s="171"/>
      <c r="AI29" s="171"/>
      <c r="AJ29" s="171"/>
      <c r="AK29" s="738"/>
      <c r="AL29" s="739"/>
      <c r="AM29" s="739"/>
      <c r="AN29" s="605"/>
      <c r="AO29" s="606"/>
      <c r="AP29" s="2"/>
      <c r="AQ29" s="170">
        <f t="shared" si="5"/>
        <v>1</v>
      </c>
    </row>
    <row r="30" spans="2:43" ht="12" customHeight="1" x14ac:dyDescent="0.15">
      <c r="B30" s="529"/>
      <c r="C30" s="777"/>
      <c r="D30" s="775"/>
      <c r="E30" s="775"/>
      <c r="F30" s="775"/>
      <c r="G30" s="775"/>
      <c r="H30" s="775"/>
      <c r="I30" s="775"/>
      <c r="J30" s="776"/>
      <c r="K30" s="146"/>
      <c r="L30" s="763"/>
      <c r="M30" s="764"/>
      <c r="N30" s="763"/>
      <c r="O30" s="764"/>
      <c r="P30" s="738"/>
      <c r="Q30" s="740"/>
      <c r="R30" s="271"/>
      <c r="S30" s="271"/>
      <c r="T30" s="271"/>
      <c r="U30" s="738"/>
      <c r="V30" s="740"/>
      <c r="W30" s="738"/>
      <c r="X30" s="739"/>
      <c r="Y30" s="203"/>
      <c r="Z30" s="203"/>
      <c r="AA30" s="203"/>
      <c r="AB30" s="203"/>
      <c r="AC30" s="171"/>
      <c r="AD30" s="171"/>
      <c r="AE30" s="171"/>
      <c r="AF30" s="171"/>
      <c r="AG30" s="171"/>
      <c r="AH30" s="171"/>
      <c r="AI30" s="171"/>
      <c r="AJ30" s="171"/>
      <c r="AK30" s="738"/>
      <c r="AL30" s="739"/>
      <c r="AM30" s="739"/>
      <c r="AN30" s="605"/>
      <c r="AO30" s="606"/>
      <c r="AP30" s="2"/>
      <c r="AQ30" s="170">
        <f t="shared" si="5"/>
        <v>1</v>
      </c>
    </row>
    <row r="31" spans="2:43" ht="12" customHeight="1" x14ac:dyDescent="0.15">
      <c r="B31" s="529"/>
      <c r="C31" s="777"/>
      <c r="D31" s="775"/>
      <c r="E31" s="775"/>
      <c r="F31" s="775"/>
      <c r="G31" s="775"/>
      <c r="H31" s="775"/>
      <c r="I31" s="775"/>
      <c r="J31" s="776"/>
      <c r="K31" s="737" t="s">
        <v>218</v>
      </c>
      <c r="L31" s="737" t="s">
        <v>217</v>
      </c>
      <c r="M31" s="737"/>
      <c r="N31" s="737"/>
      <c r="O31" s="737"/>
      <c r="P31" s="737"/>
      <c r="Q31" s="737"/>
      <c r="R31" s="737"/>
      <c r="S31" s="737"/>
      <c r="T31" s="737"/>
      <c r="U31" s="737"/>
      <c r="V31" s="737"/>
      <c r="W31" s="737"/>
      <c r="X31" s="737"/>
      <c r="Y31" s="746" t="s">
        <v>469</v>
      </c>
      <c r="Z31" s="747"/>
      <c r="AA31" s="747"/>
      <c r="AB31" s="748"/>
      <c r="AC31" s="172">
        <f t="shared" ref="AC31:AJ31" si="6">SUM(AC11:AC30)</f>
        <v>0</v>
      </c>
      <c r="AD31" s="172">
        <f t="shared" si="6"/>
        <v>0</v>
      </c>
      <c r="AE31" s="172">
        <f t="shared" si="6"/>
        <v>0</v>
      </c>
      <c r="AF31" s="172">
        <f t="shared" si="6"/>
        <v>0</v>
      </c>
      <c r="AG31" s="172">
        <f t="shared" si="6"/>
        <v>0</v>
      </c>
      <c r="AH31" s="172">
        <f t="shared" si="6"/>
        <v>0</v>
      </c>
      <c r="AI31" s="172">
        <f t="shared" si="6"/>
        <v>0</v>
      </c>
      <c r="AJ31" s="172">
        <f t="shared" si="6"/>
        <v>0</v>
      </c>
      <c r="AK31" s="746" t="s">
        <v>216</v>
      </c>
      <c r="AL31" s="747"/>
      <c r="AM31" s="747"/>
      <c r="AN31" s="605"/>
      <c r="AO31" s="606"/>
      <c r="AP31" s="2"/>
    </row>
    <row r="32" spans="2:43" ht="12" customHeight="1" x14ac:dyDescent="0.15">
      <c r="B32" s="529"/>
      <c r="C32" s="777"/>
      <c r="D32" s="775"/>
      <c r="E32" s="775"/>
      <c r="F32" s="775"/>
      <c r="G32" s="775"/>
      <c r="H32" s="775"/>
      <c r="I32" s="775"/>
      <c r="J32" s="776"/>
      <c r="K32" s="737"/>
      <c r="L32" s="737" t="s">
        <v>470</v>
      </c>
      <c r="M32" s="737"/>
      <c r="N32" s="737"/>
      <c r="O32" s="737" t="s">
        <v>215</v>
      </c>
      <c r="P32" s="737"/>
      <c r="Q32" s="737"/>
      <c r="R32" s="737"/>
      <c r="S32" s="737"/>
      <c r="T32" s="737"/>
      <c r="U32" s="737"/>
      <c r="V32" s="737"/>
      <c r="W32" s="737"/>
      <c r="X32" s="737"/>
      <c r="Y32" s="203">
        <f>COUNTIF(Y11:Y30,"〇")</f>
        <v>0</v>
      </c>
      <c r="Z32" s="203">
        <f>COUNTIF(Z11:Z30,"〇")</f>
        <v>0</v>
      </c>
      <c r="AA32" s="203">
        <f>COUNTIF(AA11:AA30,"〇")</f>
        <v>0</v>
      </c>
      <c r="AB32" s="203">
        <f>COUNTIF(AB11:AB30,"〇")</f>
        <v>0</v>
      </c>
      <c r="AC32" s="203">
        <f t="shared" ref="AC32:AJ32" si="7">COUNTA(AC11:AC30)</f>
        <v>0</v>
      </c>
      <c r="AD32" s="203">
        <f t="shared" si="7"/>
        <v>0</v>
      </c>
      <c r="AE32" s="203">
        <f t="shared" si="7"/>
        <v>0</v>
      </c>
      <c r="AF32" s="203">
        <f t="shared" si="7"/>
        <v>0</v>
      </c>
      <c r="AG32" s="203">
        <f t="shared" si="7"/>
        <v>0</v>
      </c>
      <c r="AH32" s="203">
        <f t="shared" si="7"/>
        <v>0</v>
      </c>
      <c r="AI32" s="203">
        <f t="shared" si="7"/>
        <v>0</v>
      </c>
      <c r="AJ32" s="203">
        <f t="shared" si="7"/>
        <v>0</v>
      </c>
      <c r="AK32" s="754"/>
      <c r="AL32" s="755"/>
      <c r="AM32" s="755"/>
      <c r="AN32" s="755"/>
      <c r="AO32" s="756"/>
      <c r="AP32" s="2"/>
    </row>
    <row r="33" spans="2:86" ht="12" customHeight="1" x14ac:dyDescent="0.15">
      <c r="B33" s="529"/>
      <c r="C33" s="777"/>
      <c r="D33" s="775"/>
      <c r="E33" s="775"/>
      <c r="F33" s="775"/>
      <c r="G33" s="775"/>
      <c r="H33" s="775"/>
      <c r="I33" s="775"/>
      <c r="J33" s="776"/>
      <c r="K33" s="737"/>
      <c r="L33" s="737"/>
      <c r="M33" s="737"/>
      <c r="N33" s="737"/>
      <c r="O33" s="737" t="s">
        <v>471</v>
      </c>
      <c r="P33" s="737"/>
      <c r="Q33" s="737"/>
      <c r="R33" s="737"/>
      <c r="S33" s="737"/>
      <c r="T33" s="737"/>
      <c r="U33" s="737"/>
      <c r="V33" s="737"/>
      <c r="W33" s="737"/>
      <c r="X33" s="737"/>
      <c r="Y33" s="738" t="str">
        <f>IF(Y32&gt;0,"Ⅳ",IF(Z32&gt;0,"Ⅲ",IF(AA32&gt;0,"Ⅱa",IF(AB32&gt;0,"Ⅱb","Ⅰ"))))</f>
        <v>Ⅰ</v>
      </c>
      <c r="Z33" s="739"/>
      <c r="AA33" s="739"/>
      <c r="AB33" s="740"/>
      <c r="AC33" s="738" t="str">
        <f>IF(AC32&gt;0,"Ⅳ",IF(AD32&gt;0,"Ⅲ",IF(AE32&gt;0,"Ⅱa",IF(AF32&gt;0,"Ⅱb","Ⅰ"))))</f>
        <v>Ⅰ</v>
      </c>
      <c r="AD33" s="739"/>
      <c r="AE33" s="739"/>
      <c r="AF33" s="740"/>
      <c r="AG33" s="738" t="str">
        <f>IF(AG32&gt;0,"Ⅳ",IF(AH32&gt;0,"Ⅲ",IF(AI32&gt;0,"Ⅱa",IF(AJ32&gt;0,"Ⅱb","Ⅰ"))))</f>
        <v>Ⅰ</v>
      </c>
      <c r="AH33" s="739"/>
      <c r="AI33" s="739"/>
      <c r="AJ33" s="740"/>
      <c r="AK33" s="757"/>
      <c r="AL33" s="758"/>
      <c r="AM33" s="758"/>
      <c r="AN33" s="758"/>
      <c r="AO33" s="759"/>
      <c r="AP33" s="2"/>
      <c r="AQ33" s="58" t="s">
        <v>315</v>
      </c>
      <c r="AR33" s="58" t="s">
        <v>316</v>
      </c>
      <c r="AS33" s="468" t="s">
        <v>319</v>
      </c>
      <c r="AT33" s="608"/>
    </row>
    <row r="34" spans="2:86" ht="12" customHeight="1" x14ac:dyDescent="0.15">
      <c r="B34" s="529"/>
      <c r="C34" s="777"/>
      <c r="D34" s="775"/>
      <c r="E34" s="775"/>
      <c r="F34" s="775"/>
      <c r="G34" s="775"/>
      <c r="H34" s="775"/>
      <c r="I34" s="775"/>
      <c r="J34" s="776"/>
      <c r="K34" s="737"/>
      <c r="L34" s="737" t="s">
        <v>472</v>
      </c>
      <c r="M34" s="737"/>
      <c r="N34" s="737"/>
      <c r="O34" s="737" t="s">
        <v>214</v>
      </c>
      <c r="P34" s="737"/>
      <c r="Q34" s="737"/>
      <c r="R34" s="737"/>
      <c r="S34" s="737"/>
      <c r="T34" s="737"/>
      <c r="U34" s="737"/>
      <c r="V34" s="737"/>
      <c r="W34" s="737"/>
      <c r="X34" s="737"/>
      <c r="Y34" s="142" t="s">
        <v>55</v>
      </c>
      <c r="Z34" s="142" t="s">
        <v>54</v>
      </c>
      <c r="AA34" s="751" t="s">
        <v>556</v>
      </c>
      <c r="AB34" s="751"/>
      <c r="AC34" s="142" t="s">
        <v>55</v>
      </c>
      <c r="AD34" s="142" t="s">
        <v>54</v>
      </c>
      <c r="AE34" s="751" t="s">
        <v>556</v>
      </c>
      <c r="AF34" s="751"/>
      <c r="AG34" s="142" t="s">
        <v>55</v>
      </c>
      <c r="AH34" s="142" t="s">
        <v>54</v>
      </c>
      <c r="AI34" s="751" t="s">
        <v>556</v>
      </c>
      <c r="AJ34" s="751"/>
      <c r="AK34" s="757"/>
      <c r="AL34" s="758"/>
      <c r="AM34" s="758"/>
      <c r="AN34" s="758"/>
      <c r="AO34" s="759"/>
      <c r="AP34" s="2"/>
      <c r="AQ34" s="752">
        <f>+Y32+Z32</f>
        <v>0</v>
      </c>
      <c r="AR34" s="753"/>
      <c r="AS34" s="752">
        <f>+AA32+AB32</f>
        <v>0</v>
      </c>
      <c r="AT34" s="753"/>
    </row>
    <row r="35" spans="2:86" ht="12" customHeight="1" x14ac:dyDescent="0.15">
      <c r="B35" s="529"/>
      <c r="C35" s="777"/>
      <c r="D35" s="775"/>
      <c r="E35" s="775"/>
      <c r="F35" s="775"/>
      <c r="G35" s="775"/>
      <c r="H35" s="775"/>
      <c r="I35" s="775"/>
      <c r="J35" s="776"/>
      <c r="K35" s="737"/>
      <c r="L35" s="737"/>
      <c r="M35" s="737"/>
      <c r="N35" s="737"/>
      <c r="O35" s="737" t="s">
        <v>473</v>
      </c>
      <c r="P35" s="737"/>
      <c r="Q35" s="737"/>
      <c r="R35" s="737"/>
      <c r="S35" s="737"/>
      <c r="T35" s="737"/>
      <c r="U35" s="737"/>
      <c r="V35" s="737"/>
      <c r="W35" s="737"/>
      <c r="X35" s="737"/>
      <c r="Y35" s="203">
        <f>IF(Y32=0,0,1)</f>
        <v>0</v>
      </c>
      <c r="Z35" s="203">
        <f>IF(Z32=0,0,1)</f>
        <v>0</v>
      </c>
      <c r="AA35" s="744">
        <f>IF(AQ34=1,0,IF(AS34&gt;0,1,0))</f>
        <v>0</v>
      </c>
      <c r="AB35" s="745"/>
      <c r="AC35" s="203">
        <f>+AC32</f>
        <v>0</v>
      </c>
      <c r="AD35" s="203">
        <f>AD32</f>
        <v>0</v>
      </c>
      <c r="AE35" s="744">
        <f>AE32+AF32</f>
        <v>0</v>
      </c>
      <c r="AF35" s="745"/>
      <c r="AG35" s="203">
        <f>AG32</f>
        <v>0</v>
      </c>
      <c r="AH35" s="203">
        <f>AH32</f>
        <v>0</v>
      </c>
      <c r="AI35" s="744">
        <f>AI32+AJ32</f>
        <v>0</v>
      </c>
      <c r="AJ35" s="745"/>
      <c r="AK35" s="757"/>
      <c r="AL35" s="758"/>
      <c r="AM35" s="758"/>
      <c r="AN35" s="758"/>
      <c r="AO35" s="759"/>
      <c r="AP35" s="2"/>
      <c r="AQ35" s="150">
        <f>+Y32+AC35+AG35</f>
        <v>0</v>
      </c>
      <c r="AR35" s="150">
        <f>+Z32+AD35+AH35</f>
        <v>0</v>
      </c>
      <c r="AS35" s="749">
        <f>+AS34+AE35+AI35</f>
        <v>0</v>
      </c>
      <c r="AT35" s="750"/>
    </row>
    <row r="36" spans="2:86" ht="12" customHeight="1" x14ac:dyDescent="0.15">
      <c r="B36" s="529"/>
      <c r="C36" s="777"/>
      <c r="D36" s="775"/>
      <c r="E36" s="775"/>
      <c r="F36" s="775"/>
      <c r="G36" s="775"/>
      <c r="H36" s="775"/>
      <c r="I36" s="775"/>
      <c r="J36" s="776"/>
      <c r="K36" s="737"/>
      <c r="L36" s="737"/>
      <c r="M36" s="737"/>
      <c r="N36" s="737"/>
      <c r="O36" s="737" t="s">
        <v>474</v>
      </c>
      <c r="P36" s="737"/>
      <c r="Q36" s="737"/>
      <c r="R36" s="737"/>
      <c r="S36" s="737"/>
      <c r="T36" s="737"/>
      <c r="U36" s="737"/>
      <c r="V36" s="737"/>
      <c r="W36" s="737"/>
      <c r="X36" s="737"/>
      <c r="Y36" s="738" t="str">
        <f>IF(Y32&gt;0,"Ⅳ",IF(Z32&gt;0,"Ⅲ",IF(AA32+AB32&gt;0,"Ⅱ","Ⅰ")))</f>
        <v>Ⅰ</v>
      </c>
      <c r="Z36" s="739"/>
      <c r="AA36" s="739"/>
      <c r="AB36" s="740"/>
      <c r="AC36" s="738" t="str">
        <f>IF(AC32&gt;0,"Ⅳ",IF(AD32&gt;0,"Ⅲ",IF((AE32+AF32)&gt;0,"Ⅱ","Ⅰ")))</f>
        <v>Ⅰ</v>
      </c>
      <c r="AD36" s="739"/>
      <c r="AE36" s="739"/>
      <c r="AF36" s="740"/>
      <c r="AG36" s="738" t="str">
        <f>IF(AG32&gt;0,"Ⅳ",IF(AH32&gt;0,"Ⅲ",IF((AI32+AJ32)&gt;0,"Ⅱ","Ⅰ")))</f>
        <v>Ⅰ</v>
      </c>
      <c r="AH36" s="739"/>
      <c r="AI36" s="739"/>
      <c r="AJ36" s="740"/>
      <c r="AK36" s="757"/>
      <c r="AL36" s="758"/>
      <c r="AM36" s="758"/>
      <c r="AN36" s="758"/>
      <c r="AO36" s="759"/>
      <c r="AP36" s="2"/>
      <c r="AQ36" s="368" t="str">
        <f>IF(AQ35&gt;0,"Ⅳ",IF(AR35&gt;0,"Ⅲ",IF(AS35&gt;0,"Ⅱ","Ⅰ")))</f>
        <v>Ⅰ</v>
      </c>
      <c r="AR36" s="368"/>
      <c r="AS36" s="368"/>
      <c r="AT36" s="368"/>
    </row>
    <row r="37" spans="2:86" ht="12" customHeight="1" x14ac:dyDescent="0.15">
      <c r="B37" s="529"/>
      <c r="C37" s="777"/>
      <c r="D37" s="775"/>
      <c r="E37" s="775"/>
      <c r="F37" s="775"/>
      <c r="G37" s="775"/>
      <c r="H37" s="775"/>
      <c r="I37" s="775"/>
      <c r="J37" s="776"/>
      <c r="K37" s="737"/>
      <c r="L37" s="737"/>
      <c r="M37" s="737"/>
      <c r="N37" s="737"/>
      <c r="O37" s="737" t="s">
        <v>475</v>
      </c>
      <c r="P37" s="737"/>
      <c r="Q37" s="737"/>
      <c r="R37" s="737"/>
      <c r="S37" s="737"/>
      <c r="T37" s="737"/>
      <c r="U37" s="737"/>
      <c r="V37" s="737"/>
      <c r="W37" s="737"/>
      <c r="X37" s="737"/>
      <c r="Y37" s="738" t="str">
        <f>IF((Y35+AC35+AG35)&gt;0,"Ⅳ",IF((Z35+AD35+AH35)&gt;0,"Ⅲ",IF((AA35+AE35+AI35)&gt;0,"Ⅱ","Ⅰ")))</f>
        <v>Ⅰ</v>
      </c>
      <c r="Z37" s="739"/>
      <c r="AA37" s="739"/>
      <c r="AB37" s="739"/>
      <c r="AC37" s="739"/>
      <c r="AD37" s="739"/>
      <c r="AE37" s="739"/>
      <c r="AF37" s="739"/>
      <c r="AG37" s="739"/>
      <c r="AH37" s="739"/>
      <c r="AI37" s="739"/>
      <c r="AJ37" s="740"/>
      <c r="AK37" s="760"/>
      <c r="AL37" s="761"/>
      <c r="AM37" s="761"/>
      <c r="AN37" s="761"/>
      <c r="AO37" s="762"/>
      <c r="AP37" s="2"/>
    </row>
    <row r="38" spans="2:86" ht="14.25" customHeight="1" x14ac:dyDescent="0.15">
      <c r="B38" s="529"/>
      <c r="C38" s="777"/>
      <c r="D38" s="775"/>
      <c r="E38" s="775"/>
      <c r="F38" s="775"/>
      <c r="G38" s="775"/>
      <c r="H38" s="775"/>
      <c r="I38" s="775"/>
      <c r="J38" s="776"/>
      <c r="K38" s="737" t="s">
        <v>170</v>
      </c>
      <c r="L38" s="741"/>
      <c r="M38" s="741"/>
      <c r="N38" s="741"/>
      <c r="O38" s="741"/>
      <c r="P38" s="741"/>
      <c r="Q38" s="741"/>
      <c r="R38" s="741"/>
      <c r="S38" s="741"/>
      <c r="T38" s="741"/>
      <c r="U38" s="741"/>
      <c r="V38" s="741"/>
      <c r="W38" s="741"/>
      <c r="X38" s="741"/>
      <c r="Y38" s="741"/>
      <c r="Z38" s="741"/>
      <c r="AA38" s="741"/>
      <c r="AB38" s="741"/>
      <c r="AC38" s="741"/>
      <c r="AD38" s="741"/>
      <c r="AE38" s="741"/>
      <c r="AF38" s="741"/>
      <c r="AG38" s="741"/>
      <c r="AH38" s="741"/>
      <c r="AI38" s="741"/>
      <c r="AJ38" s="741"/>
      <c r="AK38" s="741"/>
      <c r="AL38" s="741"/>
      <c r="AM38" s="741"/>
      <c r="AN38" s="741"/>
      <c r="AO38" s="741"/>
      <c r="AP38" s="2"/>
    </row>
    <row r="39" spans="2:86" ht="14.25" customHeight="1" x14ac:dyDescent="0.15">
      <c r="B39" s="529"/>
      <c r="C39" s="777"/>
      <c r="D39" s="775"/>
      <c r="E39" s="775"/>
      <c r="F39" s="775"/>
      <c r="G39" s="775"/>
      <c r="H39" s="775"/>
      <c r="I39" s="775"/>
      <c r="J39" s="776"/>
      <c r="K39" s="737"/>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741"/>
      <c r="AM39" s="741"/>
      <c r="AN39" s="741"/>
      <c r="AO39" s="741"/>
      <c r="AP39" s="2"/>
    </row>
    <row r="40" spans="2:86" ht="12" customHeight="1" x14ac:dyDescent="0.15">
      <c r="B40" s="529"/>
      <c r="C40" s="777"/>
      <c r="D40" s="775"/>
      <c r="E40" s="775"/>
      <c r="F40" s="775"/>
      <c r="G40" s="775"/>
      <c r="H40" s="775"/>
      <c r="I40" s="775"/>
      <c r="J40" s="776"/>
      <c r="K40" s="742" t="s">
        <v>476</v>
      </c>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2"/>
    </row>
    <row r="41" spans="2:86" ht="12" customHeight="1" x14ac:dyDescent="0.15">
      <c r="B41" s="529"/>
      <c r="C41" s="777"/>
      <c r="D41" s="775"/>
      <c r="E41" s="775"/>
      <c r="F41" s="775"/>
      <c r="G41" s="775"/>
      <c r="H41" s="775"/>
      <c r="I41" s="775"/>
      <c r="J41" s="776"/>
      <c r="K41" s="743" t="s">
        <v>526</v>
      </c>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2"/>
    </row>
    <row r="42" spans="2:86" ht="12" customHeight="1" x14ac:dyDescent="0.15">
      <c r="B42" s="529"/>
      <c r="C42" s="777"/>
      <c r="D42" s="775"/>
      <c r="E42" s="775"/>
      <c r="F42" s="775"/>
      <c r="G42" s="775"/>
      <c r="H42" s="775"/>
      <c r="I42" s="775"/>
      <c r="J42" s="776"/>
      <c r="K42" s="147" t="s">
        <v>477</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9"/>
      <c r="AP42" s="2"/>
    </row>
    <row r="43" spans="2:86" ht="12" customHeight="1" x14ac:dyDescent="0.15">
      <c r="B43" s="529"/>
      <c r="C43" s="777"/>
      <c r="D43" s="775"/>
      <c r="E43" s="775"/>
      <c r="F43" s="775"/>
      <c r="G43" s="775"/>
      <c r="H43" s="775"/>
      <c r="I43" s="775"/>
      <c r="J43" s="776"/>
      <c r="K43" s="147" t="s">
        <v>478</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9"/>
      <c r="AP43" s="2"/>
    </row>
    <row r="44" spans="2:86" ht="12" customHeight="1" x14ac:dyDescent="0.15">
      <c r="B44" s="529"/>
      <c r="C44" s="777"/>
      <c r="D44" s="775"/>
      <c r="E44" s="775"/>
      <c r="F44" s="775"/>
      <c r="G44" s="775"/>
      <c r="H44" s="775"/>
      <c r="I44" s="775"/>
      <c r="J44" s="776"/>
      <c r="K44" s="731" t="s">
        <v>479</v>
      </c>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2"/>
      <c r="AL44" s="732"/>
      <c r="AM44" s="732"/>
      <c r="AN44" s="732"/>
      <c r="AO44" s="733"/>
      <c r="AP44" s="2"/>
    </row>
    <row r="45" spans="2:86" ht="12" customHeight="1" x14ac:dyDescent="0.15">
      <c r="B45" s="454"/>
      <c r="C45" s="778"/>
      <c r="D45" s="779"/>
      <c r="E45" s="779"/>
      <c r="F45" s="779"/>
      <c r="G45" s="779"/>
      <c r="H45" s="779"/>
      <c r="I45" s="779"/>
      <c r="J45" s="780"/>
      <c r="K45" s="734"/>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6"/>
      <c r="AP45" s="2"/>
    </row>
    <row r="46" spans="2:86" s="6" customFormat="1" ht="12" customHeight="1" x14ac:dyDescent="0.15">
      <c r="B46" s="2" t="s">
        <v>530</v>
      </c>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row>
    <row r="47" spans="2:86" ht="12" customHeight="1" x14ac:dyDescent="0.15">
      <c r="B47" s="2" t="s">
        <v>527</v>
      </c>
    </row>
    <row r="48" spans="2:86" ht="12" customHeight="1" x14ac:dyDescent="0.15">
      <c r="B48" s="2" t="s">
        <v>528</v>
      </c>
    </row>
    <row r="49" spans="2:2" ht="12" customHeight="1" x14ac:dyDescent="0.15">
      <c r="B49" s="2" t="s">
        <v>480</v>
      </c>
    </row>
    <row r="50" spans="2:2" ht="12" customHeight="1" x14ac:dyDescent="0.15">
      <c r="B50" s="2" t="s">
        <v>529</v>
      </c>
    </row>
    <row r="51" spans="2:2" ht="12" customHeight="1" x14ac:dyDescent="0.15">
      <c r="B51" s="2" t="s">
        <v>481</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2">
    <dataValidation type="list" allowBlank="1" showInputMessage="1" showErrorMessage="1" sqref="Y11:AB30" xr:uid="{00000000-0002-0000-5600-000000000000}">
      <formula1>"　,○"</formula1>
    </dataValidation>
    <dataValidation type="list" allowBlank="1" showInputMessage="1" showErrorMessage="1" sqref="N11:O30 R11:T30" xr:uid="{00000000-0002-0000-5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600-000002000000}">
          <x14:formula1>
            <xm:f>'(参考)リスト'!$F$16:$F$21</xm:f>
          </x14:formula1>
          <xm:sqref>W11:X30</xm:sqref>
        </x14:dataValidation>
        <x14:dataValidation type="list" allowBlank="1" showInputMessage="1" showErrorMessage="1" xr:uid="{00000000-0002-0000-5600-000003000000}">
          <x14:formula1>
            <xm:f>'(参考)リスト'!$B$16:$B$20</xm:f>
          </x14:formula1>
          <xm:sqref>L11:M30</xm:sqref>
        </x14:dataValidation>
        <x14:dataValidation type="list" allowBlank="1" showInputMessage="1" showErrorMessage="1" xr:uid="{00000000-0002-0000-5600-000004000000}">
          <x14:formula1>
            <xm:f>'(参考)リスト'!$G$16:$G$20</xm:f>
          </x14:formula1>
          <xm:sqref>U11:V30</xm:sqref>
        </x14:dataValidation>
        <x14:dataValidation type="list" allowBlank="1" showInputMessage="1" showErrorMessage="1" xr:uid="{00000000-0002-0000-5600-000005000000}">
          <x14:formula1>
            <xm:f>'(参考)リスト'!$D$16:$D$18</xm:f>
          </x14:formula1>
          <xm:sqref>P11:Q30</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15"/>
  <dimension ref="B2:BM21"/>
  <sheetViews>
    <sheetView showGridLines="0" view="pageBreakPreview" zoomScaleNormal="100" zoomScaleSheetLayoutView="100" workbookViewId="0">
      <selection sqref="A1:N2"/>
    </sheetView>
  </sheetViews>
  <sheetFormatPr defaultRowHeight="13.2" x14ac:dyDescent="0.2"/>
  <cols>
    <col min="1" max="1" width="1.88671875" customWidth="1"/>
    <col min="2" max="60" width="2.109375" style="42" customWidth="1"/>
    <col min="61" max="61" width="0.6640625" style="42" customWidth="1"/>
    <col min="62" max="62" width="2.109375" style="42" customWidth="1"/>
    <col min="63" max="63" width="1" style="42" customWidth="1"/>
    <col min="64" max="65" width="2.109375" style="42" customWidth="1"/>
  </cols>
  <sheetData>
    <row r="2" spans="2:63" s="44" customFormat="1" ht="14.25" customHeight="1" x14ac:dyDescent="0.2">
      <c r="B2" s="103" t="s">
        <v>321</v>
      </c>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c r="BK2" s="100"/>
    </row>
    <row r="3" spans="2:63" s="43" customFormat="1" ht="17.25" customHeight="1" x14ac:dyDescent="0.15">
      <c r="B3" s="834" t="s">
        <v>27</v>
      </c>
      <c r="C3" s="835"/>
      <c r="D3" s="835"/>
      <c r="E3" s="836"/>
      <c r="F3" s="880" t="s">
        <v>707</v>
      </c>
      <c r="G3" s="881"/>
      <c r="H3" s="881"/>
      <c r="I3" s="881"/>
      <c r="J3" s="881"/>
      <c r="K3" s="881"/>
      <c r="L3" s="881"/>
      <c r="M3" s="881"/>
      <c r="N3" s="881"/>
      <c r="O3" s="881"/>
      <c r="P3" s="881"/>
      <c r="Q3" s="881"/>
      <c r="R3" s="881"/>
      <c r="S3" s="881"/>
      <c r="T3" s="882"/>
      <c r="U3" s="867" t="s">
        <v>230</v>
      </c>
      <c r="V3" s="868"/>
      <c r="W3" s="868"/>
      <c r="X3" s="869"/>
      <c r="Y3" s="869"/>
      <c r="Z3" s="848" t="s">
        <v>709</v>
      </c>
      <c r="AA3" s="849"/>
      <c r="AB3" s="849"/>
      <c r="AC3" s="849"/>
      <c r="AD3" s="849"/>
      <c r="AE3" s="849"/>
      <c r="AF3" s="849"/>
      <c r="AG3" s="849"/>
      <c r="AH3" s="850"/>
      <c r="AI3" s="867" t="s">
        <v>298</v>
      </c>
      <c r="AJ3" s="869"/>
      <c r="AK3" s="869"/>
      <c r="AL3" s="869"/>
      <c r="AM3" s="869"/>
      <c r="AN3" s="870"/>
      <c r="AO3" s="871" t="s">
        <v>696</v>
      </c>
      <c r="AP3" s="872"/>
      <c r="AQ3" s="872"/>
      <c r="AR3" s="872"/>
      <c r="AS3" s="872"/>
      <c r="AT3" s="872"/>
      <c r="AU3" s="872"/>
      <c r="AV3" s="873"/>
      <c r="AW3" s="855" t="s">
        <v>222</v>
      </c>
      <c r="AX3" s="856"/>
      <c r="AY3" s="856"/>
      <c r="AZ3" s="856"/>
      <c r="BA3" s="856"/>
      <c r="BB3" s="857"/>
      <c r="BC3" s="861" t="s">
        <v>712</v>
      </c>
      <c r="BD3" s="862"/>
      <c r="BE3" s="862"/>
      <c r="BF3" s="862"/>
      <c r="BG3" s="862"/>
      <c r="BH3" s="862"/>
      <c r="BI3" s="862"/>
      <c r="BJ3" s="862"/>
      <c r="BK3" s="863"/>
    </row>
    <row r="4" spans="2:63" s="43" customFormat="1" ht="17.25" customHeight="1" x14ac:dyDescent="0.15">
      <c r="B4" s="842" t="s">
        <v>229</v>
      </c>
      <c r="C4" s="843"/>
      <c r="D4" s="843"/>
      <c r="E4" s="844"/>
      <c r="F4" s="845" t="s">
        <v>708</v>
      </c>
      <c r="G4" s="846"/>
      <c r="H4" s="846"/>
      <c r="I4" s="846"/>
      <c r="J4" s="846"/>
      <c r="K4" s="846"/>
      <c r="L4" s="846"/>
      <c r="M4" s="846"/>
      <c r="N4" s="846"/>
      <c r="O4" s="846"/>
      <c r="P4" s="846"/>
      <c r="Q4" s="846"/>
      <c r="R4" s="846"/>
      <c r="S4" s="846"/>
      <c r="T4" s="847"/>
      <c r="U4" s="867" t="s">
        <v>297</v>
      </c>
      <c r="V4" s="868"/>
      <c r="W4" s="868"/>
      <c r="X4" s="869"/>
      <c r="Y4" s="869"/>
      <c r="Z4" s="851" t="s">
        <v>710</v>
      </c>
      <c r="AA4" s="852"/>
      <c r="AB4" s="852"/>
      <c r="AC4" s="852"/>
      <c r="AD4" s="852"/>
      <c r="AE4" s="852"/>
      <c r="AF4" s="852"/>
      <c r="AG4" s="852"/>
      <c r="AH4" s="853"/>
      <c r="AI4" s="867" t="s">
        <v>299</v>
      </c>
      <c r="AJ4" s="869"/>
      <c r="AK4" s="869"/>
      <c r="AL4" s="869"/>
      <c r="AM4" s="869"/>
      <c r="AN4" s="870"/>
      <c r="AO4" s="874" t="s">
        <v>711</v>
      </c>
      <c r="AP4" s="875"/>
      <c r="AQ4" s="875"/>
      <c r="AR4" s="875"/>
      <c r="AS4" s="875"/>
      <c r="AT4" s="875"/>
      <c r="AU4" s="875"/>
      <c r="AV4" s="876"/>
      <c r="AW4" s="858"/>
      <c r="AX4" s="859"/>
      <c r="AY4" s="859"/>
      <c r="AZ4" s="859"/>
      <c r="BA4" s="859"/>
      <c r="BB4" s="860"/>
      <c r="BC4" s="864"/>
      <c r="BD4" s="865"/>
      <c r="BE4" s="865"/>
      <c r="BF4" s="865"/>
      <c r="BG4" s="865"/>
      <c r="BH4" s="865"/>
      <c r="BI4" s="865"/>
      <c r="BJ4" s="865"/>
      <c r="BK4" s="866"/>
    </row>
    <row r="5" spans="2:63" ht="42.75" customHeight="1" x14ac:dyDescent="0.2">
      <c r="B5" s="887" t="s">
        <v>228</v>
      </c>
      <c r="C5" s="884"/>
      <c r="D5" s="884"/>
      <c r="E5" s="884"/>
      <c r="F5" s="884"/>
      <c r="G5" s="885"/>
      <c r="H5" s="883" t="s">
        <v>227</v>
      </c>
      <c r="I5" s="884"/>
      <c r="J5" s="884"/>
      <c r="K5" s="884"/>
      <c r="L5" s="884"/>
      <c r="M5" s="884"/>
      <c r="N5" s="884"/>
      <c r="O5" s="885"/>
      <c r="P5" s="867" t="s">
        <v>226</v>
      </c>
      <c r="Q5" s="868"/>
      <c r="R5" s="868"/>
      <c r="S5" s="868"/>
      <c r="T5" s="868"/>
      <c r="U5" s="868"/>
      <c r="V5" s="868"/>
      <c r="W5" s="868"/>
      <c r="X5" s="868"/>
      <c r="Y5" s="868"/>
      <c r="Z5" s="868"/>
      <c r="AA5" s="868"/>
      <c r="AB5" s="868"/>
      <c r="AC5" s="868"/>
      <c r="AD5" s="868"/>
      <c r="AE5" s="868"/>
      <c r="AF5" s="868"/>
      <c r="AG5" s="868"/>
      <c r="AH5" s="868"/>
      <c r="AI5" s="868"/>
      <c r="AJ5" s="868"/>
      <c r="AK5" s="868"/>
      <c r="AL5" s="868"/>
      <c r="AM5" s="868"/>
      <c r="AN5" s="867" t="s">
        <v>225</v>
      </c>
      <c r="AO5" s="868"/>
      <c r="AP5" s="868"/>
      <c r="AQ5" s="868"/>
      <c r="AR5" s="868"/>
      <c r="AS5" s="868"/>
      <c r="AT5" s="868"/>
      <c r="AU5" s="868"/>
      <c r="AV5" s="868"/>
      <c r="AW5" s="868"/>
      <c r="AX5" s="868"/>
      <c r="AY5" s="868"/>
      <c r="AZ5" s="868"/>
      <c r="BA5" s="868"/>
      <c r="BB5" s="868"/>
      <c r="BC5" s="868"/>
      <c r="BD5" s="868"/>
      <c r="BE5" s="868"/>
      <c r="BF5" s="868"/>
      <c r="BG5" s="868"/>
      <c r="BH5" s="868"/>
      <c r="BI5" s="868"/>
      <c r="BJ5" s="868"/>
      <c r="BK5" s="886"/>
    </row>
    <row r="6" spans="2:63" ht="29.25" customHeight="1" x14ac:dyDescent="0.2">
      <c r="B6" s="828" t="s">
        <v>859</v>
      </c>
      <c r="C6" s="829"/>
      <c r="D6" s="829"/>
      <c r="E6" s="829"/>
      <c r="F6" s="829"/>
      <c r="G6" s="830"/>
      <c r="H6" s="831" t="s">
        <v>536</v>
      </c>
      <c r="I6" s="831"/>
      <c r="J6" s="831"/>
      <c r="K6" s="831"/>
      <c r="L6" s="831"/>
      <c r="M6" s="831"/>
      <c r="N6" s="831"/>
      <c r="O6" s="831"/>
      <c r="P6" s="832" t="s">
        <v>860</v>
      </c>
      <c r="Q6" s="833"/>
      <c r="R6" s="833"/>
      <c r="S6" s="833"/>
      <c r="T6" s="833"/>
      <c r="U6" s="833"/>
      <c r="V6" s="833"/>
      <c r="W6" s="833"/>
      <c r="X6" s="833"/>
      <c r="Y6" s="833"/>
      <c r="Z6" s="833"/>
      <c r="AA6" s="833"/>
      <c r="AB6" s="833"/>
      <c r="AC6" s="833"/>
      <c r="AD6" s="833"/>
      <c r="AE6" s="833"/>
      <c r="AF6" s="833"/>
      <c r="AG6" s="833"/>
      <c r="AH6" s="833"/>
      <c r="AI6" s="833"/>
      <c r="AJ6" s="833"/>
      <c r="AK6" s="833"/>
      <c r="AL6" s="833"/>
      <c r="AM6" s="833"/>
      <c r="AN6" s="877" t="s">
        <v>861</v>
      </c>
      <c r="AO6" s="878"/>
      <c r="AP6" s="878"/>
      <c r="AQ6" s="878"/>
      <c r="AR6" s="878"/>
      <c r="AS6" s="878"/>
      <c r="AT6" s="878"/>
      <c r="AU6" s="878"/>
      <c r="AV6" s="878"/>
      <c r="AW6" s="878"/>
      <c r="AX6" s="878"/>
      <c r="AY6" s="878"/>
      <c r="AZ6" s="878"/>
      <c r="BA6" s="878"/>
      <c r="BB6" s="878"/>
      <c r="BC6" s="878"/>
      <c r="BD6" s="878"/>
      <c r="BE6" s="878"/>
      <c r="BF6" s="878"/>
      <c r="BG6" s="878"/>
      <c r="BH6" s="878"/>
      <c r="BI6" s="878"/>
      <c r="BJ6" s="878"/>
      <c r="BK6" s="879"/>
    </row>
    <row r="7" spans="2:63" ht="29.25" customHeight="1" x14ac:dyDescent="0.2">
      <c r="B7" s="828"/>
      <c r="C7" s="829"/>
      <c r="D7" s="829"/>
      <c r="E7" s="829"/>
      <c r="F7" s="829"/>
      <c r="G7" s="830"/>
      <c r="H7" s="831"/>
      <c r="I7" s="831"/>
      <c r="J7" s="831"/>
      <c r="K7" s="831"/>
      <c r="L7" s="831"/>
      <c r="M7" s="831"/>
      <c r="N7" s="831"/>
      <c r="O7" s="831"/>
      <c r="P7" s="832"/>
      <c r="Q7" s="833"/>
      <c r="R7" s="833"/>
      <c r="S7" s="833"/>
      <c r="T7" s="833"/>
      <c r="U7" s="833"/>
      <c r="V7" s="833"/>
      <c r="W7" s="833"/>
      <c r="X7" s="833"/>
      <c r="Y7" s="833"/>
      <c r="Z7" s="833"/>
      <c r="AA7" s="833"/>
      <c r="AB7" s="833"/>
      <c r="AC7" s="833"/>
      <c r="AD7" s="833"/>
      <c r="AE7" s="833"/>
      <c r="AF7" s="833"/>
      <c r="AG7" s="833"/>
      <c r="AH7" s="833"/>
      <c r="AI7" s="833"/>
      <c r="AJ7" s="833"/>
      <c r="AK7" s="833"/>
      <c r="AL7" s="833"/>
      <c r="AM7" s="833"/>
      <c r="AN7" s="877"/>
      <c r="AO7" s="878"/>
      <c r="AP7" s="878"/>
      <c r="AQ7" s="878"/>
      <c r="AR7" s="878"/>
      <c r="AS7" s="878"/>
      <c r="AT7" s="878"/>
      <c r="AU7" s="878"/>
      <c r="AV7" s="878"/>
      <c r="AW7" s="878"/>
      <c r="AX7" s="878"/>
      <c r="AY7" s="878"/>
      <c r="AZ7" s="878"/>
      <c r="BA7" s="878"/>
      <c r="BB7" s="878"/>
      <c r="BC7" s="878"/>
      <c r="BD7" s="878"/>
      <c r="BE7" s="878"/>
      <c r="BF7" s="878"/>
      <c r="BG7" s="878"/>
      <c r="BH7" s="878"/>
      <c r="BI7" s="878"/>
      <c r="BJ7" s="878"/>
      <c r="BK7" s="879"/>
    </row>
    <row r="8" spans="2:63" ht="29.25" customHeight="1" x14ac:dyDescent="0.2">
      <c r="B8" s="837"/>
      <c r="C8" s="838"/>
      <c r="D8" s="838"/>
      <c r="E8" s="838"/>
      <c r="F8" s="838"/>
      <c r="G8" s="839"/>
      <c r="H8" s="831"/>
      <c r="I8" s="831"/>
      <c r="J8" s="831"/>
      <c r="K8" s="831"/>
      <c r="L8" s="831"/>
      <c r="M8" s="831"/>
      <c r="N8" s="831"/>
      <c r="O8" s="831"/>
      <c r="P8" s="840"/>
      <c r="Q8" s="841"/>
      <c r="R8" s="841"/>
      <c r="S8" s="841"/>
      <c r="T8" s="841"/>
      <c r="U8" s="841"/>
      <c r="V8" s="841"/>
      <c r="W8" s="841"/>
      <c r="X8" s="841"/>
      <c r="Y8" s="841"/>
      <c r="Z8" s="841"/>
      <c r="AA8" s="841"/>
      <c r="AB8" s="841"/>
      <c r="AC8" s="841"/>
      <c r="AD8" s="841"/>
      <c r="AE8" s="841"/>
      <c r="AF8" s="841"/>
      <c r="AG8" s="841"/>
      <c r="AH8" s="841"/>
      <c r="AI8" s="841"/>
      <c r="AJ8" s="841"/>
      <c r="AK8" s="841"/>
      <c r="AL8" s="841"/>
      <c r="AM8" s="841"/>
      <c r="AN8" s="840"/>
      <c r="AO8" s="841"/>
      <c r="AP8" s="841"/>
      <c r="AQ8" s="841"/>
      <c r="AR8" s="841"/>
      <c r="AS8" s="841"/>
      <c r="AT8" s="841"/>
      <c r="AU8" s="841"/>
      <c r="AV8" s="841"/>
      <c r="AW8" s="841"/>
      <c r="AX8" s="841"/>
      <c r="AY8" s="841"/>
      <c r="AZ8" s="841"/>
      <c r="BA8" s="841"/>
      <c r="BB8" s="841"/>
      <c r="BC8" s="841"/>
      <c r="BD8" s="841"/>
      <c r="BE8" s="841"/>
      <c r="BF8" s="841"/>
      <c r="BG8" s="841"/>
      <c r="BH8" s="841"/>
      <c r="BI8" s="841"/>
      <c r="BJ8" s="841"/>
      <c r="BK8" s="854"/>
    </row>
    <row r="9" spans="2:63" ht="29.25" customHeight="1" x14ac:dyDescent="0.2">
      <c r="B9" s="837"/>
      <c r="C9" s="838"/>
      <c r="D9" s="838"/>
      <c r="E9" s="838"/>
      <c r="F9" s="838"/>
      <c r="G9" s="839"/>
      <c r="H9" s="831"/>
      <c r="I9" s="831"/>
      <c r="J9" s="831"/>
      <c r="K9" s="831"/>
      <c r="L9" s="831"/>
      <c r="M9" s="831"/>
      <c r="N9" s="831"/>
      <c r="O9" s="831"/>
      <c r="P9" s="840"/>
      <c r="Q9" s="841"/>
      <c r="R9" s="841"/>
      <c r="S9" s="841"/>
      <c r="T9" s="841"/>
      <c r="U9" s="841"/>
      <c r="V9" s="841"/>
      <c r="W9" s="841"/>
      <c r="X9" s="841"/>
      <c r="Y9" s="841"/>
      <c r="Z9" s="841"/>
      <c r="AA9" s="841"/>
      <c r="AB9" s="841"/>
      <c r="AC9" s="841"/>
      <c r="AD9" s="841"/>
      <c r="AE9" s="841"/>
      <c r="AF9" s="841"/>
      <c r="AG9" s="841"/>
      <c r="AH9" s="841"/>
      <c r="AI9" s="841"/>
      <c r="AJ9" s="841"/>
      <c r="AK9" s="841"/>
      <c r="AL9" s="841"/>
      <c r="AM9" s="841"/>
      <c r="AN9" s="840"/>
      <c r="AO9" s="841"/>
      <c r="AP9" s="841"/>
      <c r="AQ9" s="841"/>
      <c r="AR9" s="841"/>
      <c r="AS9" s="841"/>
      <c r="AT9" s="841"/>
      <c r="AU9" s="841"/>
      <c r="AV9" s="841"/>
      <c r="AW9" s="841"/>
      <c r="AX9" s="841"/>
      <c r="AY9" s="841"/>
      <c r="AZ9" s="841"/>
      <c r="BA9" s="841"/>
      <c r="BB9" s="841"/>
      <c r="BC9" s="841"/>
      <c r="BD9" s="841"/>
      <c r="BE9" s="841"/>
      <c r="BF9" s="841"/>
      <c r="BG9" s="841"/>
      <c r="BH9" s="841"/>
      <c r="BI9" s="841"/>
      <c r="BJ9" s="841"/>
      <c r="BK9" s="854"/>
    </row>
    <row r="10" spans="2:63" ht="29.25" customHeight="1" x14ac:dyDescent="0.2">
      <c r="B10" s="837"/>
      <c r="C10" s="838"/>
      <c r="D10" s="838"/>
      <c r="E10" s="838"/>
      <c r="F10" s="838"/>
      <c r="G10" s="839"/>
      <c r="H10" s="831"/>
      <c r="I10" s="831"/>
      <c r="J10" s="831"/>
      <c r="K10" s="831"/>
      <c r="L10" s="831"/>
      <c r="M10" s="831"/>
      <c r="N10" s="831"/>
      <c r="O10" s="831"/>
      <c r="P10" s="840"/>
      <c r="Q10" s="841"/>
      <c r="R10" s="841"/>
      <c r="S10" s="841"/>
      <c r="T10" s="841"/>
      <c r="U10" s="841"/>
      <c r="V10" s="841"/>
      <c r="W10" s="841"/>
      <c r="X10" s="841"/>
      <c r="Y10" s="841"/>
      <c r="Z10" s="841"/>
      <c r="AA10" s="841"/>
      <c r="AB10" s="841"/>
      <c r="AC10" s="841"/>
      <c r="AD10" s="841"/>
      <c r="AE10" s="841"/>
      <c r="AF10" s="841"/>
      <c r="AG10" s="841"/>
      <c r="AH10" s="841"/>
      <c r="AI10" s="841"/>
      <c r="AJ10" s="841"/>
      <c r="AK10" s="841"/>
      <c r="AL10" s="841"/>
      <c r="AM10" s="841"/>
      <c r="AN10" s="840"/>
      <c r="AO10" s="841"/>
      <c r="AP10" s="841"/>
      <c r="AQ10" s="841"/>
      <c r="AR10" s="841"/>
      <c r="AS10" s="841"/>
      <c r="AT10" s="841"/>
      <c r="AU10" s="841"/>
      <c r="AV10" s="841"/>
      <c r="AW10" s="841"/>
      <c r="AX10" s="841"/>
      <c r="AY10" s="841"/>
      <c r="AZ10" s="841"/>
      <c r="BA10" s="841"/>
      <c r="BB10" s="841"/>
      <c r="BC10" s="841"/>
      <c r="BD10" s="841"/>
      <c r="BE10" s="841"/>
      <c r="BF10" s="841"/>
      <c r="BG10" s="841"/>
      <c r="BH10" s="841"/>
      <c r="BI10" s="841"/>
      <c r="BJ10" s="841"/>
      <c r="BK10" s="854"/>
    </row>
    <row r="11" spans="2:63" ht="29.25" customHeight="1" x14ac:dyDescent="0.2">
      <c r="B11" s="837"/>
      <c r="C11" s="838"/>
      <c r="D11" s="838"/>
      <c r="E11" s="838"/>
      <c r="F11" s="838"/>
      <c r="G11" s="839"/>
      <c r="H11" s="831"/>
      <c r="I11" s="831"/>
      <c r="J11" s="831"/>
      <c r="K11" s="831"/>
      <c r="L11" s="831"/>
      <c r="M11" s="831"/>
      <c r="N11" s="831"/>
      <c r="O11" s="831"/>
      <c r="P11" s="840"/>
      <c r="Q11" s="841"/>
      <c r="R11" s="841"/>
      <c r="S11" s="841"/>
      <c r="T11" s="841"/>
      <c r="U11" s="841"/>
      <c r="V11" s="841"/>
      <c r="W11" s="841"/>
      <c r="X11" s="841"/>
      <c r="Y11" s="841"/>
      <c r="Z11" s="841"/>
      <c r="AA11" s="841"/>
      <c r="AB11" s="841"/>
      <c r="AC11" s="841"/>
      <c r="AD11" s="841"/>
      <c r="AE11" s="841"/>
      <c r="AF11" s="841"/>
      <c r="AG11" s="841"/>
      <c r="AH11" s="841"/>
      <c r="AI11" s="841"/>
      <c r="AJ11" s="841"/>
      <c r="AK11" s="841"/>
      <c r="AL11" s="841"/>
      <c r="AM11" s="841"/>
      <c r="AN11" s="840"/>
      <c r="AO11" s="841"/>
      <c r="AP11" s="841"/>
      <c r="AQ11" s="841"/>
      <c r="AR11" s="841"/>
      <c r="AS11" s="841"/>
      <c r="AT11" s="841"/>
      <c r="AU11" s="841"/>
      <c r="AV11" s="841"/>
      <c r="AW11" s="841"/>
      <c r="AX11" s="841"/>
      <c r="AY11" s="841"/>
      <c r="AZ11" s="841"/>
      <c r="BA11" s="841"/>
      <c r="BB11" s="841"/>
      <c r="BC11" s="841"/>
      <c r="BD11" s="841"/>
      <c r="BE11" s="841"/>
      <c r="BF11" s="841"/>
      <c r="BG11" s="841"/>
      <c r="BH11" s="841"/>
      <c r="BI11" s="841"/>
      <c r="BJ11" s="841"/>
      <c r="BK11" s="854"/>
    </row>
    <row r="12" spans="2:63" ht="29.25" customHeight="1" x14ac:dyDescent="0.2">
      <c r="B12" s="837"/>
      <c r="C12" s="838"/>
      <c r="D12" s="838"/>
      <c r="E12" s="838"/>
      <c r="F12" s="838"/>
      <c r="G12" s="839"/>
      <c r="H12" s="831"/>
      <c r="I12" s="831"/>
      <c r="J12" s="831"/>
      <c r="K12" s="831"/>
      <c r="L12" s="831"/>
      <c r="M12" s="831"/>
      <c r="N12" s="831"/>
      <c r="O12" s="831"/>
      <c r="P12" s="840"/>
      <c r="Q12" s="841"/>
      <c r="R12" s="841"/>
      <c r="S12" s="841"/>
      <c r="T12" s="841"/>
      <c r="U12" s="841"/>
      <c r="V12" s="841"/>
      <c r="W12" s="841"/>
      <c r="X12" s="841"/>
      <c r="Y12" s="841"/>
      <c r="Z12" s="841"/>
      <c r="AA12" s="841"/>
      <c r="AB12" s="841"/>
      <c r="AC12" s="841"/>
      <c r="AD12" s="841"/>
      <c r="AE12" s="841"/>
      <c r="AF12" s="841"/>
      <c r="AG12" s="841"/>
      <c r="AH12" s="841"/>
      <c r="AI12" s="841"/>
      <c r="AJ12" s="841"/>
      <c r="AK12" s="841"/>
      <c r="AL12" s="841"/>
      <c r="AM12" s="841"/>
      <c r="AN12" s="840"/>
      <c r="AO12" s="841"/>
      <c r="AP12" s="841"/>
      <c r="AQ12" s="841"/>
      <c r="AR12" s="841"/>
      <c r="AS12" s="841"/>
      <c r="AT12" s="841"/>
      <c r="AU12" s="841"/>
      <c r="AV12" s="841"/>
      <c r="AW12" s="841"/>
      <c r="AX12" s="841"/>
      <c r="AY12" s="841"/>
      <c r="AZ12" s="841"/>
      <c r="BA12" s="841"/>
      <c r="BB12" s="841"/>
      <c r="BC12" s="841"/>
      <c r="BD12" s="841"/>
      <c r="BE12" s="841"/>
      <c r="BF12" s="841"/>
      <c r="BG12" s="841"/>
      <c r="BH12" s="841"/>
      <c r="BI12" s="841"/>
      <c r="BJ12" s="841"/>
      <c r="BK12" s="854"/>
    </row>
    <row r="13" spans="2:63" ht="29.25" customHeight="1" x14ac:dyDescent="0.2">
      <c r="B13" s="837"/>
      <c r="C13" s="838"/>
      <c r="D13" s="838"/>
      <c r="E13" s="838"/>
      <c r="F13" s="838"/>
      <c r="G13" s="839"/>
      <c r="H13" s="831"/>
      <c r="I13" s="831"/>
      <c r="J13" s="831"/>
      <c r="K13" s="831"/>
      <c r="L13" s="831"/>
      <c r="M13" s="831"/>
      <c r="N13" s="831"/>
      <c r="O13" s="831"/>
      <c r="P13" s="840"/>
      <c r="Q13" s="841"/>
      <c r="R13" s="841"/>
      <c r="S13" s="841"/>
      <c r="T13" s="841"/>
      <c r="U13" s="841"/>
      <c r="V13" s="841"/>
      <c r="W13" s="841"/>
      <c r="X13" s="841"/>
      <c r="Y13" s="841"/>
      <c r="Z13" s="841"/>
      <c r="AA13" s="841"/>
      <c r="AB13" s="841"/>
      <c r="AC13" s="841"/>
      <c r="AD13" s="841"/>
      <c r="AE13" s="841"/>
      <c r="AF13" s="841"/>
      <c r="AG13" s="841"/>
      <c r="AH13" s="841"/>
      <c r="AI13" s="841"/>
      <c r="AJ13" s="841"/>
      <c r="AK13" s="841"/>
      <c r="AL13" s="841"/>
      <c r="AM13" s="841"/>
      <c r="AN13" s="840"/>
      <c r="AO13" s="841"/>
      <c r="AP13" s="841"/>
      <c r="AQ13" s="841"/>
      <c r="AR13" s="841"/>
      <c r="AS13" s="841"/>
      <c r="AT13" s="841"/>
      <c r="AU13" s="841"/>
      <c r="AV13" s="841"/>
      <c r="AW13" s="841"/>
      <c r="AX13" s="841"/>
      <c r="AY13" s="841"/>
      <c r="AZ13" s="841"/>
      <c r="BA13" s="841"/>
      <c r="BB13" s="841"/>
      <c r="BC13" s="841"/>
      <c r="BD13" s="841"/>
      <c r="BE13" s="841"/>
      <c r="BF13" s="841"/>
      <c r="BG13" s="841"/>
      <c r="BH13" s="841"/>
      <c r="BI13" s="841"/>
      <c r="BJ13" s="841"/>
      <c r="BK13" s="854"/>
    </row>
    <row r="14" spans="2:63" ht="29.25" customHeight="1" x14ac:dyDescent="0.2">
      <c r="B14" s="837"/>
      <c r="C14" s="838"/>
      <c r="D14" s="838"/>
      <c r="E14" s="838"/>
      <c r="F14" s="838"/>
      <c r="G14" s="839"/>
      <c r="H14" s="831"/>
      <c r="I14" s="831"/>
      <c r="J14" s="831"/>
      <c r="K14" s="831"/>
      <c r="L14" s="831"/>
      <c r="M14" s="831"/>
      <c r="N14" s="831"/>
      <c r="O14" s="831"/>
      <c r="P14" s="840"/>
      <c r="Q14" s="841"/>
      <c r="R14" s="841"/>
      <c r="S14" s="841"/>
      <c r="T14" s="841"/>
      <c r="U14" s="841"/>
      <c r="V14" s="841"/>
      <c r="W14" s="841"/>
      <c r="X14" s="841"/>
      <c r="Y14" s="841"/>
      <c r="Z14" s="841"/>
      <c r="AA14" s="841"/>
      <c r="AB14" s="841"/>
      <c r="AC14" s="841"/>
      <c r="AD14" s="841"/>
      <c r="AE14" s="841"/>
      <c r="AF14" s="841"/>
      <c r="AG14" s="841"/>
      <c r="AH14" s="841"/>
      <c r="AI14" s="841"/>
      <c r="AJ14" s="841"/>
      <c r="AK14" s="841"/>
      <c r="AL14" s="841"/>
      <c r="AM14" s="841"/>
      <c r="AN14" s="840"/>
      <c r="AO14" s="841"/>
      <c r="AP14" s="841"/>
      <c r="AQ14" s="841"/>
      <c r="AR14" s="841"/>
      <c r="AS14" s="841"/>
      <c r="AT14" s="841"/>
      <c r="AU14" s="841"/>
      <c r="AV14" s="841"/>
      <c r="AW14" s="841"/>
      <c r="AX14" s="841"/>
      <c r="AY14" s="841"/>
      <c r="AZ14" s="841"/>
      <c r="BA14" s="841"/>
      <c r="BB14" s="841"/>
      <c r="BC14" s="841"/>
      <c r="BD14" s="841"/>
      <c r="BE14" s="841"/>
      <c r="BF14" s="841"/>
      <c r="BG14" s="841"/>
      <c r="BH14" s="841"/>
      <c r="BI14" s="841"/>
      <c r="BJ14" s="841"/>
      <c r="BK14" s="854"/>
    </row>
    <row r="15" spans="2:63" ht="29.25" customHeight="1" x14ac:dyDescent="0.2">
      <c r="B15" s="837"/>
      <c r="C15" s="838"/>
      <c r="D15" s="838"/>
      <c r="E15" s="838"/>
      <c r="F15" s="838"/>
      <c r="G15" s="839"/>
      <c r="H15" s="831"/>
      <c r="I15" s="831"/>
      <c r="J15" s="831"/>
      <c r="K15" s="831"/>
      <c r="L15" s="831"/>
      <c r="M15" s="831"/>
      <c r="N15" s="831"/>
      <c r="O15" s="831"/>
      <c r="P15" s="840"/>
      <c r="Q15" s="841"/>
      <c r="R15" s="841"/>
      <c r="S15" s="841"/>
      <c r="T15" s="841"/>
      <c r="U15" s="841"/>
      <c r="V15" s="841"/>
      <c r="W15" s="841"/>
      <c r="X15" s="841"/>
      <c r="Y15" s="841"/>
      <c r="Z15" s="841"/>
      <c r="AA15" s="841"/>
      <c r="AB15" s="841"/>
      <c r="AC15" s="841"/>
      <c r="AD15" s="841"/>
      <c r="AE15" s="841"/>
      <c r="AF15" s="841"/>
      <c r="AG15" s="841"/>
      <c r="AH15" s="841"/>
      <c r="AI15" s="841"/>
      <c r="AJ15" s="841"/>
      <c r="AK15" s="841"/>
      <c r="AL15" s="841"/>
      <c r="AM15" s="841"/>
      <c r="AN15" s="840"/>
      <c r="AO15" s="841"/>
      <c r="AP15" s="841"/>
      <c r="AQ15" s="841"/>
      <c r="AR15" s="841"/>
      <c r="AS15" s="841"/>
      <c r="AT15" s="841"/>
      <c r="AU15" s="841"/>
      <c r="AV15" s="841"/>
      <c r="AW15" s="841"/>
      <c r="AX15" s="841"/>
      <c r="AY15" s="841"/>
      <c r="AZ15" s="841"/>
      <c r="BA15" s="841"/>
      <c r="BB15" s="841"/>
      <c r="BC15" s="841"/>
      <c r="BD15" s="841"/>
      <c r="BE15" s="841"/>
      <c r="BF15" s="841"/>
      <c r="BG15" s="841"/>
      <c r="BH15" s="841"/>
      <c r="BI15" s="841"/>
      <c r="BJ15" s="841"/>
      <c r="BK15" s="854"/>
    </row>
    <row r="16" spans="2:63" ht="29.25" customHeight="1" x14ac:dyDescent="0.2">
      <c r="B16" s="837"/>
      <c r="C16" s="838"/>
      <c r="D16" s="838"/>
      <c r="E16" s="838"/>
      <c r="F16" s="838"/>
      <c r="G16" s="839"/>
      <c r="H16" s="831"/>
      <c r="I16" s="831"/>
      <c r="J16" s="831"/>
      <c r="K16" s="831"/>
      <c r="L16" s="831"/>
      <c r="M16" s="831"/>
      <c r="N16" s="831"/>
      <c r="O16" s="831"/>
      <c r="P16" s="840"/>
      <c r="Q16" s="841"/>
      <c r="R16" s="841"/>
      <c r="S16" s="841"/>
      <c r="T16" s="841"/>
      <c r="U16" s="841"/>
      <c r="V16" s="841"/>
      <c r="W16" s="841"/>
      <c r="X16" s="841"/>
      <c r="Y16" s="841"/>
      <c r="Z16" s="841"/>
      <c r="AA16" s="841"/>
      <c r="AB16" s="841"/>
      <c r="AC16" s="841"/>
      <c r="AD16" s="841"/>
      <c r="AE16" s="841"/>
      <c r="AF16" s="841"/>
      <c r="AG16" s="841"/>
      <c r="AH16" s="841"/>
      <c r="AI16" s="841"/>
      <c r="AJ16" s="841"/>
      <c r="AK16" s="841"/>
      <c r="AL16" s="841"/>
      <c r="AM16" s="841"/>
      <c r="AN16" s="840"/>
      <c r="AO16" s="841"/>
      <c r="AP16" s="841"/>
      <c r="AQ16" s="841"/>
      <c r="AR16" s="841"/>
      <c r="AS16" s="841"/>
      <c r="AT16" s="841"/>
      <c r="AU16" s="841"/>
      <c r="AV16" s="841"/>
      <c r="AW16" s="841"/>
      <c r="AX16" s="841"/>
      <c r="AY16" s="841"/>
      <c r="AZ16" s="841"/>
      <c r="BA16" s="841"/>
      <c r="BB16" s="841"/>
      <c r="BC16" s="841"/>
      <c r="BD16" s="841"/>
      <c r="BE16" s="841"/>
      <c r="BF16" s="841"/>
      <c r="BG16" s="841"/>
      <c r="BH16" s="841"/>
      <c r="BI16" s="841"/>
      <c r="BJ16" s="841"/>
      <c r="BK16" s="854"/>
    </row>
    <row r="17" spans="2:63" ht="29.25" customHeight="1" x14ac:dyDescent="0.2">
      <c r="B17" s="837"/>
      <c r="C17" s="838"/>
      <c r="D17" s="838"/>
      <c r="E17" s="838"/>
      <c r="F17" s="838"/>
      <c r="G17" s="839"/>
      <c r="H17" s="831"/>
      <c r="I17" s="831"/>
      <c r="J17" s="831"/>
      <c r="K17" s="831"/>
      <c r="L17" s="831"/>
      <c r="M17" s="831"/>
      <c r="N17" s="831"/>
      <c r="O17" s="831"/>
      <c r="P17" s="840"/>
      <c r="Q17" s="841"/>
      <c r="R17" s="841"/>
      <c r="S17" s="841"/>
      <c r="T17" s="841"/>
      <c r="U17" s="841"/>
      <c r="V17" s="841"/>
      <c r="W17" s="841"/>
      <c r="X17" s="841"/>
      <c r="Y17" s="841"/>
      <c r="Z17" s="841"/>
      <c r="AA17" s="841"/>
      <c r="AB17" s="841"/>
      <c r="AC17" s="841"/>
      <c r="AD17" s="841"/>
      <c r="AE17" s="841"/>
      <c r="AF17" s="841"/>
      <c r="AG17" s="841"/>
      <c r="AH17" s="841"/>
      <c r="AI17" s="841"/>
      <c r="AJ17" s="841"/>
      <c r="AK17" s="841"/>
      <c r="AL17" s="841"/>
      <c r="AM17" s="841"/>
      <c r="AN17" s="840"/>
      <c r="AO17" s="841"/>
      <c r="AP17" s="841"/>
      <c r="AQ17" s="841"/>
      <c r="AR17" s="841"/>
      <c r="AS17" s="841"/>
      <c r="AT17" s="841"/>
      <c r="AU17" s="841"/>
      <c r="AV17" s="841"/>
      <c r="AW17" s="841"/>
      <c r="AX17" s="841"/>
      <c r="AY17" s="841"/>
      <c r="AZ17" s="841"/>
      <c r="BA17" s="841"/>
      <c r="BB17" s="841"/>
      <c r="BC17" s="841"/>
      <c r="BD17" s="841"/>
      <c r="BE17" s="841"/>
      <c r="BF17" s="841"/>
      <c r="BG17" s="841"/>
      <c r="BH17" s="841"/>
      <c r="BI17" s="841"/>
      <c r="BJ17" s="841"/>
      <c r="BK17" s="854"/>
    </row>
    <row r="18" spans="2:63" ht="29.25" customHeight="1" x14ac:dyDescent="0.2">
      <c r="B18" s="837"/>
      <c r="C18" s="838"/>
      <c r="D18" s="838"/>
      <c r="E18" s="838"/>
      <c r="F18" s="838"/>
      <c r="G18" s="839"/>
      <c r="H18" s="831"/>
      <c r="I18" s="831"/>
      <c r="J18" s="831"/>
      <c r="K18" s="831"/>
      <c r="L18" s="831"/>
      <c r="M18" s="831"/>
      <c r="N18" s="831"/>
      <c r="O18" s="831"/>
      <c r="P18" s="840"/>
      <c r="Q18" s="841"/>
      <c r="R18" s="841"/>
      <c r="S18" s="841"/>
      <c r="T18" s="841"/>
      <c r="U18" s="841"/>
      <c r="V18" s="841"/>
      <c r="W18" s="841"/>
      <c r="X18" s="841"/>
      <c r="Y18" s="841"/>
      <c r="Z18" s="841"/>
      <c r="AA18" s="841"/>
      <c r="AB18" s="841"/>
      <c r="AC18" s="841"/>
      <c r="AD18" s="841"/>
      <c r="AE18" s="841"/>
      <c r="AF18" s="841"/>
      <c r="AG18" s="841"/>
      <c r="AH18" s="841"/>
      <c r="AI18" s="841"/>
      <c r="AJ18" s="841"/>
      <c r="AK18" s="841"/>
      <c r="AL18" s="841"/>
      <c r="AM18" s="841"/>
      <c r="AN18" s="840"/>
      <c r="AO18" s="841"/>
      <c r="AP18" s="841"/>
      <c r="AQ18" s="841"/>
      <c r="AR18" s="841"/>
      <c r="AS18" s="841"/>
      <c r="AT18" s="841"/>
      <c r="AU18" s="841"/>
      <c r="AV18" s="841"/>
      <c r="AW18" s="841"/>
      <c r="AX18" s="841"/>
      <c r="AY18" s="841"/>
      <c r="AZ18" s="841"/>
      <c r="BA18" s="841"/>
      <c r="BB18" s="841"/>
      <c r="BC18" s="841"/>
      <c r="BD18" s="841"/>
      <c r="BE18" s="841"/>
      <c r="BF18" s="841"/>
      <c r="BG18" s="841"/>
      <c r="BH18" s="841"/>
      <c r="BI18" s="841"/>
      <c r="BJ18" s="841"/>
      <c r="BK18" s="854"/>
    </row>
    <row r="19" spans="2:63" ht="29.25" customHeight="1" x14ac:dyDescent="0.2">
      <c r="B19" s="837"/>
      <c r="C19" s="838"/>
      <c r="D19" s="838"/>
      <c r="E19" s="838"/>
      <c r="F19" s="838"/>
      <c r="G19" s="839"/>
      <c r="H19" s="831"/>
      <c r="I19" s="831"/>
      <c r="J19" s="831"/>
      <c r="K19" s="831"/>
      <c r="L19" s="831"/>
      <c r="M19" s="831"/>
      <c r="N19" s="831"/>
      <c r="O19" s="831"/>
      <c r="P19" s="840"/>
      <c r="Q19" s="841"/>
      <c r="R19" s="841"/>
      <c r="S19" s="841"/>
      <c r="T19" s="841"/>
      <c r="U19" s="841"/>
      <c r="V19" s="841"/>
      <c r="W19" s="841"/>
      <c r="X19" s="841"/>
      <c r="Y19" s="841"/>
      <c r="Z19" s="841"/>
      <c r="AA19" s="841"/>
      <c r="AB19" s="841"/>
      <c r="AC19" s="841"/>
      <c r="AD19" s="841"/>
      <c r="AE19" s="841"/>
      <c r="AF19" s="841"/>
      <c r="AG19" s="841"/>
      <c r="AH19" s="841"/>
      <c r="AI19" s="841"/>
      <c r="AJ19" s="841"/>
      <c r="AK19" s="841"/>
      <c r="AL19" s="841"/>
      <c r="AM19" s="841"/>
      <c r="AN19" s="840"/>
      <c r="AO19" s="841"/>
      <c r="AP19" s="841"/>
      <c r="AQ19" s="841"/>
      <c r="AR19" s="841"/>
      <c r="AS19" s="841"/>
      <c r="AT19" s="841"/>
      <c r="AU19" s="841"/>
      <c r="AV19" s="841"/>
      <c r="AW19" s="841"/>
      <c r="AX19" s="841"/>
      <c r="AY19" s="841"/>
      <c r="AZ19" s="841"/>
      <c r="BA19" s="841"/>
      <c r="BB19" s="841"/>
      <c r="BC19" s="841"/>
      <c r="BD19" s="841"/>
      <c r="BE19" s="841"/>
      <c r="BF19" s="841"/>
      <c r="BG19" s="841"/>
      <c r="BH19" s="841"/>
      <c r="BI19" s="841"/>
      <c r="BJ19" s="841"/>
      <c r="BK19" s="854"/>
    </row>
    <row r="20" spans="2:63" x14ac:dyDescent="0.2">
      <c r="B20" s="101"/>
      <c r="C20" s="101"/>
      <c r="D20" s="102" t="s">
        <v>300</v>
      </c>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1"/>
      <c r="BF20" s="101"/>
      <c r="BG20" s="101"/>
      <c r="BH20" s="101"/>
      <c r="BI20" s="101"/>
      <c r="BJ20" s="101"/>
      <c r="BK20" s="101"/>
    </row>
    <row r="21" spans="2:63" x14ac:dyDescent="0.2">
      <c r="D21" s="177" t="s">
        <v>542</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5700-000000000000}">
          <x14:formula1>
            <xm:f>'(参考)リスト'!$B$16:$B$20</xm:f>
          </x14:formula1>
          <xm:sqref>H6:O19</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16"/>
  <dimension ref="A1:AU83"/>
  <sheetViews>
    <sheetView showGridLines="0" view="pageBreakPreview" zoomScale="85" zoomScaleNormal="100" zoomScaleSheetLayoutView="85" workbookViewId="0">
      <selection sqref="A1:N2"/>
    </sheetView>
  </sheetViews>
  <sheetFormatPr defaultColWidth="9" defaultRowHeight="12" x14ac:dyDescent="0.2"/>
  <cols>
    <col min="1" max="1" width="2.77734375" style="23" customWidth="1"/>
    <col min="2" max="3" width="4" style="24" customWidth="1"/>
    <col min="4" max="40" width="4" style="23" customWidth="1"/>
    <col min="41" max="16384" width="9" style="23"/>
  </cols>
  <sheetData>
    <row r="1" spans="1:47" ht="20.25" customHeight="1" x14ac:dyDescent="0.2">
      <c r="B1" s="104" t="s">
        <v>322</v>
      </c>
      <c r="C1" s="105"/>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row>
    <row r="2" spans="1:47" x14ac:dyDescent="0.2">
      <c r="B2" s="928" t="s">
        <v>74</v>
      </c>
      <c r="C2" s="928"/>
      <c r="D2" s="928"/>
      <c r="E2" s="924" t="s">
        <v>707</v>
      </c>
      <c r="F2" s="924"/>
      <c r="G2" s="924"/>
      <c r="H2" s="924"/>
      <c r="I2" s="924"/>
      <c r="J2" s="924"/>
      <c r="K2" s="928" t="s">
        <v>73</v>
      </c>
      <c r="L2" s="928"/>
      <c r="M2" s="928"/>
      <c r="N2" s="924" t="s">
        <v>709</v>
      </c>
      <c r="O2" s="924"/>
      <c r="P2" s="924"/>
      <c r="Q2" s="924"/>
      <c r="R2" s="924"/>
      <c r="S2" s="924"/>
      <c r="T2" s="924"/>
      <c r="U2" s="926" t="s">
        <v>265</v>
      </c>
      <c r="V2" s="926"/>
      <c r="W2" s="926"/>
      <c r="X2" s="926"/>
      <c r="Y2" s="924" t="s">
        <v>696</v>
      </c>
      <c r="Z2" s="924"/>
      <c r="AA2" s="924"/>
      <c r="AB2" s="924"/>
      <c r="AC2" s="924"/>
      <c r="AD2" s="924"/>
      <c r="AE2" s="924"/>
      <c r="AF2" s="924"/>
      <c r="AG2" s="932" t="s">
        <v>255</v>
      </c>
      <c r="AH2" s="932"/>
      <c r="AI2" s="932"/>
      <c r="AJ2" s="934" t="s">
        <v>712</v>
      </c>
      <c r="AK2" s="934"/>
      <c r="AL2" s="934"/>
      <c r="AM2" s="934"/>
      <c r="AN2" s="934"/>
    </row>
    <row r="3" spans="1:47" x14ac:dyDescent="0.2">
      <c r="A3" s="23" t="s">
        <v>72</v>
      </c>
      <c r="B3" s="929" t="s">
        <v>71</v>
      </c>
      <c r="C3" s="929"/>
      <c r="D3" s="929"/>
      <c r="E3" s="925" t="s">
        <v>708</v>
      </c>
      <c r="F3" s="925"/>
      <c r="G3" s="925"/>
      <c r="H3" s="925"/>
      <c r="I3" s="925"/>
      <c r="J3" s="925"/>
      <c r="K3" s="929" t="s">
        <v>70</v>
      </c>
      <c r="L3" s="929"/>
      <c r="M3" s="929"/>
      <c r="N3" s="925" t="s">
        <v>710</v>
      </c>
      <c r="O3" s="925"/>
      <c r="P3" s="925"/>
      <c r="Q3" s="925"/>
      <c r="R3" s="925"/>
      <c r="S3" s="925"/>
      <c r="T3" s="925"/>
      <c r="U3" s="927" t="s">
        <v>266</v>
      </c>
      <c r="V3" s="927"/>
      <c r="W3" s="927"/>
      <c r="X3" s="927"/>
      <c r="Y3" s="925" t="s">
        <v>711</v>
      </c>
      <c r="Z3" s="925"/>
      <c r="AA3" s="925"/>
      <c r="AB3" s="925"/>
      <c r="AC3" s="925"/>
      <c r="AD3" s="925"/>
      <c r="AE3" s="925"/>
      <c r="AF3" s="925"/>
      <c r="AG3" s="933"/>
      <c r="AH3" s="933"/>
      <c r="AI3" s="933"/>
      <c r="AJ3" s="933"/>
      <c r="AK3" s="933"/>
      <c r="AL3" s="933"/>
      <c r="AM3" s="933"/>
      <c r="AN3" s="933"/>
    </row>
    <row r="4" spans="1:47" ht="12" customHeight="1" x14ac:dyDescent="0.2">
      <c r="B4" s="910"/>
      <c r="C4" s="911"/>
      <c r="D4" s="911"/>
      <c r="E4" s="911"/>
      <c r="F4" s="911"/>
      <c r="G4" s="911"/>
      <c r="H4" s="911"/>
      <c r="I4" s="911"/>
      <c r="J4" s="911"/>
      <c r="K4" s="911"/>
      <c r="L4" s="911"/>
      <c r="M4" s="911"/>
      <c r="N4" s="911"/>
      <c r="O4" s="911"/>
      <c r="P4" s="911"/>
      <c r="Q4" s="911"/>
      <c r="R4" s="911"/>
      <c r="S4" s="911"/>
      <c r="T4" s="911"/>
      <c r="U4" s="911"/>
      <c r="V4" s="911"/>
      <c r="W4" s="911"/>
      <c r="X4" s="911"/>
      <c r="Y4" s="911"/>
      <c r="Z4" s="911"/>
      <c r="AA4" s="911"/>
      <c r="AB4" s="911"/>
      <c r="AC4" s="911"/>
      <c r="AD4" s="911"/>
      <c r="AE4" s="911"/>
      <c r="AF4" s="911"/>
      <c r="AG4" s="912" t="s">
        <v>69</v>
      </c>
      <c r="AH4" s="913"/>
      <c r="AI4" s="914"/>
      <c r="AJ4" s="918" t="str">
        <f>IF(AT77=4,"Ⅳ",IF(AT77=3,"Ⅲ",IF(AT77=2,"Ⅱ","Ⅰ")))</f>
        <v>Ⅲ</v>
      </c>
      <c r="AK4" s="919"/>
      <c r="AL4" s="919"/>
      <c r="AM4" s="919"/>
      <c r="AN4" s="920"/>
      <c r="AO4" s="3"/>
      <c r="AP4" s="3"/>
      <c r="AQ4" s="3"/>
      <c r="AR4" s="3"/>
      <c r="AS4" s="3"/>
      <c r="AT4" s="3"/>
      <c r="AU4" s="3"/>
    </row>
    <row r="5" spans="1:47" ht="12.75" customHeight="1" thickBot="1" x14ac:dyDescent="0.25">
      <c r="B5" s="938" t="s">
        <v>68</v>
      </c>
      <c r="C5" s="939"/>
      <c r="D5" s="939"/>
      <c r="E5" s="939"/>
      <c r="F5" s="939"/>
      <c r="G5" s="939"/>
      <c r="H5" s="939"/>
      <c r="I5" s="939"/>
      <c r="J5" s="939"/>
      <c r="K5" s="939"/>
      <c r="L5" s="939"/>
      <c r="M5" s="939"/>
      <c r="N5" s="939"/>
      <c r="O5" s="939"/>
      <c r="P5" s="939"/>
      <c r="Q5" s="939"/>
      <c r="R5" s="939"/>
      <c r="S5" s="939"/>
      <c r="T5" s="939"/>
      <c r="U5" s="939"/>
      <c r="V5" s="939"/>
      <c r="W5" s="939"/>
      <c r="X5" s="939"/>
      <c r="Y5" s="939"/>
      <c r="Z5" s="939"/>
      <c r="AA5" s="939"/>
      <c r="AB5" s="939"/>
      <c r="AC5" s="939"/>
      <c r="AD5" s="939"/>
      <c r="AE5" s="939"/>
      <c r="AF5" s="939"/>
      <c r="AG5" s="915"/>
      <c r="AH5" s="916"/>
      <c r="AI5" s="917"/>
      <c r="AJ5" s="921"/>
      <c r="AK5" s="922"/>
      <c r="AL5" s="922"/>
      <c r="AM5" s="922"/>
      <c r="AN5" s="923"/>
      <c r="AO5" s="3"/>
      <c r="AP5" s="3"/>
      <c r="AQ5" s="3"/>
      <c r="AR5" s="3"/>
      <c r="AS5" s="3"/>
      <c r="AT5" s="3"/>
      <c r="AU5" s="3"/>
    </row>
    <row r="6" spans="1:47" x14ac:dyDescent="0.2">
      <c r="B6" s="894" t="s">
        <v>67</v>
      </c>
      <c r="C6" s="891" t="s">
        <v>296</v>
      </c>
      <c r="D6" s="907" t="s">
        <v>66</v>
      </c>
      <c r="E6" s="908"/>
      <c r="F6" s="908"/>
      <c r="G6" s="908"/>
      <c r="H6" s="908"/>
      <c r="I6" s="908"/>
      <c r="J6" s="908"/>
      <c r="K6" s="908"/>
      <c r="L6" s="908"/>
      <c r="M6" s="908"/>
      <c r="N6" s="908"/>
      <c r="O6" s="908"/>
      <c r="P6" s="908"/>
      <c r="Q6" s="908"/>
      <c r="R6" s="908"/>
      <c r="S6" s="908"/>
      <c r="T6" s="908"/>
      <c r="U6" s="908"/>
      <c r="V6" s="908"/>
      <c r="W6" s="908"/>
      <c r="X6" s="909"/>
      <c r="Y6" s="901" t="s">
        <v>65</v>
      </c>
      <c r="Z6" s="901"/>
      <c r="AA6" s="901"/>
      <c r="AB6" s="901"/>
      <c r="AC6" s="940" t="s">
        <v>64</v>
      </c>
      <c r="AD6" s="941"/>
      <c r="AE6" s="941"/>
      <c r="AF6" s="941"/>
      <c r="AG6" s="941"/>
      <c r="AH6" s="941"/>
      <c r="AI6" s="941"/>
      <c r="AJ6" s="941"/>
      <c r="AK6" s="941"/>
      <c r="AL6" s="941"/>
      <c r="AM6" s="941"/>
      <c r="AN6" s="942"/>
      <c r="AO6" s="3"/>
      <c r="AP6" s="3"/>
      <c r="AQ6" s="3"/>
      <c r="AR6" s="3"/>
      <c r="AS6" s="3"/>
      <c r="AT6" s="888" t="s">
        <v>304</v>
      </c>
      <c r="AU6" s="3"/>
    </row>
    <row r="7" spans="1:47" ht="12.6" x14ac:dyDescent="0.2">
      <c r="B7" s="895"/>
      <c r="C7" s="892"/>
      <c r="D7" s="905" t="s">
        <v>63</v>
      </c>
      <c r="E7" s="903"/>
      <c r="F7" s="903"/>
      <c r="G7" s="903"/>
      <c r="H7" s="903"/>
      <c r="I7" s="903"/>
      <c r="J7" s="903"/>
      <c r="K7" s="903"/>
      <c r="L7" s="903"/>
      <c r="M7" s="903"/>
      <c r="N7" s="903"/>
      <c r="O7" s="906"/>
      <c r="P7" s="903" t="s">
        <v>293</v>
      </c>
      <c r="Q7" s="903"/>
      <c r="R7" s="903"/>
      <c r="S7" s="903"/>
      <c r="T7" s="903"/>
      <c r="U7" s="903"/>
      <c r="V7" s="903"/>
      <c r="W7" s="903"/>
      <c r="X7" s="904"/>
      <c r="Y7" s="902"/>
      <c r="Z7" s="902"/>
      <c r="AA7" s="902"/>
      <c r="AB7" s="902"/>
      <c r="AC7" s="935" t="s">
        <v>62</v>
      </c>
      <c r="AD7" s="936"/>
      <c r="AE7" s="936"/>
      <c r="AF7" s="936"/>
      <c r="AG7" s="906" t="s">
        <v>61</v>
      </c>
      <c r="AH7" s="936"/>
      <c r="AI7" s="936"/>
      <c r="AJ7" s="936"/>
      <c r="AK7" s="936"/>
      <c r="AL7" s="936"/>
      <c r="AM7" s="936"/>
      <c r="AN7" s="937"/>
      <c r="AO7" s="3"/>
      <c r="AP7" s="3"/>
      <c r="AQ7" s="3"/>
      <c r="AR7" s="3"/>
      <c r="AS7" s="3"/>
      <c r="AT7" s="889"/>
      <c r="AU7" s="3"/>
    </row>
    <row r="8" spans="1:47" ht="12.6" x14ac:dyDescent="0.2">
      <c r="B8" s="895"/>
      <c r="C8" s="892"/>
      <c r="D8" s="905" t="s">
        <v>60</v>
      </c>
      <c r="E8" s="903"/>
      <c r="F8" s="903"/>
      <c r="G8" s="906"/>
      <c r="H8" s="903" t="s">
        <v>57</v>
      </c>
      <c r="I8" s="903"/>
      <c r="J8" s="903"/>
      <c r="K8" s="906"/>
      <c r="L8" s="903" t="s">
        <v>56</v>
      </c>
      <c r="M8" s="903"/>
      <c r="N8" s="903"/>
      <c r="O8" s="906"/>
      <c r="P8" s="903" t="s">
        <v>59</v>
      </c>
      <c r="Q8" s="903"/>
      <c r="R8" s="906"/>
      <c r="S8" s="903" t="s">
        <v>57</v>
      </c>
      <c r="T8" s="903"/>
      <c r="U8" s="906"/>
      <c r="V8" s="903" t="s">
        <v>56</v>
      </c>
      <c r="W8" s="903"/>
      <c r="X8" s="904"/>
      <c r="Y8" s="899" t="s">
        <v>59</v>
      </c>
      <c r="Z8" s="897" t="s">
        <v>57</v>
      </c>
      <c r="AA8" s="897" t="s">
        <v>56</v>
      </c>
      <c r="AB8" s="899" t="s">
        <v>58</v>
      </c>
      <c r="AC8" s="935" t="s">
        <v>294</v>
      </c>
      <c r="AD8" s="936"/>
      <c r="AE8" s="936"/>
      <c r="AF8" s="936"/>
      <c r="AG8" s="936" t="s">
        <v>57</v>
      </c>
      <c r="AH8" s="936"/>
      <c r="AI8" s="936"/>
      <c r="AJ8" s="936"/>
      <c r="AK8" s="906" t="s">
        <v>56</v>
      </c>
      <c r="AL8" s="936"/>
      <c r="AM8" s="936"/>
      <c r="AN8" s="937"/>
      <c r="AO8" s="3"/>
      <c r="AP8" s="3"/>
      <c r="AQ8" s="3"/>
      <c r="AR8" s="3"/>
      <c r="AS8" s="3"/>
      <c r="AT8" s="889"/>
      <c r="AU8" s="3"/>
    </row>
    <row r="9" spans="1:47" s="24" customFormat="1" x14ac:dyDescent="0.2">
      <c r="B9" s="896"/>
      <c r="C9" s="893"/>
      <c r="D9" s="107" t="s">
        <v>51</v>
      </c>
      <c r="E9" s="108" t="s">
        <v>50</v>
      </c>
      <c r="F9" s="108" t="s">
        <v>53</v>
      </c>
      <c r="G9" s="109" t="s">
        <v>52</v>
      </c>
      <c r="H9" s="110" t="s">
        <v>51</v>
      </c>
      <c r="I9" s="108" t="s">
        <v>50</v>
      </c>
      <c r="J9" s="108" t="s">
        <v>53</v>
      </c>
      <c r="K9" s="109" t="s">
        <v>52</v>
      </c>
      <c r="L9" s="110" t="s">
        <v>51</v>
      </c>
      <c r="M9" s="108" t="s">
        <v>50</v>
      </c>
      <c r="N9" s="108" t="s">
        <v>53</v>
      </c>
      <c r="O9" s="109" t="s">
        <v>52</v>
      </c>
      <c r="P9" s="110" t="s">
        <v>55</v>
      </c>
      <c r="Q9" s="108" t="s">
        <v>54</v>
      </c>
      <c r="R9" s="109" t="s">
        <v>49</v>
      </c>
      <c r="S9" s="110" t="s">
        <v>55</v>
      </c>
      <c r="T9" s="108" t="s">
        <v>54</v>
      </c>
      <c r="U9" s="109" t="s">
        <v>49</v>
      </c>
      <c r="V9" s="110" t="s">
        <v>55</v>
      </c>
      <c r="W9" s="108" t="s">
        <v>54</v>
      </c>
      <c r="X9" s="111" t="s">
        <v>49</v>
      </c>
      <c r="Y9" s="900"/>
      <c r="Z9" s="898"/>
      <c r="AA9" s="898"/>
      <c r="AB9" s="900"/>
      <c r="AC9" s="107" t="s">
        <v>51</v>
      </c>
      <c r="AD9" s="108" t="s">
        <v>50</v>
      </c>
      <c r="AE9" s="108" t="s">
        <v>53</v>
      </c>
      <c r="AF9" s="109" t="s">
        <v>52</v>
      </c>
      <c r="AG9" s="112" t="s">
        <v>51</v>
      </c>
      <c r="AH9" s="108" t="s">
        <v>50</v>
      </c>
      <c r="AI9" s="108" t="s">
        <v>53</v>
      </c>
      <c r="AJ9" s="108" t="s">
        <v>52</v>
      </c>
      <c r="AK9" s="108" t="s">
        <v>51</v>
      </c>
      <c r="AL9" s="108" t="s">
        <v>50</v>
      </c>
      <c r="AM9" s="108" t="s">
        <v>53</v>
      </c>
      <c r="AN9" s="111" t="s">
        <v>52</v>
      </c>
      <c r="AO9" s="3" t="s">
        <v>454</v>
      </c>
      <c r="AP9" s="3"/>
      <c r="AQ9" s="3"/>
      <c r="AR9" s="3"/>
      <c r="AS9" s="3"/>
      <c r="AT9" s="890"/>
      <c r="AU9" s="3"/>
    </row>
    <row r="10" spans="1:47" x14ac:dyDescent="0.2">
      <c r="B10" s="204" t="s">
        <v>834</v>
      </c>
      <c r="C10" s="33">
        <v>3.4</v>
      </c>
      <c r="D10" s="205">
        <v>0</v>
      </c>
      <c r="E10" s="206">
        <v>0</v>
      </c>
      <c r="F10" s="206">
        <v>0</v>
      </c>
      <c r="G10" s="206">
        <v>0</v>
      </c>
      <c r="H10" s="206">
        <v>0</v>
      </c>
      <c r="I10" s="206">
        <v>0</v>
      </c>
      <c r="J10" s="206">
        <v>0</v>
      </c>
      <c r="K10" s="206">
        <v>0</v>
      </c>
      <c r="L10" s="206">
        <v>0</v>
      </c>
      <c r="M10" s="206">
        <v>0</v>
      </c>
      <c r="N10" s="206">
        <v>0</v>
      </c>
      <c r="O10" s="206">
        <v>0</v>
      </c>
      <c r="P10" s="206">
        <v>0</v>
      </c>
      <c r="Q10" s="206">
        <v>0</v>
      </c>
      <c r="R10" s="206">
        <v>0</v>
      </c>
      <c r="S10" s="206">
        <v>0</v>
      </c>
      <c r="T10" s="206">
        <v>0</v>
      </c>
      <c r="U10" s="206">
        <v>0</v>
      </c>
      <c r="V10" s="206">
        <v>0</v>
      </c>
      <c r="W10" s="206">
        <v>0</v>
      </c>
      <c r="X10" s="207">
        <v>0</v>
      </c>
      <c r="Y10" s="197" t="s">
        <v>835</v>
      </c>
      <c r="Z10" s="198" t="s">
        <v>835</v>
      </c>
      <c r="AA10" s="198" t="s">
        <v>835</v>
      </c>
      <c r="AB10" s="197" t="s">
        <v>835</v>
      </c>
      <c r="AC10" s="205"/>
      <c r="AD10" s="206"/>
      <c r="AE10" s="206"/>
      <c r="AF10" s="208"/>
      <c r="AG10" s="209"/>
      <c r="AH10" s="209"/>
      <c r="AI10" s="209"/>
      <c r="AJ10" s="209"/>
      <c r="AK10" s="209"/>
      <c r="AL10" s="209"/>
      <c r="AM10" s="209"/>
      <c r="AN10" s="210"/>
      <c r="AO10" s="3"/>
      <c r="AP10" s="3"/>
      <c r="AQ10" s="3"/>
      <c r="AR10" s="3"/>
      <c r="AS10" s="3"/>
      <c r="AT10" s="141">
        <f>IF(AB10="Ⅳ",4,IF(AB10="Ⅲ",3,IF(AB10="Ⅱ",2,1)))</f>
        <v>1</v>
      </c>
      <c r="AU10" s="3"/>
    </row>
    <row r="11" spans="1:47" x14ac:dyDescent="0.2">
      <c r="B11" s="211">
        <v>1</v>
      </c>
      <c r="C11" s="33">
        <v>10.5</v>
      </c>
      <c r="D11" s="205">
        <v>0</v>
      </c>
      <c r="E11" s="206">
        <v>0</v>
      </c>
      <c r="F11" s="206">
        <v>0</v>
      </c>
      <c r="G11" s="206">
        <v>0</v>
      </c>
      <c r="H11" s="206">
        <v>0</v>
      </c>
      <c r="I11" s="206">
        <v>0</v>
      </c>
      <c r="J11" s="206">
        <v>3</v>
      </c>
      <c r="K11" s="206">
        <v>0</v>
      </c>
      <c r="L11" s="206">
        <v>0</v>
      </c>
      <c r="M11" s="206">
        <v>0</v>
      </c>
      <c r="N11" s="206">
        <v>0</v>
      </c>
      <c r="O11" s="206">
        <v>0</v>
      </c>
      <c r="P11" s="206">
        <v>0</v>
      </c>
      <c r="Q11" s="206">
        <v>0</v>
      </c>
      <c r="R11" s="206">
        <v>0</v>
      </c>
      <c r="S11" s="206">
        <v>0</v>
      </c>
      <c r="T11" s="206">
        <v>0</v>
      </c>
      <c r="U11" s="206">
        <v>3</v>
      </c>
      <c r="V11" s="206">
        <v>0</v>
      </c>
      <c r="W11" s="206">
        <v>0</v>
      </c>
      <c r="X11" s="207">
        <v>0</v>
      </c>
      <c r="Y11" s="197" t="s">
        <v>835</v>
      </c>
      <c r="Z11" s="198" t="s">
        <v>836</v>
      </c>
      <c r="AA11" s="198" t="s">
        <v>835</v>
      </c>
      <c r="AB11" s="197" t="s">
        <v>836</v>
      </c>
      <c r="AC11" s="205"/>
      <c r="AD11" s="206"/>
      <c r="AE11" s="206"/>
      <c r="AF11" s="208"/>
      <c r="AG11" s="209"/>
      <c r="AH11" s="209"/>
      <c r="AI11" s="209">
        <v>0.52500000000000002</v>
      </c>
      <c r="AJ11" s="209"/>
      <c r="AK11" s="209"/>
      <c r="AL11" s="209"/>
      <c r="AM11" s="209"/>
      <c r="AN11" s="210"/>
      <c r="AO11" s="3"/>
      <c r="AP11" s="3"/>
      <c r="AQ11" s="3"/>
      <c r="AR11" s="3"/>
      <c r="AS11" s="3"/>
      <c r="AT11" s="141">
        <f t="shared" ref="AT11:AT76" si="0">IF(AB11="Ⅳ",4,IF(AB11="Ⅲ",3,IF(AB11="Ⅱ",2,1)))</f>
        <v>2</v>
      </c>
      <c r="AU11" s="3"/>
    </row>
    <row r="12" spans="1:47" x14ac:dyDescent="0.2">
      <c r="B12" s="211">
        <v>2</v>
      </c>
      <c r="C12" s="33">
        <v>10.4</v>
      </c>
      <c r="D12" s="205">
        <v>0</v>
      </c>
      <c r="E12" s="206">
        <v>0</v>
      </c>
      <c r="F12" s="206">
        <v>0</v>
      </c>
      <c r="G12" s="206">
        <v>0</v>
      </c>
      <c r="H12" s="206">
        <v>0</v>
      </c>
      <c r="I12" s="206">
        <v>0</v>
      </c>
      <c r="J12" s="206">
        <v>1</v>
      </c>
      <c r="K12" s="206">
        <v>1</v>
      </c>
      <c r="L12" s="206">
        <v>0</v>
      </c>
      <c r="M12" s="206">
        <v>0</v>
      </c>
      <c r="N12" s="206">
        <v>0</v>
      </c>
      <c r="O12" s="206">
        <v>0</v>
      </c>
      <c r="P12" s="206">
        <v>0</v>
      </c>
      <c r="Q12" s="206">
        <v>0</v>
      </c>
      <c r="R12" s="206">
        <v>0</v>
      </c>
      <c r="S12" s="206">
        <v>0</v>
      </c>
      <c r="T12" s="206">
        <v>0</v>
      </c>
      <c r="U12" s="206">
        <v>2</v>
      </c>
      <c r="V12" s="206">
        <v>0</v>
      </c>
      <c r="W12" s="206">
        <v>0</v>
      </c>
      <c r="X12" s="207">
        <v>0</v>
      </c>
      <c r="Y12" s="197" t="s">
        <v>835</v>
      </c>
      <c r="Z12" s="198" t="s">
        <v>836</v>
      </c>
      <c r="AA12" s="198" t="s">
        <v>835</v>
      </c>
      <c r="AB12" s="197" t="s">
        <v>836</v>
      </c>
      <c r="AC12" s="205"/>
      <c r="AD12" s="206"/>
      <c r="AE12" s="206"/>
      <c r="AF12" s="208"/>
      <c r="AG12" s="209"/>
      <c r="AH12" s="209"/>
      <c r="AI12" s="209">
        <v>0.1</v>
      </c>
      <c r="AJ12" s="209">
        <v>6.24</v>
      </c>
      <c r="AK12" s="209"/>
      <c r="AL12" s="209"/>
      <c r="AM12" s="209"/>
      <c r="AN12" s="210"/>
      <c r="AO12" s="3"/>
      <c r="AP12" s="3"/>
      <c r="AQ12" s="3"/>
      <c r="AR12" s="3"/>
      <c r="AS12" s="3"/>
      <c r="AT12" s="141">
        <f t="shared" si="0"/>
        <v>2</v>
      </c>
      <c r="AU12" s="3"/>
    </row>
    <row r="13" spans="1:47" x14ac:dyDescent="0.2">
      <c r="B13" s="211">
        <v>3</v>
      </c>
      <c r="C13" s="33">
        <v>10.5</v>
      </c>
      <c r="D13" s="205">
        <v>0</v>
      </c>
      <c r="E13" s="206">
        <v>0</v>
      </c>
      <c r="F13" s="206">
        <v>0</v>
      </c>
      <c r="G13" s="206">
        <v>0</v>
      </c>
      <c r="H13" s="206">
        <v>0</v>
      </c>
      <c r="I13" s="206">
        <v>0</v>
      </c>
      <c r="J13" s="206">
        <v>0</v>
      </c>
      <c r="K13" s="206">
        <v>0</v>
      </c>
      <c r="L13" s="206">
        <v>0</v>
      </c>
      <c r="M13" s="206">
        <v>0</v>
      </c>
      <c r="N13" s="206">
        <v>0</v>
      </c>
      <c r="O13" s="206">
        <v>0</v>
      </c>
      <c r="P13" s="206">
        <v>0</v>
      </c>
      <c r="Q13" s="206">
        <v>0</v>
      </c>
      <c r="R13" s="206">
        <v>0</v>
      </c>
      <c r="S13" s="206">
        <v>0</v>
      </c>
      <c r="T13" s="206">
        <v>0</v>
      </c>
      <c r="U13" s="206">
        <v>0</v>
      </c>
      <c r="V13" s="206">
        <v>0</v>
      </c>
      <c r="W13" s="206">
        <v>0</v>
      </c>
      <c r="X13" s="207">
        <v>0</v>
      </c>
      <c r="Y13" s="197" t="s">
        <v>835</v>
      </c>
      <c r="Z13" s="198" t="s">
        <v>835</v>
      </c>
      <c r="AA13" s="198" t="s">
        <v>835</v>
      </c>
      <c r="AB13" s="197" t="s">
        <v>835</v>
      </c>
      <c r="AC13" s="205"/>
      <c r="AD13" s="206"/>
      <c r="AE13" s="206"/>
      <c r="AF13" s="208"/>
      <c r="AG13" s="209"/>
      <c r="AH13" s="209"/>
      <c r="AI13" s="209"/>
      <c r="AJ13" s="209"/>
      <c r="AK13" s="209"/>
      <c r="AL13" s="209"/>
      <c r="AM13" s="209"/>
      <c r="AN13" s="210"/>
      <c r="AO13" s="3"/>
      <c r="AP13" s="3"/>
      <c r="AQ13" s="3"/>
      <c r="AR13" s="3"/>
      <c r="AS13" s="3"/>
      <c r="AT13" s="141">
        <f t="shared" si="0"/>
        <v>1</v>
      </c>
      <c r="AU13" s="3"/>
    </row>
    <row r="14" spans="1:47" x14ac:dyDescent="0.2">
      <c r="B14" s="211">
        <v>4</v>
      </c>
      <c r="C14" s="33">
        <v>10.5</v>
      </c>
      <c r="D14" s="205">
        <v>0</v>
      </c>
      <c r="E14" s="206">
        <v>0</v>
      </c>
      <c r="F14" s="206">
        <v>0</v>
      </c>
      <c r="G14" s="206">
        <v>0</v>
      </c>
      <c r="H14" s="206">
        <v>0</v>
      </c>
      <c r="I14" s="206">
        <v>0</v>
      </c>
      <c r="J14" s="206">
        <v>0</v>
      </c>
      <c r="K14" s="206">
        <v>0</v>
      </c>
      <c r="L14" s="206">
        <v>0</v>
      </c>
      <c r="M14" s="206">
        <v>0</v>
      </c>
      <c r="N14" s="206">
        <v>0</v>
      </c>
      <c r="O14" s="206">
        <v>0</v>
      </c>
      <c r="P14" s="206">
        <v>0</v>
      </c>
      <c r="Q14" s="206">
        <v>0</v>
      </c>
      <c r="R14" s="206">
        <v>0</v>
      </c>
      <c r="S14" s="206">
        <v>0</v>
      </c>
      <c r="T14" s="206">
        <v>0</v>
      </c>
      <c r="U14" s="206">
        <v>0</v>
      </c>
      <c r="V14" s="206">
        <v>0</v>
      </c>
      <c r="W14" s="206">
        <v>0</v>
      </c>
      <c r="X14" s="207">
        <v>0</v>
      </c>
      <c r="Y14" s="197" t="s">
        <v>835</v>
      </c>
      <c r="Z14" s="198" t="s">
        <v>835</v>
      </c>
      <c r="AA14" s="198" t="s">
        <v>835</v>
      </c>
      <c r="AB14" s="197" t="s">
        <v>835</v>
      </c>
      <c r="AC14" s="205"/>
      <c r="AD14" s="206"/>
      <c r="AE14" s="206"/>
      <c r="AF14" s="208"/>
      <c r="AG14" s="209"/>
      <c r="AH14" s="209"/>
      <c r="AI14" s="209"/>
      <c r="AJ14" s="209"/>
      <c r="AK14" s="209"/>
      <c r="AL14" s="209"/>
      <c r="AM14" s="209"/>
      <c r="AN14" s="210"/>
      <c r="AO14" s="3"/>
      <c r="AP14" s="3"/>
      <c r="AQ14" s="3"/>
      <c r="AR14" s="3"/>
      <c r="AS14" s="3"/>
      <c r="AT14" s="141">
        <f>IF(AB14="Ⅳ",4,IF(AB14="Ⅲ",3,IF(AB14="Ⅱ",2,1)))</f>
        <v>1</v>
      </c>
      <c r="AU14" s="3"/>
    </row>
    <row r="15" spans="1:47" x14ac:dyDescent="0.2">
      <c r="B15" s="211">
        <v>5</v>
      </c>
      <c r="C15" s="33">
        <v>10.4</v>
      </c>
      <c r="D15" s="205">
        <v>0</v>
      </c>
      <c r="E15" s="206">
        <v>0</v>
      </c>
      <c r="F15" s="206">
        <v>0</v>
      </c>
      <c r="G15" s="206">
        <v>0</v>
      </c>
      <c r="H15" s="206">
        <v>0</v>
      </c>
      <c r="I15" s="206">
        <v>0</v>
      </c>
      <c r="J15" s="206">
        <v>0</v>
      </c>
      <c r="K15" s="206">
        <v>0</v>
      </c>
      <c r="L15" s="206">
        <v>0</v>
      </c>
      <c r="M15" s="206">
        <v>0</v>
      </c>
      <c r="N15" s="206">
        <v>0</v>
      </c>
      <c r="O15" s="206">
        <v>0</v>
      </c>
      <c r="P15" s="206">
        <v>0</v>
      </c>
      <c r="Q15" s="206">
        <v>0</v>
      </c>
      <c r="R15" s="206">
        <v>0</v>
      </c>
      <c r="S15" s="206">
        <v>0</v>
      </c>
      <c r="T15" s="206">
        <v>0</v>
      </c>
      <c r="U15" s="206">
        <v>0</v>
      </c>
      <c r="V15" s="206">
        <v>0</v>
      </c>
      <c r="W15" s="206">
        <v>0</v>
      </c>
      <c r="X15" s="207">
        <v>0</v>
      </c>
      <c r="Y15" s="197" t="s">
        <v>835</v>
      </c>
      <c r="Z15" s="198" t="s">
        <v>835</v>
      </c>
      <c r="AA15" s="198" t="s">
        <v>835</v>
      </c>
      <c r="AB15" s="197" t="s">
        <v>835</v>
      </c>
      <c r="AC15" s="205"/>
      <c r="AD15" s="206"/>
      <c r="AE15" s="206"/>
      <c r="AF15" s="208"/>
      <c r="AG15" s="209"/>
      <c r="AH15" s="209"/>
      <c r="AI15" s="209"/>
      <c r="AJ15" s="209"/>
      <c r="AK15" s="209"/>
      <c r="AL15" s="209"/>
      <c r="AM15" s="209"/>
      <c r="AN15" s="210"/>
      <c r="AO15" s="3"/>
      <c r="AP15" s="3"/>
      <c r="AQ15" s="3"/>
      <c r="AR15" s="3"/>
      <c r="AS15" s="3"/>
      <c r="AT15" s="141">
        <f t="shared" si="0"/>
        <v>1</v>
      </c>
      <c r="AU15" s="3"/>
    </row>
    <row r="16" spans="1:47" x14ac:dyDescent="0.2">
      <c r="B16" s="211">
        <v>6</v>
      </c>
      <c r="C16" s="33">
        <v>10.5</v>
      </c>
      <c r="D16" s="205">
        <v>0</v>
      </c>
      <c r="E16" s="206">
        <v>0</v>
      </c>
      <c r="F16" s="206">
        <v>0</v>
      </c>
      <c r="G16" s="206">
        <v>0</v>
      </c>
      <c r="H16" s="206">
        <v>0</v>
      </c>
      <c r="I16" s="206">
        <v>0</v>
      </c>
      <c r="J16" s="206">
        <v>1</v>
      </c>
      <c r="K16" s="206">
        <v>0</v>
      </c>
      <c r="L16" s="206">
        <v>0</v>
      </c>
      <c r="M16" s="206">
        <v>0</v>
      </c>
      <c r="N16" s="206">
        <v>0</v>
      </c>
      <c r="O16" s="206">
        <v>0</v>
      </c>
      <c r="P16" s="206">
        <v>0</v>
      </c>
      <c r="Q16" s="206">
        <v>0</v>
      </c>
      <c r="R16" s="206">
        <v>0</v>
      </c>
      <c r="S16" s="206">
        <v>0</v>
      </c>
      <c r="T16" s="206">
        <v>0</v>
      </c>
      <c r="U16" s="206">
        <v>1</v>
      </c>
      <c r="V16" s="206">
        <v>0</v>
      </c>
      <c r="W16" s="206">
        <v>0</v>
      </c>
      <c r="X16" s="207">
        <v>0</v>
      </c>
      <c r="Y16" s="197" t="s">
        <v>835</v>
      </c>
      <c r="Z16" s="198" t="s">
        <v>836</v>
      </c>
      <c r="AA16" s="198" t="s">
        <v>835</v>
      </c>
      <c r="AB16" s="197" t="s">
        <v>836</v>
      </c>
      <c r="AC16" s="205"/>
      <c r="AD16" s="206"/>
      <c r="AE16" s="206"/>
      <c r="AF16" s="208"/>
      <c r="AG16" s="209"/>
      <c r="AH16" s="209"/>
      <c r="AI16" s="209">
        <v>0.1</v>
      </c>
      <c r="AJ16" s="209"/>
      <c r="AK16" s="209"/>
      <c r="AL16" s="209"/>
      <c r="AM16" s="209"/>
      <c r="AN16" s="210"/>
      <c r="AO16" s="3"/>
      <c r="AP16" s="3"/>
      <c r="AQ16" s="3"/>
      <c r="AR16" s="3"/>
      <c r="AS16" s="3"/>
      <c r="AT16" s="141">
        <f t="shared" si="0"/>
        <v>2</v>
      </c>
      <c r="AU16" s="3"/>
    </row>
    <row r="17" spans="2:47" x14ac:dyDescent="0.2">
      <c r="B17" s="211">
        <v>7</v>
      </c>
      <c r="C17" s="33">
        <v>10.5</v>
      </c>
      <c r="D17" s="205">
        <v>0</v>
      </c>
      <c r="E17" s="206">
        <v>0</v>
      </c>
      <c r="F17" s="206">
        <v>0</v>
      </c>
      <c r="G17" s="206">
        <v>0</v>
      </c>
      <c r="H17" s="206">
        <v>0</v>
      </c>
      <c r="I17" s="206">
        <v>0</v>
      </c>
      <c r="J17" s="206">
        <v>0</v>
      </c>
      <c r="K17" s="206">
        <v>0</v>
      </c>
      <c r="L17" s="206">
        <v>0</v>
      </c>
      <c r="M17" s="206">
        <v>0</v>
      </c>
      <c r="N17" s="206">
        <v>0</v>
      </c>
      <c r="O17" s="206">
        <v>0</v>
      </c>
      <c r="P17" s="206">
        <v>0</v>
      </c>
      <c r="Q17" s="206">
        <v>0</v>
      </c>
      <c r="R17" s="206">
        <v>0</v>
      </c>
      <c r="S17" s="206">
        <v>0</v>
      </c>
      <c r="T17" s="206">
        <v>0</v>
      </c>
      <c r="U17" s="206">
        <v>0</v>
      </c>
      <c r="V17" s="206">
        <v>0</v>
      </c>
      <c r="W17" s="206">
        <v>0</v>
      </c>
      <c r="X17" s="207">
        <v>0</v>
      </c>
      <c r="Y17" s="197" t="s">
        <v>835</v>
      </c>
      <c r="Z17" s="198" t="s">
        <v>835</v>
      </c>
      <c r="AA17" s="198" t="s">
        <v>835</v>
      </c>
      <c r="AB17" s="197" t="s">
        <v>835</v>
      </c>
      <c r="AC17" s="205"/>
      <c r="AD17" s="206"/>
      <c r="AE17" s="206"/>
      <c r="AF17" s="208"/>
      <c r="AG17" s="209"/>
      <c r="AH17" s="209"/>
      <c r="AI17" s="209"/>
      <c r="AJ17" s="209"/>
      <c r="AK17" s="209"/>
      <c r="AL17" s="209"/>
      <c r="AM17" s="209"/>
      <c r="AN17" s="210"/>
      <c r="AO17" s="3"/>
      <c r="AP17" s="3"/>
      <c r="AQ17" s="3"/>
      <c r="AR17" s="3"/>
      <c r="AS17" s="3"/>
      <c r="AT17" s="141">
        <f t="shared" si="0"/>
        <v>1</v>
      </c>
      <c r="AU17" s="3"/>
    </row>
    <row r="18" spans="2:47" x14ac:dyDescent="0.2">
      <c r="B18" s="211">
        <v>8</v>
      </c>
      <c r="C18" s="33">
        <v>10.5</v>
      </c>
      <c r="D18" s="205">
        <v>0</v>
      </c>
      <c r="E18" s="206">
        <v>0</v>
      </c>
      <c r="F18" s="206">
        <v>0</v>
      </c>
      <c r="G18" s="206">
        <v>0</v>
      </c>
      <c r="H18" s="206">
        <v>0</v>
      </c>
      <c r="I18" s="206">
        <v>0</v>
      </c>
      <c r="J18" s="206">
        <v>0</v>
      </c>
      <c r="K18" s="206">
        <v>0</v>
      </c>
      <c r="L18" s="206">
        <v>0</v>
      </c>
      <c r="M18" s="206">
        <v>0</v>
      </c>
      <c r="N18" s="206">
        <v>0</v>
      </c>
      <c r="O18" s="206">
        <v>0</v>
      </c>
      <c r="P18" s="206">
        <v>0</v>
      </c>
      <c r="Q18" s="206">
        <v>0</v>
      </c>
      <c r="R18" s="206">
        <v>0</v>
      </c>
      <c r="S18" s="206">
        <v>0</v>
      </c>
      <c r="T18" s="206">
        <v>0</v>
      </c>
      <c r="U18" s="206">
        <v>0</v>
      </c>
      <c r="V18" s="206">
        <v>0</v>
      </c>
      <c r="W18" s="206">
        <v>0</v>
      </c>
      <c r="X18" s="207">
        <v>0</v>
      </c>
      <c r="Y18" s="197" t="s">
        <v>835</v>
      </c>
      <c r="Z18" s="198" t="s">
        <v>835</v>
      </c>
      <c r="AA18" s="198" t="s">
        <v>835</v>
      </c>
      <c r="AB18" s="197" t="s">
        <v>835</v>
      </c>
      <c r="AC18" s="205"/>
      <c r="AD18" s="206"/>
      <c r="AE18" s="206"/>
      <c r="AF18" s="208"/>
      <c r="AG18" s="209"/>
      <c r="AH18" s="209"/>
      <c r="AI18" s="209"/>
      <c r="AJ18" s="209"/>
      <c r="AK18" s="209"/>
      <c r="AL18" s="209"/>
      <c r="AM18" s="209"/>
      <c r="AN18" s="210"/>
      <c r="AO18" s="3"/>
      <c r="AP18" s="3"/>
      <c r="AQ18" s="3"/>
      <c r="AR18" s="3"/>
      <c r="AS18" s="3"/>
      <c r="AT18" s="141">
        <f t="shared" si="0"/>
        <v>1</v>
      </c>
      <c r="AU18" s="3"/>
    </row>
    <row r="19" spans="2:47" x14ac:dyDescent="0.2">
      <c r="B19" s="211">
        <v>9</v>
      </c>
      <c r="C19" s="33">
        <v>10.5</v>
      </c>
      <c r="D19" s="205">
        <v>0</v>
      </c>
      <c r="E19" s="206">
        <v>0</v>
      </c>
      <c r="F19" s="206">
        <v>0</v>
      </c>
      <c r="G19" s="206">
        <v>0</v>
      </c>
      <c r="H19" s="206">
        <v>0</v>
      </c>
      <c r="I19" s="206">
        <v>0</v>
      </c>
      <c r="J19" s="206">
        <v>1</v>
      </c>
      <c r="K19" s="206">
        <v>1</v>
      </c>
      <c r="L19" s="206">
        <v>0</v>
      </c>
      <c r="M19" s="206">
        <v>0</v>
      </c>
      <c r="N19" s="206">
        <v>0</v>
      </c>
      <c r="O19" s="206">
        <v>0</v>
      </c>
      <c r="P19" s="206">
        <v>0</v>
      </c>
      <c r="Q19" s="206">
        <v>0</v>
      </c>
      <c r="R19" s="206">
        <v>0</v>
      </c>
      <c r="S19" s="206">
        <v>0</v>
      </c>
      <c r="T19" s="206">
        <v>0</v>
      </c>
      <c r="U19" s="206">
        <v>2</v>
      </c>
      <c r="V19" s="206">
        <v>0</v>
      </c>
      <c r="W19" s="206">
        <v>0</v>
      </c>
      <c r="X19" s="207">
        <v>0</v>
      </c>
      <c r="Y19" s="197" t="s">
        <v>835</v>
      </c>
      <c r="Z19" s="198" t="s">
        <v>836</v>
      </c>
      <c r="AA19" s="198" t="s">
        <v>835</v>
      </c>
      <c r="AB19" s="197" t="s">
        <v>836</v>
      </c>
      <c r="AC19" s="205"/>
      <c r="AD19" s="206"/>
      <c r="AE19" s="206"/>
      <c r="AF19" s="208"/>
      <c r="AG19" s="209"/>
      <c r="AH19" s="209"/>
      <c r="AI19" s="209">
        <v>0.75</v>
      </c>
      <c r="AJ19" s="209">
        <v>0.28000000000000003</v>
      </c>
      <c r="AK19" s="209"/>
      <c r="AL19" s="209"/>
      <c r="AM19" s="209"/>
      <c r="AN19" s="210"/>
      <c r="AO19" s="3"/>
      <c r="AP19" s="3"/>
      <c r="AQ19" s="3"/>
      <c r="AR19" s="3"/>
      <c r="AS19" s="3"/>
      <c r="AT19" s="141">
        <f t="shared" si="0"/>
        <v>2</v>
      </c>
      <c r="AU19" s="3"/>
    </row>
    <row r="20" spans="2:47" x14ac:dyDescent="0.2">
      <c r="B20" s="211">
        <v>10</v>
      </c>
      <c r="C20" s="33">
        <v>10.5</v>
      </c>
      <c r="D20" s="205">
        <v>0</v>
      </c>
      <c r="E20" s="206">
        <v>0</v>
      </c>
      <c r="F20" s="206">
        <v>0</v>
      </c>
      <c r="G20" s="206">
        <v>0</v>
      </c>
      <c r="H20" s="206">
        <v>0</v>
      </c>
      <c r="I20" s="206">
        <v>0</v>
      </c>
      <c r="J20" s="206">
        <v>0</v>
      </c>
      <c r="K20" s="206">
        <v>0</v>
      </c>
      <c r="L20" s="206">
        <v>0</v>
      </c>
      <c r="M20" s="206">
        <v>0</v>
      </c>
      <c r="N20" s="206">
        <v>0</v>
      </c>
      <c r="O20" s="206">
        <v>0</v>
      </c>
      <c r="P20" s="206">
        <v>0</v>
      </c>
      <c r="Q20" s="206">
        <v>0</v>
      </c>
      <c r="R20" s="206">
        <v>0</v>
      </c>
      <c r="S20" s="206">
        <v>0</v>
      </c>
      <c r="T20" s="206">
        <v>0</v>
      </c>
      <c r="U20" s="206">
        <v>0</v>
      </c>
      <c r="V20" s="206">
        <v>0</v>
      </c>
      <c r="W20" s="206">
        <v>0</v>
      </c>
      <c r="X20" s="207">
        <v>0</v>
      </c>
      <c r="Y20" s="197" t="s">
        <v>835</v>
      </c>
      <c r="Z20" s="198" t="s">
        <v>835</v>
      </c>
      <c r="AA20" s="198" t="s">
        <v>835</v>
      </c>
      <c r="AB20" s="197" t="s">
        <v>835</v>
      </c>
      <c r="AC20" s="205"/>
      <c r="AD20" s="206"/>
      <c r="AE20" s="206"/>
      <c r="AF20" s="208"/>
      <c r="AG20" s="209"/>
      <c r="AH20" s="209"/>
      <c r="AI20" s="209"/>
      <c r="AJ20" s="209"/>
      <c r="AK20" s="209"/>
      <c r="AL20" s="209"/>
      <c r="AM20" s="209"/>
      <c r="AN20" s="210"/>
      <c r="AO20" s="3"/>
      <c r="AP20" s="3"/>
      <c r="AQ20" s="3"/>
      <c r="AR20" s="3"/>
      <c r="AS20" s="3"/>
      <c r="AT20" s="141">
        <f t="shared" si="0"/>
        <v>1</v>
      </c>
      <c r="AU20" s="3"/>
    </row>
    <row r="21" spans="2:47" x14ac:dyDescent="0.2">
      <c r="B21" s="211">
        <v>11</v>
      </c>
      <c r="C21" s="33">
        <v>10.5</v>
      </c>
      <c r="D21" s="205">
        <v>0</v>
      </c>
      <c r="E21" s="206">
        <v>0</v>
      </c>
      <c r="F21" s="206">
        <v>0</v>
      </c>
      <c r="G21" s="206">
        <v>0</v>
      </c>
      <c r="H21" s="206">
        <v>0</v>
      </c>
      <c r="I21" s="206">
        <v>0</v>
      </c>
      <c r="J21" s="206">
        <v>0</v>
      </c>
      <c r="K21" s="206">
        <v>0</v>
      </c>
      <c r="L21" s="206">
        <v>0</v>
      </c>
      <c r="M21" s="206">
        <v>0</v>
      </c>
      <c r="N21" s="206">
        <v>0</v>
      </c>
      <c r="O21" s="206">
        <v>1</v>
      </c>
      <c r="P21" s="206">
        <v>0</v>
      </c>
      <c r="Q21" s="206">
        <v>0</v>
      </c>
      <c r="R21" s="206">
        <v>0</v>
      </c>
      <c r="S21" s="206">
        <v>0</v>
      </c>
      <c r="T21" s="206">
        <v>0</v>
      </c>
      <c r="U21" s="206">
        <v>0</v>
      </c>
      <c r="V21" s="206">
        <v>0</v>
      </c>
      <c r="W21" s="206">
        <v>0</v>
      </c>
      <c r="X21" s="207">
        <v>1</v>
      </c>
      <c r="Y21" s="197" t="s">
        <v>835</v>
      </c>
      <c r="Z21" s="198" t="s">
        <v>835</v>
      </c>
      <c r="AA21" s="198" t="s">
        <v>836</v>
      </c>
      <c r="AB21" s="197" t="s">
        <v>836</v>
      </c>
      <c r="AC21" s="205"/>
      <c r="AD21" s="206"/>
      <c r="AE21" s="206"/>
      <c r="AF21" s="208"/>
      <c r="AG21" s="209"/>
      <c r="AH21" s="209"/>
      <c r="AI21" s="209"/>
      <c r="AJ21" s="209"/>
      <c r="AK21" s="209"/>
      <c r="AL21" s="209"/>
      <c r="AM21" s="209"/>
      <c r="AN21" s="210">
        <v>1.4</v>
      </c>
      <c r="AO21" s="3"/>
      <c r="AP21" s="3"/>
      <c r="AQ21" s="3"/>
      <c r="AR21" s="3"/>
      <c r="AS21" s="3"/>
      <c r="AT21" s="141">
        <f t="shared" si="0"/>
        <v>2</v>
      </c>
      <c r="AU21" s="3"/>
    </row>
    <row r="22" spans="2:47" x14ac:dyDescent="0.2">
      <c r="B22" s="211">
        <v>12</v>
      </c>
      <c r="C22" s="33">
        <v>10.5</v>
      </c>
      <c r="D22" s="205">
        <v>0</v>
      </c>
      <c r="E22" s="206">
        <v>0</v>
      </c>
      <c r="F22" s="206">
        <v>0</v>
      </c>
      <c r="G22" s="206">
        <v>0</v>
      </c>
      <c r="H22" s="206">
        <v>0</v>
      </c>
      <c r="I22" s="206">
        <v>0</v>
      </c>
      <c r="J22" s="206">
        <v>0</v>
      </c>
      <c r="K22" s="206">
        <v>0</v>
      </c>
      <c r="L22" s="206">
        <v>0</v>
      </c>
      <c r="M22" s="206">
        <v>0</v>
      </c>
      <c r="N22" s="206">
        <v>0</v>
      </c>
      <c r="O22" s="206">
        <v>0</v>
      </c>
      <c r="P22" s="206">
        <v>0</v>
      </c>
      <c r="Q22" s="206">
        <v>0</v>
      </c>
      <c r="R22" s="206">
        <v>0</v>
      </c>
      <c r="S22" s="206">
        <v>0</v>
      </c>
      <c r="T22" s="206">
        <v>0</v>
      </c>
      <c r="U22" s="206">
        <v>0</v>
      </c>
      <c r="V22" s="206">
        <v>0</v>
      </c>
      <c r="W22" s="206">
        <v>0</v>
      </c>
      <c r="X22" s="207">
        <v>0</v>
      </c>
      <c r="Y22" s="197" t="s">
        <v>835</v>
      </c>
      <c r="Z22" s="198" t="s">
        <v>835</v>
      </c>
      <c r="AA22" s="198" t="s">
        <v>835</v>
      </c>
      <c r="AB22" s="197" t="s">
        <v>835</v>
      </c>
      <c r="AC22" s="205"/>
      <c r="AD22" s="206"/>
      <c r="AE22" s="206"/>
      <c r="AF22" s="208"/>
      <c r="AG22" s="209"/>
      <c r="AH22" s="209"/>
      <c r="AI22" s="209"/>
      <c r="AJ22" s="209"/>
      <c r="AK22" s="209"/>
      <c r="AL22" s="209"/>
      <c r="AM22" s="209"/>
      <c r="AN22" s="210"/>
      <c r="AO22" s="3"/>
      <c r="AP22" s="3"/>
      <c r="AQ22" s="3"/>
      <c r="AR22" s="3"/>
      <c r="AS22" s="3"/>
      <c r="AT22" s="141">
        <f t="shared" si="0"/>
        <v>1</v>
      </c>
      <c r="AU22" s="3"/>
    </row>
    <row r="23" spans="2:47" x14ac:dyDescent="0.2">
      <c r="B23" s="211">
        <v>13</v>
      </c>
      <c r="C23" s="33">
        <v>10.5</v>
      </c>
      <c r="D23" s="205">
        <v>0</v>
      </c>
      <c r="E23" s="206">
        <v>0</v>
      </c>
      <c r="F23" s="206">
        <v>0</v>
      </c>
      <c r="G23" s="206">
        <v>0</v>
      </c>
      <c r="H23" s="206">
        <v>0</v>
      </c>
      <c r="I23" s="206">
        <v>0</v>
      </c>
      <c r="J23" s="206">
        <v>1</v>
      </c>
      <c r="K23" s="206">
        <v>0</v>
      </c>
      <c r="L23" s="206">
        <v>0</v>
      </c>
      <c r="M23" s="206">
        <v>0</v>
      </c>
      <c r="N23" s="206">
        <v>0</v>
      </c>
      <c r="O23" s="206">
        <v>0</v>
      </c>
      <c r="P23" s="206">
        <v>0</v>
      </c>
      <c r="Q23" s="206">
        <v>0</v>
      </c>
      <c r="R23" s="206">
        <v>0</v>
      </c>
      <c r="S23" s="206">
        <v>0</v>
      </c>
      <c r="T23" s="206">
        <v>0</v>
      </c>
      <c r="U23" s="206">
        <v>1</v>
      </c>
      <c r="V23" s="206">
        <v>0</v>
      </c>
      <c r="W23" s="206">
        <v>0</v>
      </c>
      <c r="X23" s="207">
        <v>0</v>
      </c>
      <c r="Y23" s="197" t="s">
        <v>835</v>
      </c>
      <c r="Z23" s="198" t="s">
        <v>836</v>
      </c>
      <c r="AA23" s="198" t="s">
        <v>835</v>
      </c>
      <c r="AB23" s="197" t="s">
        <v>836</v>
      </c>
      <c r="AC23" s="205"/>
      <c r="AD23" s="206"/>
      <c r="AE23" s="206"/>
      <c r="AF23" s="208"/>
      <c r="AG23" s="209"/>
      <c r="AH23" s="209"/>
      <c r="AI23" s="209">
        <v>0.1</v>
      </c>
      <c r="AJ23" s="209"/>
      <c r="AK23" s="209"/>
      <c r="AL23" s="209"/>
      <c r="AM23" s="209"/>
      <c r="AN23" s="210"/>
      <c r="AO23" s="3"/>
      <c r="AP23" s="3"/>
      <c r="AQ23" s="3"/>
      <c r="AR23" s="3"/>
      <c r="AS23" s="3"/>
      <c r="AT23" s="141">
        <f t="shared" si="0"/>
        <v>2</v>
      </c>
      <c r="AU23" s="3"/>
    </row>
    <row r="24" spans="2:47" x14ac:dyDescent="0.2">
      <c r="B24" s="211">
        <v>14</v>
      </c>
      <c r="C24" s="33">
        <v>10.5</v>
      </c>
      <c r="D24" s="205">
        <v>0</v>
      </c>
      <c r="E24" s="206">
        <v>0</v>
      </c>
      <c r="F24" s="206">
        <v>0</v>
      </c>
      <c r="G24" s="206">
        <v>0</v>
      </c>
      <c r="H24" s="206">
        <v>0</v>
      </c>
      <c r="I24" s="206">
        <v>0</v>
      </c>
      <c r="J24" s="206">
        <v>0</v>
      </c>
      <c r="K24" s="206">
        <v>1</v>
      </c>
      <c r="L24" s="206">
        <v>0</v>
      </c>
      <c r="M24" s="206">
        <v>0</v>
      </c>
      <c r="N24" s="206">
        <v>0</v>
      </c>
      <c r="O24" s="206">
        <v>0</v>
      </c>
      <c r="P24" s="206">
        <v>0</v>
      </c>
      <c r="Q24" s="206">
        <v>0</v>
      </c>
      <c r="R24" s="206">
        <v>0</v>
      </c>
      <c r="S24" s="206">
        <v>0</v>
      </c>
      <c r="T24" s="206">
        <v>0</v>
      </c>
      <c r="U24" s="206">
        <v>1</v>
      </c>
      <c r="V24" s="206">
        <v>0</v>
      </c>
      <c r="W24" s="206">
        <v>0</v>
      </c>
      <c r="X24" s="207">
        <v>0</v>
      </c>
      <c r="Y24" s="197" t="s">
        <v>835</v>
      </c>
      <c r="Z24" s="198" t="s">
        <v>836</v>
      </c>
      <c r="AA24" s="198" t="s">
        <v>835</v>
      </c>
      <c r="AB24" s="197" t="s">
        <v>836</v>
      </c>
      <c r="AC24" s="205"/>
      <c r="AD24" s="206"/>
      <c r="AE24" s="206"/>
      <c r="AF24" s="208"/>
      <c r="AG24" s="209"/>
      <c r="AH24" s="209"/>
      <c r="AI24" s="209"/>
      <c r="AJ24" s="209">
        <v>0.21</v>
      </c>
      <c r="AK24" s="209"/>
      <c r="AL24" s="209"/>
      <c r="AM24" s="209"/>
      <c r="AN24" s="210"/>
      <c r="AO24" s="3"/>
      <c r="AP24" s="3"/>
      <c r="AQ24" s="3"/>
      <c r="AR24" s="3"/>
      <c r="AS24" s="3"/>
      <c r="AT24" s="141">
        <f t="shared" si="0"/>
        <v>2</v>
      </c>
      <c r="AU24" s="3"/>
    </row>
    <row r="25" spans="2:47" x14ac:dyDescent="0.2">
      <c r="B25" s="211">
        <v>15</v>
      </c>
      <c r="C25" s="33">
        <v>10.5</v>
      </c>
      <c r="D25" s="205">
        <v>0</v>
      </c>
      <c r="E25" s="206">
        <v>0</v>
      </c>
      <c r="F25" s="206">
        <v>0</v>
      </c>
      <c r="G25" s="208">
        <v>0</v>
      </c>
      <c r="H25" s="212">
        <v>0</v>
      </c>
      <c r="I25" s="206">
        <v>0</v>
      </c>
      <c r="J25" s="206">
        <v>1</v>
      </c>
      <c r="K25" s="208">
        <v>0</v>
      </c>
      <c r="L25" s="212">
        <v>0</v>
      </c>
      <c r="M25" s="206">
        <v>0</v>
      </c>
      <c r="N25" s="206">
        <v>0</v>
      </c>
      <c r="O25" s="208">
        <v>0</v>
      </c>
      <c r="P25" s="212">
        <v>0</v>
      </c>
      <c r="Q25" s="206">
        <v>0</v>
      </c>
      <c r="R25" s="208">
        <v>0</v>
      </c>
      <c r="S25" s="212">
        <v>0</v>
      </c>
      <c r="T25" s="206">
        <v>0</v>
      </c>
      <c r="U25" s="208">
        <v>1</v>
      </c>
      <c r="V25" s="212">
        <v>0</v>
      </c>
      <c r="W25" s="206">
        <v>0</v>
      </c>
      <c r="X25" s="207">
        <v>0</v>
      </c>
      <c r="Y25" s="197" t="s">
        <v>835</v>
      </c>
      <c r="Z25" s="198" t="s">
        <v>836</v>
      </c>
      <c r="AA25" s="198" t="s">
        <v>835</v>
      </c>
      <c r="AB25" s="197" t="s">
        <v>836</v>
      </c>
      <c r="AC25" s="205"/>
      <c r="AD25" s="206"/>
      <c r="AE25" s="206"/>
      <c r="AF25" s="208"/>
      <c r="AG25" s="209"/>
      <c r="AH25" s="209"/>
      <c r="AI25" s="209">
        <v>0.4</v>
      </c>
      <c r="AJ25" s="209"/>
      <c r="AK25" s="209"/>
      <c r="AL25" s="209"/>
      <c r="AM25" s="209"/>
      <c r="AN25" s="210"/>
      <c r="AO25" s="3"/>
      <c r="AP25" s="3"/>
      <c r="AQ25" s="3"/>
      <c r="AR25" s="3"/>
      <c r="AS25" s="3"/>
      <c r="AT25" s="141">
        <f t="shared" si="0"/>
        <v>2</v>
      </c>
      <c r="AU25" s="3"/>
    </row>
    <row r="26" spans="2:47" x14ac:dyDescent="0.2">
      <c r="B26" s="211">
        <v>16</v>
      </c>
      <c r="C26" s="33">
        <v>10.5</v>
      </c>
      <c r="D26" s="205">
        <v>0</v>
      </c>
      <c r="E26" s="206">
        <v>0</v>
      </c>
      <c r="F26" s="206">
        <v>0</v>
      </c>
      <c r="G26" s="208">
        <v>0</v>
      </c>
      <c r="H26" s="212">
        <v>0</v>
      </c>
      <c r="I26" s="206">
        <v>0</v>
      </c>
      <c r="J26" s="206">
        <v>0</v>
      </c>
      <c r="K26" s="208">
        <v>0</v>
      </c>
      <c r="L26" s="212">
        <v>0</v>
      </c>
      <c r="M26" s="206">
        <v>0</v>
      </c>
      <c r="N26" s="206">
        <v>0</v>
      </c>
      <c r="O26" s="208">
        <v>0</v>
      </c>
      <c r="P26" s="212">
        <v>0</v>
      </c>
      <c r="Q26" s="206">
        <v>0</v>
      </c>
      <c r="R26" s="208">
        <v>0</v>
      </c>
      <c r="S26" s="212">
        <v>0</v>
      </c>
      <c r="T26" s="206">
        <v>0</v>
      </c>
      <c r="U26" s="208">
        <v>0</v>
      </c>
      <c r="V26" s="212">
        <v>0</v>
      </c>
      <c r="W26" s="206">
        <v>0</v>
      </c>
      <c r="X26" s="207">
        <v>0</v>
      </c>
      <c r="Y26" s="197" t="s">
        <v>835</v>
      </c>
      <c r="Z26" s="198" t="s">
        <v>835</v>
      </c>
      <c r="AA26" s="198" t="s">
        <v>835</v>
      </c>
      <c r="AB26" s="197" t="s">
        <v>835</v>
      </c>
      <c r="AC26" s="205"/>
      <c r="AD26" s="206"/>
      <c r="AE26" s="206"/>
      <c r="AF26" s="208"/>
      <c r="AG26" s="209"/>
      <c r="AH26" s="209"/>
      <c r="AI26" s="209"/>
      <c r="AJ26" s="209"/>
      <c r="AK26" s="209"/>
      <c r="AL26" s="209"/>
      <c r="AM26" s="209"/>
      <c r="AN26" s="210"/>
      <c r="AO26" s="3"/>
      <c r="AP26" s="3"/>
      <c r="AQ26" s="3"/>
      <c r="AR26" s="3"/>
      <c r="AS26" s="3"/>
      <c r="AT26" s="141">
        <f t="shared" si="0"/>
        <v>1</v>
      </c>
      <c r="AU26" s="3"/>
    </row>
    <row r="27" spans="2:47" x14ac:dyDescent="0.2">
      <c r="B27" s="211">
        <v>17</v>
      </c>
      <c r="C27" s="33">
        <v>10.5</v>
      </c>
      <c r="D27" s="205">
        <v>0</v>
      </c>
      <c r="E27" s="206">
        <v>0</v>
      </c>
      <c r="F27" s="206">
        <v>0</v>
      </c>
      <c r="G27" s="208">
        <v>0</v>
      </c>
      <c r="H27" s="212">
        <v>0</v>
      </c>
      <c r="I27" s="206">
        <v>0</v>
      </c>
      <c r="J27" s="206">
        <v>0</v>
      </c>
      <c r="K27" s="208">
        <v>0</v>
      </c>
      <c r="L27" s="212">
        <v>0</v>
      </c>
      <c r="M27" s="206">
        <v>0</v>
      </c>
      <c r="N27" s="206">
        <v>0</v>
      </c>
      <c r="O27" s="208">
        <v>0</v>
      </c>
      <c r="P27" s="212">
        <v>0</v>
      </c>
      <c r="Q27" s="206">
        <v>0</v>
      </c>
      <c r="R27" s="208">
        <v>0</v>
      </c>
      <c r="S27" s="212">
        <v>0</v>
      </c>
      <c r="T27" s="206">
        <v>0</v>
      </c>
      <c r="U27" s="208">
        <v>0</v>
      </c>
      <c r="V27" s="212">
        <v>0</v>
      </c>
      <c r="W27" s="206">
        <v>0</v>
      </c>
      <c r="X27" s="207">
        <v>0</v>
      </c>
      <c r="Y27" s="197" t="s">
        <v>835</v>
      </c>
      <c r="Z27" s="198" t="s">
        <v>835</v>
      </c>
      <c r="AA27" s="198" t="s">
        <v>835</v>
      </c>
      <c r="AB27" s="197" t="s">
        <v>835</v>
      </c>
      <c r="AC27" s="205"/>
      <c r="AD27" s="206"/>
      <c r="AE27" s="206"/>
      <c r="AF27" s="208"/>
      <c r="AG27" s="209"/>
      <c r="AH27" s="209"/>
      <c r="AI27" s="209"/>
      <c r="AJ27" s="209"/>
      <c r="AK27" s="209"/>
      <c r="AL27" s="209"/>
      <c r="AM27" s="209"/>
      <c r="AN27" s="210"/>
      <c r="AO27" s="3"/>
      <c r="AP27" s="3"/>
      <c r="AQ27" s="3"/>
      <c r="AR27" s="3"/>
      <c r="AS27" s="3"/>
      <c r="AT27" s="141">
        <f t="shared" si="0"/>
        <v>1</v>
      </c>
      <c r="AU27" s="3"/>
    </row>
    <row r="28" spans="2:47" x14ac:dyDescent="0.2">
      <c r="B28" s="211">
        <v>18</v>
      </c>
      <c r="C28" s="33">
        <v>10.5</v>
      </c>
      <c r="D28" s="205">
        <v>0</v>
      </c>
      <c r="E28" s="206">
        <v>0</v>
      </c>
      <c r="F28" s="206">
        <v>0</v>
      </c>
      <c r="G28" s="208">
        <v>0</v>
      </c>
      <c r="H28" s="212">
        <v>0</v>
      </c>
      <c r="I28" s="206">
        <v>0</v>
      </c>
      <c r="J28" s="206">
        <v>0</v>
      </c>
      <c r="K28" s="208">
        <v>0</v>
      </c>
      <c r="L28" s="212">
        <v>0</v>
      </c>
      <c r="M28" s="206">
        <v>0</v>
      </c>
      <c r="N28" s="206">
        <v>0</v>
      </c>
      <c r="O28" s="208">
        <v>0</v>
      </c>
      <c r="P28" s="212">
        <v>0</v>
      </c>
      <c r="Q28" s="206">
        <v>0</v>
      </c>
      <c r="R28" s="208">
        <v>0</v>
      </c>
      <c r="S28" s="212">
        <v>0</v>
      </c>
      <c r="T28" s="206">
        <v>0</v>
      </c>
      <c r="U28" s="208">
        <v>0</v>
      </c>
      <c r="V28" s="212">
        <v>0</v>
      </c>
      <c r="W28" s="206">
        <v>0</v>
      </c>
      <c r="X28" s="207">
        <v>0</v>
      </c>
      <c r="Y28" s="197" t="s">
        <v>835</v>
      </c>
      <c r="Z28" s="198" t="s">
        <v>835</v>
      </c>
      <c r="AA28" s="198" t="s">
        <v>835</v>
      </c>
      <c r="AB28" s="197" t="s">
        <v>835</v>
      </c>
      <c r="AC28" s="205"/>
      <c r="AD28" s="206"/>
      <c r="AE28" s="206"/>
      <c r="AF28" s="208"/>
      <c r="AG28" s="209"/>
      <c r="AH28" s="209"/>
      <c r="AI28" s="209"/>
      <c r="AJ28" s="209"/>
      <c r="AK28" s="209"/>
      <c r="AL28" s="209"/>
      <c r="AM28" s="209"/>
      <c r="AN28" s="210"/>
      <c r="AO28" s="3"/>
      <c r="AP28" s="3"/>
      <c r="AQ28" s="3"/>
      <c r="AR28" s="3"/>
      <c r="AS28" s="3"/>
      <c r="AT28" s="141">
        <f t="shared" si="0"/>
        <v>1</v>
      </c>
      <c r="AU28" s="3"/>
    </row>
    <row r="29" spans="2:47" x14ac:dyDescent="0.2">
      <c r="B29" s="211">
        <v>19</v>
      </c>
      <c r="C29" s="33">
        <v>10.5</v>
      </c>
      <c r="D29" s="205">
        <v>0</v>
      </c>
      <c r="E29" s="206">
        <v>0</v>
      </c>
      <c r="F29" s="206">
        <v>0</v>
      </c>
      <c r="G29" s="208">
        <v>0</v>
      </c>
      <c r="H29" s="212">
        <v>0</v>
      </c>
      <c r="I29" s="206">
        <v>0</v>
      </c>
      <c r="J29" s="206">
        <v>0</v>
      </c>
      <c r="K29" s="208">
        <v>0</v>
      </c>
      <c r="L29" s="212">
        <v>0</v>
      </c>
      <c r="M29" s="206">
        <v>0</v>
      </c>
      <c r="N29" s="206">
        <v>0</v>
      </c>
      <c r="O29" s="208">
        <v>0</v>
      </c>
      <c r="P29" s="212">
        <v>0</v>
      </c>
      <c r="Q29" s="206">
        <v>0</v>
      </c>
      <c r="R29" s="208">
        <v>0</v>
      </c>
      <c r="S29" s="212">
        <v>0</v>
      </c>
      <c r="T29" s="206">
        <v>0</v>
      </c>
      <c r="U29" s="208">
        <v>0</v>
      </c>
      <c r="V29" s="212">
        <v>0</v>
      </c>
      <c r="W29" s="206">
        <v>0</v>
      </c>
      <c r="X29" s="207">
        <v>0</v>
      </c>
      <c r="Y29" s="197" t="s">
        <v>835</v>
      </c>
      <c r="Z29" s="198" t="s">
        <v>835</v>
      </c>
      <c r="AA29" s="198" t="s">
        <v>835</v>
      </c>
      <c r="AB29" s="197" t="s">
        <v>835</v>
      </c>
      <c r="AC29" s="205"/>
      <c r="AD29" s="206"/>
      <c r="AE29" s="206"/>
      <c r="AF29" s="208"/>
      <c r="AG29" s="209"/>
      <c r="AH29" s="209"/>
      <c r="AI29" s="209"/>
      <c r="AJ29" s="209"/>
      <c r="AK29" s="209"/>
      <c r="AL29" s="209"/>
      <c r="AM29" s="209"/>
      <c r="AN29" s="210"/>
      <c r="AO29" s="3"/>
      <c r="AP29" s="3"/>
      <c r="AQ29" s="3"/>
      <c r="AR29" s="3"/>
      <c r="AS29" s="3"/>
      <c r="AT29" s="141">
        <f t="shared" si="0"/>
        <v>1</v>
      </c>
      <c r="AU29" s="3"/>
    </row>
    <row r="30" spans="2:47" x14ac:dyDescent="0.2">
      <c r="B30" s="211">
        <v>20</v>
      </c>
      <c r="C30" s="33">
        <v>10.5</v>
      </c>
      <c r="D30" s="205">
        <v>0</v>
      </c>
      <c r="E30" s="206">
        <v>0</v>
      </c>
      <c r="F30" s="206">
        <v>0</v>
      </c>
      <c r="G30" s="208">
        <v>0</v>
      </c>
      <c r="H30" s="212">
        <v>0</v>
      </c>
      <c r="I30" s="206">
        <v>0</v>
      </c>
      <c r="J30" s="206">
        <v>0</v>
      </c>
      <c r="K30" s="208">
        <v>0</v>
      </c>
      <c r="L30" s="212">
        <v>0</v>
      </c>
      <c r="M30" s="206">
        <v>0</v>
      </c>
      <c r="N30" s="206">
        <v>0</v>
      </c>
      <c r="O30" s="208">
        <v>0</v>
      </c>
      <c r="P30" s="212">
        <v>0</v>
      </c>
      <c r="Q30" s="206">
        <v>0</v>
      </c>
      <c r="R30" s="208">
        <v>0</v>
      </c>
      <c r="S30" s="212">
        <v>0</v>
      </c>
      <c r="T30" s="206">
        <v>0</v>
      </c>
      <c r="U30" s="208">
        <v>0</v>
      </c>
      <c r="V30" s="212">
        <v>0</v>
      </c>
      <c r="W30" s="206">
        <v>0</v>
      </c>
      <c r="X30" s="207">
        <v>0</v>
      </c>
      <c r="Y30" s="197" t="s">
        <v>835</v>
      </c>
      <c r="Z30" s="198" t="s">
        <v>835</v>
      </c>
      <c r="AA30" s="198" t="s">
        <v>835</v>
      </c>
      <c r="AB30" s="197" t="s">
        <v>835</v>
      </c>
      <c r="AC30" s="205"/>
      <c r="AD30" s="206"/>
      <c r="AE30" s="206"/>
      <c r="AF30" s="208"/>
      <c r="AG30" s="209"/>
      <c r="AH30" s="209"/>
      <c r="AI30" s="209"/>
      <c r="AJ30" s="209"/>
      <c r="AK30" s="209"/>
      <c r="AL30" s="209"/>
      <c r="AM30" s="209"/>
      <c r="AN30" s="210"/>
      <c r="AO30" s="3"/>
      <c r="AP30" s="3"/>
      <c r="AQ30" s="3"/>
      <c r="AR30" s="3"/>
      <c r="AS30" s="3"/>
      <c r="AT30" s="141">
        <f t="shared" si="0"/>
        <v>1</v>
      </c>
      <c r="AU30" s="3"/>
    </row>
    <row r="31" spans="2:47" x14ac:dyDescent="0.2">
      <c r="B31" s="211">
        <v>21</v>
      </c>
      <c r="C31" s="33">
        <v>10.5</v>
      </c>
      <c r="D31" s="205">
        <v>0</v>
      </c>
      <c r="E31" s="206">
        <v>0</v>
      </c>
      <c r="F31" s="206">
        <v>0</v>
      </c>
      <c r="G31" s="208">
        <v>0</v>
      </c>
      <c r="H31" s="212">
        <v>0</v>
      </c>
      <c r="I31" s="206">
        <v>0</v>
      </c>
      <c r="J31" s="206">
        <v>0</v>
      </c>
      <c r="K31" s="208">
        <v>0</v>
      </c>
      <c r="L31" s="212">
        <v>0</v>
      </c>
      <c r="M31" s="206">
        <v>0</v>
      </c>
      <c r="N31" s="206">
        <v>0</v>
      </c>
      <c r="O31" s="208">
        <v>0</v>
      </c>
      <c r="P31" s="212">
        <v>0</v>
      </c>
      <c r="Q31" s="206">
        <v>0</v>
      </c>
      <c r="R31" s="208">
        <v>0</v>
      </c>
      <c r="S31" s="212">
        <v>0</v>
      </c>
      <c r="T31" s="206">
        <v>0</v>
      </c>
      <c r="U31" s="208">
        <v>0</v>
      </c>
      <c r="V31" s="212">
        <v>0</v>
      </c>
      <c r="W31" s="206">
        <v>0</v>
      </c>
      <c r="X31" s="207">
        <v>0</v>
      </c>
      <c r="Y31" s="197" t="s">
        <v>835</v>
      </c>
      <c r="Z31" s="198" t="s">
        <v>835</v>
      </c>
      <c r="AA31" s="198" t="s">
        <v>835</v>
      </c>
      <c r="AB31" s="197" t="s">
        <v>835</v>
      </c>
      <c r="AC31" s="205"/>
      <c r="AD31" s="206"/>
      <c r="AE31" s="206"/>
      <c r="AF31" s="208"/>
      <c r="AG31" s="209"/>
      <c r="AH31" s="209"/>
      <c r="AI31" s="209"/>
      <c r="AJ31" s="209"/>
      <c r="AK31" s="209"/>
      <c r="AL31" s="209"/>
      <c r="AM31" s="209"/>
      <c r="AN31" s="210"/>
      <c r="AO31" s="3"/>
      <c r="AP31" s="3"/>
      <c r="AQ31" s="3"/>
      <c r="AR31" s="3"/>
      <c r="AS31" s="3"/>
      <c r="AT31" s="141">
        <f t="shared" si="0"/>
        <v>1</v>
      </c>
      <c r="AU31" s="3"/>
    </row>
    <row r="32" spans="2:47" x14ac:dyDescent="0.2">
      <c r="B32" s="211">
        <v>22</v>
      </c>
      <c r="C32" s="33">
        <v>10.5</v>
      </c>
      <c r="D32" s="205">
        <v>0</v>
      </c>
      <c r="E32" s="206">
        <v>0</v>
      </c>
      <c r="F32" s="206">
        <v>0</v>
      </c>
      <c r="G32" s="208">
        <v>0</v>
      </c>
      <c r="H32" s="212">
        <v>0</v>
      </c>
      <c r="I32" s="206">
        <v>0</v>
      </c>
      <c r="J32" s="206">
        <v>0</v>
      </c>
      <c r="K32" s="208">
        <v>0</v>
      </c>
      <c r="L32" s="212">
        <v>0</v>
      </c>
      <c r="M32" s="206">
        <v>0</v>
      </c>
      <c r="N32" s="206">
        <v>0</v>
      </c>
      <c r="O32" s="208">
        <v>0</v>
      </c>
      <c r="P32" s="212">
        <v>0</v>
      </c>
      <c r="Q32" s="206">
        <v>0</v>
      </c>
      <c r="R32" s="208">
        <v>0</v>
      </c>
      <c r="S32" s="212">
        <v>0</v>
      </c>
      <c r="T32" s="206">
        <v>0</v>
      </c>
      <c r="U32" s="208">
        <v>0</v>
      </c>
      <c r="V32" s="212">
        <v>0</v>
      </c>
      <c r="W32" s="206">
        <v>0</v>
      </c>
      <c r="X32" s="207">
        <v>0</v>
      </c>
      <c r="Y32" s="197" t="s">
        <v>835</v>
      </c>
      <c r="Z32" s="198" t="s">
        <v>835</v>
      </c>
      <c r="AA32" s="198" t="s">
        <v>835</v>
      </c>
      <c r="AB32" s="197" t="s">
        <v>835</v>
      </c>
      <c r="AC32" s="205"/>
      <c r="AD32" s="206"/>
      <c r="AE32" s="206"/>
      <c r="AF32" s="208"/>
      <c r="AG32" s="209"/>
      <c r="AH32" s="209"/>
      <c r="AI32" s="209"/>
      <c r="AJ32" s="209"/>
      <c r="AK32" s="209"/>
      <c r="AL32" s="209"/>
      <c r="AM32" s="209"/>
      <c r="AN32" s="210"/>
      <c r="AO32" s="3"/>
      <c r="AP32" s="3"/>
      <c r="AQ32" s="3"/>
      <c r="AR32" s="3"/>
      <c r="AS32" s="3"/>
      <c r="AT32" s="141">
        <f t="shared" si="0"/>
        <v>1</v>
      </c>
      <c r="AU32" s="3"/>
    </row>
    <row r="33" spans="2:47" x14ac:dyDescent="0.2">
      <c r="B33" s="211">
        <v>23</v>
      </c>
      <c r="C33" s="33">
        <v>10.5</v>
      </c>
      <c r="D33" s="205">
        <v>0</v>
      </c>
      <c r="E33" s="206">
        <v>0</v>
      </c>
      <c r="F33" s="206">
        <v>0</v>
      </c>
      <c r="G33" s="208">
        <v>0</v>
      </c>
      <c r="H33" s="212">
        <v>0</v>
      </c>
      <c r="I33" s="206">
        <v>0</v>
      </c>
      <c r="J33" s="206">
        <v>0</v>
      </c>
      <c r="K33" s="208">
        <v>0</v>
      </c>
      <c r="L33" s="212">
        <v>0</v>
      </c>
      <c r="M33" s="206">
        <v>0</v>
      </c>
      <c r="N33" s="206">
        <v>0</v>
      </c>
      <c r="O33" s="208">
        <v>0</v>
      </c>
      <c r="P33" s="212">
        <v>0</v>
      </c>
      <c r="Q33" s="206">
        <v>0</v>
      </c>
      <c r="R33" s="208">
        <v>0</v>
      </c>
      <c r="S33" s="212">
        <v>0</v>
      </c>
      <c r="T33" s="206">
        <v>0</v>
      </c>
      <c r="U33" s="208">
        <v>0</v>
      </c>
      <c r="V33" s="212">
        <v>0</v>
      </c>
      <c r="W33" s="206">
        <v>0</v>
      </c>
      <c r="X33" s="207">
        <v>0</v>
      </c>
      <c r="Y33" s="197" t="s">
        <v>835</v>
      </c>
      <c r="Z33" s="198" t="s">
        <v>835</v>
      </c>
      <c r="AA33" s="198" t="s">
        <v>835</v>
      </c>
      <c r="AB33" s="197" t="s">
        <v>835</v>
      </c>
      <c r="AC33" s="205"/>
      <c r="AD33" s="206"/>
      <c r="AE33" s="206"/>
      <c r="AF33" s="208"/>
      <c r="AG33" s="209"/>
      <c r="AH33" s="209"/>
      <c r="AI33" s="209"/>
      <c r="AJ33" s="209"/>
      <c r="AK33" s="209"/>
      <c r="AL33" s="209"/>
      <c r="AM33" s="209"/>
      <c r="AN33" s="210"/>
      <c r="AO33" s="3"/>
      <c r="AP33" s="3"/>
      <c r="AQ33" s="3"/>
      <c r="AR33" s="3"/>
      <c r="AS33" s="3"/>
      <c r="AT33" s="141">
        <f t="shared" si="0"/>
        <v>1</v>
      </c>
      <c r="AU33" s="3"/>
    </row>
    <row r="34" spans="2:47" x14ac:dyDescent="0.2">
      <c r="B34" s="213">
        <v>24</v>
      </c>
      <c r="C34" s="214">
        <v>10.5</v>
      </c>
      <c r="D34" s="205">
        <v>0</v>
      </c>
      <c r="E34" s="206">
        <v>0</v>
      </c>
      <c r="F34" s="206">
        <v>0</v>
      </c>
      <c r="G34" s="208">
        <v>0</v>
      </c>
      <c r="H34" s="212">
        <v>0</v>
      </c>
      <c r="I34" s="206">
        <v>0</v>
      </c>
      <c r="J34" s="206">
        <v>0</v>
      </c>
      <c r="K34" s="208">
        <v>0</v>
      </c>
      <c r="L34" s="212">
        <v>0</v>
      </c>
      <c r="M34" s="206">
        <v>0</v>
      </c>
      <c r="N34" s="206">
        <v>0</v>
      </c>
      <c r="O34" s="208">
        <v>0</v>
      </c>
      <c r="P34" s="212">
        <v>0</v>
      </c>
      <c r="Q34" s="206">
        <v>0</v>
      </c>
      <c r="R34" s="208">
        <v>0</v>
      </c>
      <c r="S34" s="212">
        <v>0</v>
      </c>
      <c r="T34" s="206">
        <v>0</v>
      </c>
      <c r="U34" s="208">
        <v>0</v>
      </c>
      <c r="V34" s="212">
        <v>0</v>
      </c>
      <c r="W34" s="206">
        <v>0</v>
      </c>
      <c r="X34" s="207">
        <v>0</v>
      </c>
      <c r="Y34" s="197" t="s">
        <v>835</v>
      </c>
      <c r="Z34" s="198" t="s">
        <v>835</v>
      </c>
      <c r="AA34" s="198" t="s">
        <v>835</v>
      </c>
      <c r="AB34" s="197" t="s">
        <v>835</v>
      </c>
      <c r="AC34" s="205"/>
      <c r="AD34" s="206"/>
      <c r="AE34" s="206"/>
      <c r="AF34" s="208"/>
      <c r="AG34" s="209"/>
      <c r="AH34" s="209"/>
      <c r="AI34" s="209"/>
      <c r="AJ34" s="209"/>
      <c r="AK34" s="209"/>
      <c r="AL34" s="209"/>
      <c r="AM34" s="209"/>
      <c r="AN34" s="210"/>
      <c r="AO34" s="3"/>
      <c r="AP34" s="3"/>
      <c r="AQ34" s="3"/>
      <c r="AR34" s="3"/>
      <c r="AS34" s="3"/>
      <c r="AT34" s="141">
        <f t="shared" si="0"/>
        <v>1</v>
      </c>
      <c r="AU34" s="3"/>
    </row>
    <row r="35" spans="2:47" x14ac:dyDescent="0.2">
      <c r="B35" s="213">
        <v>25</v>
      </c>
      <c r="C35" s="214">
        <v>10.5</v>
      </c>
      <c r="D35" s="205">
        <v>0</v>
      </c>
      <c r="E35" s="206">
        <v>0</v>
      </c>
      <c r="F35" s="206">
        <v>0</v>
      </c>
      <c r="G35" s="208">
        <v>0</v>
      </c>
      <c r="H35" s="212">
        <v>0</v>
      </c>
      <c r="I35" s="206">
        <v>0</v>
      </c>
      <c r="J35" s="206">
        <v>0</v>
      </c>
      <c r="K35" s="208">
        <v>0</v>
      </c>
      <c r="L35" s="212">
        <v>0</v>
      </c>
      <c r="M35" s="206">
        <v>0</v>
      </c>
      <c r="N35" s="206">
        <v>0</v>
      </c>
      <c r="O35" s="208">
        <v>0</v>
      </c>
      <c r="P35" s="212">
        <v>0</v>
      </c>
      <c r="Q35" s="206">
        <v>0</v>
      </c>
      <c r="R35" s="208">
        <v>0</v>
      </c>
      <c r="S35" s="212">
        <v>0</v>
      </c>
      <c r="T35" s="206">
        <v>0</v>
      </c>
      <c r="U35" s="208">
        <v>0</v>
      </c>
      <c r="V35" s="212">
        <v>0</v>
      </c>
      <c r="W35" s="206">
        <v>0</v>
      </c>
      <c r="X35" s="207">
        <v>0</v>
      </c>
      <c r="Y35" s="197" t="s">
        <v>835</v>
      </c>
      <c r="Z35" s="198" t="s">
        <v>835</v>
      </c>
      <c r="AA35" s="198" t="s">
        <v>835</v>
      </c>
      <c r="AB35" s="197" t="s">
        <v>835</v>
      </c>
      <c r="AC35" s="205"/>
      <c r="AD35" s="206"/>
      <c r="AE35" s="206"/>
      <c r="AF35" s="208"/>
      <c r="AG35" s="209"/>
      <c r="AH35" s="209"/>
      <c r="AI35" s="209"/>
      <c r="AJ35" s="209"/>
      <c r="AK35" s="209"/>
      <c r="AL35" s="209"/>
      <c r="AM35" s="209"/>
      <c r="AN35" s="210"/>
      <c r="AO35" s="3"/>
      <c r="AP35" s="3"/>
      <c r="AQ35" s="3"/>
      <c r="AR35" s="3"/>
      <c r="AS35" s="3"/>
      <c r="AT35" s="141">
        <f t="shared" si="0"/>
        <v>1</v>
      </c>
      <c r="AU35" s="3"/>
    </row>
    <row r="36" spans="2:47" x14ac:dyDescent="0.2">
      <c r="B36" s="213">
        <v>26</v>
      </c>
      <c r="C36" s="214">
        <v>10.5</v>
      </c>
      <c r="D36" s="205">
        <v>0</v>
      </c>
      <c r="E36" s="206">
        <v>0</v>
      </c>
      <c r="F36" s="206">
        <v>0</v>
      </c>
      <c r="G36" s="208">
        <v>0</v>
      </c>
      <c r="H36" s="212">
        <v>0</v>
      </c>
      <c r="I36" s="206">
        <v>0</v>
      </c>
      <c r="J36" s="206">
        <v>0</v>
      </c>
      <c r="K36" s="208">
        <v>0</v>
      </c>
      <c r="L36" s="212">
        <v>0</v>
      </c>
      <c r="M36" s="206">
        <v>0</v>
      </c>
      <c r="N36" s="206">
        <v>0</v>
      </c>
      <c r="O36" s="208">
        <v>0</v>
      </c>
      <c r="P36" s="212">
        <v>0</v>
      </c>
      <c r="Q36" s="206">
        <v>0</v>
      </c>
      <c r="R36" s="208">
        <v>0</v>
      </c>
      <c r="S36" s="212">
        <v>0</v>
      </c>
      <c r="T36" s="206">
        <v>0</v>
      </c>
      <c r="U36" s="208">
        <v>0</v>
      </c>
      <c r="V36" s="212">
        <v>0</v>
      </c>
      <c r="W36" s="206">
        <v>0</v>
      </c>
      <c r="X36" s="207">
        <v>0</v>
      </c>
      <c r="Y36" s="197" t="s">
        <v>835</v>
      </c>
      <c r="Z36" s="198" t="s">
        <v>835</v>
      </c>
      <c r="AA36" s="198" t="s">
        <v>835</v>
      </c>
      <c r="AB36" s="197" t="s">
        <v>835</v>
      </c>
      <c r="AC36" s="205"/>
      <c r="AD36" s="206"/>
      <c r="AE36" s="206"/>
      <c r="AF36" s="208"/>
      <c r="AG36" s="209"/>
      <c r="AH36" s="209"/>
      <c r="AI36" s="209"/>
      <c r="AJ36" s="209"/>
      <c r="AK36" s="209"/>
      <c r="AL36" s="209"/>
      <c r="AM36" s="209"/>
      <c r="AN36" s="210"/>
      <c r="AO36" s="3"/>
      <c r="AP36" s="3"/>
      <c r="AQ36" s="3"/>
      <c r="AR36" s="3"/>
      <c r="AS36" s="3"/>
      <c r="AT36" s="141">
        <f t="shared" si="0"/>
        <v>1</v>
      </c>
      <c r="AU36" s="3"/>
    </row>
    <row r="37" spans="2:47" x14ac:dyDescent="0.2">
      <c r="B37" s="213">
        <v>27</v>
      </c>
      <c r="C37" s="214">
        <v>10.5</v>
      </c>
      <c r="D37" s="205">
        <v>0</v>
      </c>
      <c r="E37" s="206">
        <v>0</v>
      </c>
      <c r="F37" s="206">
        <v>0</v>
      </c>
      <c r="G37" s="208">
        <v>0</v>
      </c>
      <c r="H37" s="212">
        <v>0</v>
      </c>
      <c r="I37" s="206">
        <v>0</v>
      </c>
      <c r="J37" s="206">
        <v>0</v>
      </c>
      <c r="K37" s="208">
        <v>0</v>
      </c>
      <c r="L37" s="212">
        <v>0</v>
      </c>
      <c r="M37" s="206">
        <v>0</v>
      </c>
      <c r="N37" s="206">
        <v>0</v>
      </c>
      <c r="O37" s="208">
        <v>0</v>
      </c>
      <c r="P37" s="212">
        <v>0</v>
      </c>
      <c r="Q37" s="206">
        <v>0</v>
      </c>
      <c r="R37" s="208">
        <v>0</v>
      </c>
      <c r="S37" s="212">
        <v>0</v>
      </c>
      <c r="T37" s="206">
        <v>0</v>
      </c>
      <c r="U37" s="208">
        <v>0</v>
      </c>
      <c r="V37" s="212">
        <v>0</v>
      </c>
      <c r="W37" s="206">
        <v>0</v>
      </c>
      <c r="X37" s="207">
        <v>0</v>
      </c>
      <c r="Y37" s="197" t="s">
        <v>835</v>
      </c>
      <c r="Z37" s="198" t="s">
        <v>835</v>
      </c>
      <c r="AA37" s="198" t="s">
        <v>835</v>
      </c>
      <c r="AB37" s="197" t="s">
        <v>835</v>
      </c>
      <c r="AC37" s="205"/>
      <c r="AD37" s="206"/>
      <c r="AE37" s="206"/>
      <c r="AF37" s="208"/>
      <c r="AG37" s="209"/>
      <c r="AH37" s="209"/>
      <c r="AI37" s="209"/>
      <c r="AJ37" s="209"/>
      <c r="AK37" s="209"/>
      <c r="AL37" s="209"/>
      <c r="AM37" s="209"/>
      <c r="AN37" s="210"/>
      <c r="AO37" s="3"/>
      <c r="AP37" s="3"/>
      <c r="AQ37" s="3"/>
      <c r="AR37" s="3"/>
      <c r="AS37" s="3"/>
      <c r="AT37" s="141">
        <f t="shared" si="0"/>
        <v>1</v>
      </c>
      <c r="AU37" s="3"/>
    </row>
    <row r="38" spans="2:47" x14ac:dyDescent="0.2">
      <c r="B38" s="213">
        <v>28</v>
      </c>
      <c r="C38" s="214">
        <v>10.5</v>
      </c>
      <c r="D38" s="205">
        <v>0</v>
      </c>
      <c r="E38" s="206">
        <v>0</v>
      </c>
      <c r="F38" s="206">
        <v>0</v>
      </c>
      <c r="G38" s="208">
        <v>0</v>
      </c>
      <c r="H38" s="212">
        <v>0</v>
      </c>
      <c r="I38" s="206">
        <v>0</v>
      </c>
      <c r="J38" s="206">
        <v>0</v>
      </c>
      <c r="K38" s="208">
        <v>0</v>
      </c>
      <c r="L38" s="212">
        <v>0</v>
      </c>
      <c r="M38" s="206">
        <v>0</v>
      </c>
      <c r="N38" s="206">
        <v>0</v>
      </c>
      <c r="O38" s="208">
        <v>0</v>
      </c>
      <c r="P38" s="212">
        <v>0</v>
      </c>
      <c r="Q38" s="206">
        <v>0</v>
      </c>
      <c r="R38" s="208">
        <v>0</v>
      </c>
      <c r="S38" s="212">
        <v>0</v>
      </c>
      <c r="T38" s="206">
        <v>0</v>
      </c>
      <c r="U38" s="208">
        <v>0</v>
      </c>
      <c r="V38" s="212">
        <v>0</v>
      </c>
      <c r="W38" s="206">
        <v>0</v>
      </c>
      <c r="X38" s="207">
        <v>0</v>
      </c>
      <c r="Y38" s="197" t="s">
        <v>835</v>
      </c>
      <c r="Z38" s="198" t="s">
        <v>835</v>
      </c>
      <c r="AA38" s="198" t="s">
        <v>835</v>
      </c>
      <c r="AB38" s="197" t="s">
        <v>835</v>
      </c>
      <c r="AC38" s="205"/>
      <c r="AD38" s="206"/>
      <c r="AE38" s="206"/>
      <c r="AF38" s="208"/>
      <c r="AG38" s="209"/>
      <c r="AH38" s="209"/>
      <c r="AI38" s="209"/>
      <c r="AJ38" s="209"/>
      <c r="AK38" s="209"/>
      <c r="AL38" s="209"/>
      <c r="AM38" s="209"/>
      <c r="AN38" s="210"/>
      <c r="AO38" s="3"/>
      <c r="AP38" s="3"/>
      <c r="AQ38" s="3"/>
      <c r="AR38" s="3"/>
      <c r="AS38" s="3"/>
      <c r="AT38" s="141">
        <f t="shared" si="0"/>
        <v>1</v>
      </c>
      <c r="AU38" s="3"/>
    </row>
    <row r="39" spans="2:47" x14ac:dyDescent="0.2">
      <c r="B39" s="213">
        <v>29</v>
      </c>
      <c r="C39" s="214">
        <v>10.5</v>
      </c>
      <c r="D39" s="205">
        <v>0</v>
      </c>
      <c r="E39" s="206">
        <v>0</v>
      </c>
      <c r="F39" s="206">
        <v>0</v>
      </c>
      <c r="G39" s="208">
        <v>0</v>
      </c>
      <c r="H39" s="212">
        <v>0</v>
      </c>
      <c r="I39" s="206">
        <v>0</v>
      </c>
      <c r="J39" s="206">
        <v>0</v>
      </c>
      <c r="K39" s="208">
        <v>0</v>
      </c>
      <c r="L39" s="212">
        <v>0</v>
      </c>
      <c r="M39" s="206">
        <v>0</v>
      </c>
      <c r="N39" s="206">
        <v>0</v>
      </c>
      <c r="O39" s="208">
        <v>0</v>
      </c>
      <c r="P39" s="212">
        <v>0</v>
      </c>
      <c r="Q39" s="206">
        <v>0</v>
      </c>
      <c r="R39" s="208">
        <v>0</v>
      </c>
      <c r="S39" s="212">
        <v>0</v>
      </c>
      <c r="T39" s="206">
        <v>0</v>
      </c>
      <c r="U39" s="208">
        <v>0</v>
      </c>
      <c r="V39" s="212">
        <v>0</v>
      </c>
      <c r="W39" s="206">
        <v>0</v>
      </c>
      <c r="X39" s="207">
        <v>0</v>
      </c>
      <c r="Y39" s="197" t="s">
        <v>835</v>
      </c>
      <c r="Z39" s="198" t="s">
        <v>835</v>
      </c>
      <c r="AA39" s="198" t="s">
        <v>835</v>
      </c>
      <c r="AB39" s="197" t="s">
        <v>835</v>
      </c>
      <c r="AC39" s="205"/>
      <c r="AD39" s="206"/>
      <c r="AE39" s="206"/>
      <c r="AF39" s="208"/>
      <c r="AG39" s="209"/>
      <c r="AH39" s="209"/>
      <c r="AI39" s="209"/>
      <c r="AJ39" s="209"/>
      <c r="AK39" s="209"/>
      <c r="AL39" s="209"/>
      <c r="AM39" s="209"/>
      <c r="AN39" s="210"/>
      <c r="AO39" s="3"/>
      <c r="AP39" s="3"/>
      <c r="AQ39" s="3"/>
      <c r="AR39" s="3"/>
      <c r="AS39" s="3"/>
      <c r="AT39" s="141">
        <f t="shared" si="0"/>
        <v>1</v>
      </c>
      <c r="AU39" s="3"/>
    </row>
    <row r="40" spans="2:47" x14ac:dyDescent="0.2">
      <c r="B40" s="213">
        <v>30</v>
      </c>
      <c r="C40" s="214">
        <v>10.5</v>
      </c>
      <c r="D40" s="205">
        <v>0</v>
      </c>
      <c r="E40" s="206">
        <v>0</v>
      </c>
      <c r="F40" s="206">
        <v>0</v>
      </c>
      <c r="G40" s="208">
        <v>0</v>
      </c>
      <c r="H40" s="212">
        <v>0</v>
      </c>
      <c r="I40" s="206">
        <v>0</v>
      </c>
      <c r="J40" s="206">
        <v>0</v>
      </c>
      <c r="K40" s="208">
        <v>0</v>
      </c>
      <c r="L40" s="212">
        <v>0</v>
      </c>
      <c r="M40" s="206">
        <v>0</v>
      </c>
      <c r="N40" s="206">
        <v>0</v>
      </c>
      <c r="O40" s="208">
        <v>0</v>
      </c>
      <c r="P40" s="212">
        <v>0</v>
      </c>
      <c r="Q40" s="206">
        <v>0</v>
      </c>
      <c r="R40" s="208">
        <v>0</v>
      </c>
      <c r="S40" s="212">
        <v>0</v>
      </c>
      <c r="T40" s="206">
        <v>0</v>
      </c>
      <c r="U40" s="208">
        <v>0</v>
      </c>
      <c r="V40" s="212">
        <v>0</v>
      </c>
      <c r="W40" s="206">
        <v>0</v>
      </c>
      <c r="X40" s="207">
        <v>0</v>
      </c>
      <c r="Y40" s="197" t="s">
        <v>835</v>
      </c>
      <c r="Z40" s="198" t="s">
        <v>835</v>
      </c>
      <c r="AA40" s="198" t="s">
        <v>835</v>
      </c>
      <c r="AB40" s="197" t="s">
        <v>835</v>
      </c>
      <c r="AC40" s="205"/>
      <c r="AD40" s="206"/>
      <c r="AE40" s="206"/>
      <c r="AF40" s="208"/>
      <c r="AG40" s="209"/>
      <c r="AH40" s="209"/>
      <c r="AI40" s="209"/>
      <c r="AJ40" s="209"/>
      <c r="AK40" s="209"/>
      <c r="AL40" s="209"/>
      <c r="AM40" s="209"/>
      <c r="AN40" s="210"/>
      <c r="AO40" s="3"/>
      <c r="AP40" s="3"/>
      <c r="AQ40" s="3"/>
      <c r="AR40" s="3"/>
      <c r="AS40" s="3"/>
      <c r="AT40" s="141">
        <f t="shared" si="0"/>
        <v>1</v>
      </c>
      <c r="AU40" s="3"/>
    </row>
    <row r="41" spans="2:47" x14ac:dyDescent="0.2">
      <c r="B41" s="213">
        <v>31</v>
      </c>
      <c r="C41" s="214">
        <v>10.5</v>
      </c>
      <c r="D41" s="205">
        <v>0</v>
      </c>
      <c r="E41" s="206">
        <v>0</v>
      </c>
      <c r="F41" s="206">
        <v>0</v>
      </c>
      <c r="G41" s="208">
        <v>0</v>
      </c>
      <c r="H41" s="212">
        <v>0</v>
      </c>
      <c r="I41" s="206">
        <v>0</v>
      </c>
      <c r="J41" s="206">
        <v>0</v>
      </c>
      <c r="K41" s="208">
        <v>0</v>
      </c>
      <c r="L41" s="212">
        <v>0</v>
      </c>
      <c r="M41" s="206">
        <v>0</v>
      </c>
      <c r="N41" s="206">
        <v>0</v>
      </c>
      <c r="O41" s="208">
        <v>0</v>
      </c>
      <c r="P41" s="212">
        <v>0</v>
      </c>
      <c r="Q41" s="206">
        <v>0</v>
      </c>
      <c r="R41" s="208">
        <v>0</v>
      </c>
      <c r="S41" s="212">
        <v>0</v>
      </c>
      <c r="T41" s="206">
        <v>0</v>
      </c>
      <c r="U41" s="208">
        <v>0</v>
      </c>
      <c r="V41" s="212">
        <v>0</v>
      </c>
      <c r="W41" s="206">
        <v>0</v>
      </c>
      <c r="X41" s="207">
        <v>0</v>
      </c>
      <c r="Y41" s="197" t="s">
        <v>835</v>
      </c>
      <c r="Z41" s="198" t="s">
        <v>835</v>
      </c>
      <c r="AA41" s="198" t="s">
        <v>835</v>
      </c>
      <c r="AB41" s="197" t="s">
        <v>835</v>
      </c>
      <c r="AC41" s="205"/>
      <c r="AD41" s="206"/>
      <c r="AE41" s="206"/>
      <c r="AF41" s="208"/>
      <c r="AG41" s="209"/>
      <c r="AH41" s="209"/>
      <c r="AI41" s="209"/>
      <c r="AJ41" s="209"/>
      <c r="AK41" s="209"/>
      <c r="AL41" s="209"/>
      <c r="AM41" s="209"/>
      <c r="AN41" s="210"/>
      <c r="AO41" s="3"/>
      <c r="AP41" s="3"/>
      <c r="AQ41" s="3"/>
      <c r="AR41" s="3"/>
      <c r="AS41" s="3"/>
      <c r="AT41" s="141">
        <f t="shared" si="0"/>
        <v>1</v>
      </c>
      <c r="AU41" s="3"/>
    </row>
    <row r="42" spans="2:47" x14ac:dyDescent="0.2">
      <c r="B42" s="213">
        <v>32</v>
      </c>
      <c r="C42" s="214">
        <v>10.5</v>
      </c>
      <c r="D42" s="205">
        <v>0</v>
      </c>
      <c r="E42" s="206">
        <v>0</v>
      </c>
      <c r="F42" s="206">
        <v>0</v>
      </c>
      <c r="G42" s="208">
        <v>0</v>
      </c>
      <c r="H42" s="212">
        <v>0</v>
      </c>
      <c r="I42" s="206">
        <v>0</v>
      </c>
      <c r="J42" s="206">
        <v>0</v>
      </c>
      <c r="K42" s="208">
        <v>0</v>
      </c>
      <c r="L42" s="212">
        <v>0</v>
      </c>
      <c r="M42" s="206">
        <v>0</v>
      </c>
      <c r="N42" s="206">
        <v>0</v>
      </c>
      <c r="O42" s="208">
        <v>0</v>
      </c>
      <c r="P42" s="212">
        <v>0</v>
      </c>
      <c r="Q42" s="206">
        <v>0</v>
      </c>
      <c r="R42" s="208">
        <v>0</v>
      </c>
      <c r="S42" s="212">
        <v>0</v>
      </c>
      <c r="T42" s="206">
        <v>0</v>
      </c>
      <c r="U42" s="208">
        <v>0</v>
      </c>
      <c r="V42" s="212">
        <v>0</v>
      </c>
      <c r="W42" s="206">
        <v>0</v>
      </c>
      <c r="X42" s="207">
        <v>0</v>
      </c>
      <c r="Y42" s="197" t="s">
        <v>835</v>
      </c>
      <c r="Z42" s="198" t="s">
        <v>835</v>
      </c>
      <c r="AA42" s="198" t="s">
        <v>835</v>
      </c>
      <c r="AB42" s="197" t="s">
        <v>835</v>
      </c>
      <c r="AC42" s="205"/>
      <c r="AD42" s="206"/>
      <c r="AE42" s="206"/>
      <c r="AF42" s="208"/>
      <c r="AG42" s="209"/>
      <c r="AH42" s="209"/>
      <c r="AI42" s="209"/>
      <c r="AJ42" s="209"/>
      <c r="AK42" s="209"/>
      <c r="AL42" s="209"/>
      <c r="AM42" s="209"/>
      <c r="AN42" s="210"/>
      <c r="AO42" s="3"/>
      <c r="AP42" s="3"/>
      <c r="AQ42" s="3"/>
      <c r="AR42" s="3"/>
      <c r="AS42" s="3"/>
      <c r="AT42" s="141">
        <f t="shared" si="0"/>
        <v>1</v>
      </c>
      <c r="AU42" s="3"/>
    </row>
    <row r="43" spans="2:47" x14ac:dyDescent="0.2">
      <c r="B43" s="213">
        <v>33</v>
      </c>
      <c r="C43" s="214">
        <v>10.5</v>
      </c>
      <c r="D43" s="205">
        <v>0</v>
      </c>
      <c r="E43" s="206">
        <v>0</v>
      </c>
      <c r="F43" s="206">
        <v>0</v>
      </c>
      <c r="G43" s="208">
        <v>0</v>
      </c>
      <c r="H43" s="212">
        <v>0</v>
      </c>
      <c r="I43" s="206">
        <v>0</v>
      </c>
      <c r="J43" s="206">
        <v>1</v>
      </c>
      <c r="K43" s="208">
        <v>0</v>
      </c>
      <c r="L43" s="212">
        <v>0</v>
      </c>
      <c r="M43" s="206">
        <v>0</v>
      </c>
      <c r="N43" s="206">
        <v>0</v>
      </c>
      <c r="O43" s="208">
        <v>0</v>
      </c>
      <c r="P43" s="212">
        <v>0</v>
      </c>
      <c r="Q43" s="206">
        <v>0</v>
      </c>
      <c r="R43" s="208">
        <v>0</v>
      </c>
      <c r="S43" s="212">
        <v>0</v>
      </c>
      <c r="T43" s="206">
        <v>0</v>
      </c>
      <c r="U43" s="208">
        <v>1</v>
      </c>
      <c r="V43" s="212">
        <v>0</v>
      </c>
      <c r="W43" s="206">
        <v>0</v>
      </c>
      <c r="X43" s="207">
        <v>0</v>
      </c>
      <c r="Y43" s="197" t="s">
        <v>835</v>
      </c>
      <c r="Z43" s="198" t="s">
        <v>836</v>
      </c>
      <c r="AA43" s="198" t="s">
        <v>835</v>
      </c>
      <c r="AB43" s="197" t="s">
        <v>836</v>
      </c>
      <c r="AC43" s="205"/>
      <c r="AD43" s="206"/>
      <c r="AE43" s="206"/>
      <c r="AF43" s="208"/>
      <c r="AG43" s="209"/>
      <c r="AH43" s="209"/>
      <c r="AI43" s="209">
        <v>0.3</v>
      </c>
      <c r="AJ43" s="209"/>
      <c r="AK43" s="209"/>
      <c r="AL43" s="209"/>
      <c r="AM43" s="209"/>
      <c r="AN43" s="210"/>
      <c r="AO43" s="3"/>
      <c r="AP43" s="3"/>
      <c r="AQ43" s="3"/>
      <c r="AR43" s="3"/>
      <c r="AS43" s="3"/>
      <c r="AT43" s="141">
        <f t="shared" si="0"/>
        <v>2</v>
      </c>
      <c r="AU43" s="3"/>
    </row>
    <row r="44" spans="2:47" x14ac:dyDescent="0.2">
      <c r="B44" s="213">
        <v>34</v>
      </c>
      <c r="C44" s="214">
        <v>10.5</v>
      </c>
      <c r="D44" s="205">
        <v>0</v>
      </c>
      <c r="E44" s="206">
        <v>0</v>
      </c>
      <c r="F44" s="206">
        <v>0</v>
      </c>
      <c r="G44" s="208">
        <v>0</v>
      </c>
      <c r="H44" s="212">
        <v>0</v>
      </c>
      <c r="I44" s="206">
        <v>0</v>
      </c>
      <c r="J44" s="206">
        <v>0</v>
      </c>
      <c r="K44" s="208">
        <v>0</v>
      </c>
      <c r="L44" s="212">
        <v>0</v>
      </c>
      <c r="M44" s="206">
        <v>0</v>
      </c>
      <c r="N44" s="206">
        <v>0</v>
      </c>
      <c r="O44" s="208">
        <v>0</v>
      </c>
      <c r="P44" s="212">
        <v>0</v>
      </c>
      <c r="Q44" s="206">
        <v>0</v>
      </c>
      <c r="R44" s="208">
        <v>0</v>
      </c>
      <c r="S44" s="212">
        <v>0</v>
      </c>
      <c r="T44" s="206">
        <v>0</v>
      </c>
      <c r="U44" s="208">
        <v>0</v>
      </c>
      <c r="V44" s="212">
        <v>0</v>
      </c>
      <c r="W44" s="206">
        <v>0</v>
      </c>
      <c r="X44" s="207">
        <v>0</v>
      </c>
      <c r="Y44" s="197" t="s">
        <v>835</v>
      </c>
      <c r="Z44" s="198" t="s">
        <v>835</v>
      </c>
      <c r="AA44" s="198" t="s">
        <v>835</v>
      </c>
      <c r="AB44" s="197" t="s">
        <v>835</v>
      </c>
      <c r="AC44" s="205"/>
      <c r="AD44" s="206"/>
      <c r="AE44" s="206"/>
      <c r="AF44" s="208"/>
      <c r="AG44" s="209"/>
      <c r="AH44" s="209"/>
      <c r="AI44" s="209"/>
      <c r="AJ44" s="209"/>
      <c r="AK44" s="209"/>
      <c r="AL44" s="209"/>
      <c r="AM44" s="209"/>
      <c r="AN44" s="210"/>
      <c r="AO44" s="3"/>
      <c r="AP44" s="3"/>
      <c r="AQ44" s="3"/>
      <c r="AR44" s="3"/>
      <c r="AS44" s="3"/>
      <c r="AT44" s="141">
        <f t="shared" si="0"/>
        <v>1</v>
      </c>
      <c r="AU44" s="3"/>
    </row>
    <row r="45" spans="2:47" x14ac:dyDescent="0.2">
      <c r="B45" s="213">
        <v>35</v>
      </c>
      <c r="C45" s="214">
        <v>10.5</v>
      </c>
      <c r="D45" s="205">
        <v>0</v>
      </c>
      <c r="E45" s="206">
        <v>0</v>
      </c>
      <c r="F45" s="206">
        <v>0</v>
      </c>
      <c r="G45" s="208">
        <v>0</v>
      </c>
      <c r="H45" s="212">
        <v>0</v>
      </c>
      <c r="I45" s="206">
        <v>0</v>
      </c>
      <c r="J45" s="206">
        <v>0</v>
      </c>
      <c r="K45" s="208">
        <v>0</v>
      </c>
      <c r="L45" s="212">
        <v>0</v>
      </c>
      <c r="M45" s="206">
        <v>0</v>
      </c>
      <c r="N45" s="206">
        <v>0</v>
      </c>
      <c r="O45" s="208">
        <v>0</v>
      </c>
      <c r="P45" s="212">
        <v>0</v>
      </c>
      <c r="Q45" s="206">
        <v>0</v>
      </c>
      <c r="R45" s="208">
        <v>0</v>
      </c>
      <c r="S45" s="212">
        <v>0</v>
      </c>
      <c r="T45" s="206">
        <v>0</v>
      </c>
      <c r="U45" s="208">
        <v>0</v>
      </c>
      <c r="V45" s="212">
        <v>0</v>
      </c>
      <c r="W45" s="206">
        <v>0</v>
      </c>
      <c r="X45" s="207">
        <v>0</v>
      </c>
      <c r="Y45" s="197" t="s">
        <v>835</v>
      </c>
      <c r="Z45" s="198" t="s">
        <v>835</v>
      </c>
      <c r="AA45" s="198" t="s">
        <v>835</v>
      </c>
      <c r="AB45" s="197" t="s">
        <v>835</v>
      </c>
      <c r="AC45" s="205"/>
      <c r="AD45" s="206"/>
      <c r="AE45" s="206"/>
      <c r="AF45" s="208"/>
      <c r="AG45" s="209"/>
      <c r="AH45" s="209"/>
      <c r="AI45" s="209"/>
      <c r="AJ45" s="209"/>
      <c r="AK45" s="209"/>
      <c r="AL45" s="209"/>
      <c r="AM45" s="209"/>
      <c r="AN45" s="210"/>
      <c r="AO45" s="3"/>
      <c r="AP45" s="3"/>
      <c r="AQ45" s="3"/>
      <c r="AR45" s="3"/>
      <c r="AS45" s="3"/>
      <c r="AT45" s="141">
        <f t="shared" si="0"/>
        <v>1</v>
      </c>
      <c r="AU45" s="3"/>
    </row>
    <row r="46" spans="2:47" x14ac:dyDescent="0.2">
      <c r="B46" s="213">
        <v>36</v>
      </c>
      <c r="C46" s="214">
        <v>10.4</v>
      </c>
      <c r="D46" s="205">
        <v>0</v>
      </c>
      <c r="E46" s="206">
        <v>0</v>
      </c>
      <c r="F46" s="206">
        <v>0</v>
      </c>
      <c r="G46" s="208">
        <v>0</v>
      </c>
      <c r="H46" s="212">
        <v>0</v>
      </c>
      <c r="I46" s="206">
        <v>0</v>
      </c>
      <c r="J46" s="206">
        <v>0</v>
      </c>
      <c r="K46" s="208">
        <v>0</v>
      </c>
      <c r="L46" s="212">
        <v>0</v>
      </c>
      <c r="M46" s="206">
        <v>0</v>
      </c>
      <c r="N46" s="206">
        <v>0</v>
      </c>
      <c r="O46" s="208">
        <v>0</v>
      </c>
      <c r="P46" s="212">
        <v>0</v>
      </c>
      <c r="Q46" s="206">
        <v>0</v>
      </c>
      <c r="R46" s="208">
        <v>0</v>
      </c>
      <c r="S46" s="212">
        <v>0</v>
      </c>
      <c r="T46" s="206">
        <v>0</v>
      </c>
      <c r="U46" s="208">
        <v>0</v>
      </c>
      <c r="V46" s="212">
        <v>0</v>
      </c>
      <c r="W46" s="206">
        <v>0</v>
      </c>
      <c r="X46" s="207">
        <v>0</v>
      </c>
      <c r="Y46" s="197" t="s">
        <v>835</v>
      </c>
      <c r="Z46" s="198" t="s">
        <v>835</v>
      </c>
      <c r="AA46" s="198" t="s">
        <v>835</v>
      </c>
      <c r="AB46" s="197" t="s">
        <v>835</v>
      </c>
      <c r="AC46" s="205"/>
      <c r="AD46" s="206"/>
      <c r="AE46" s="206"/>
      <c r="AF46" s="208"/>
      <c r="AG46" s="209"/>
      <c r="AH46" s="209"/>
      <c r="AI46" s="209"/>
      <c r="AJ46" s="209"/>
      <c r="AK46" s="209"/>
      <c r="AL46" s="209"/>
      <c r="AM46" s="209"/>
      <c r="AN46" s="210"/>
      <c r="AO46" s="3"/>
      <c r="AP46" s="3"/>
      <c r="AQ46" s="3"/>
      <c r="AR46" s="3"/>
      <c r="AS46" s="3"/>
      <c r="AT46" s="141">
        <f t="shared" si="0"/>
        <v>1</v>
      </c>
      <c r="AU46" s="3"/>
    </row>
    <row r="47" spans="2:47" x14ac:dyDescent="0.2">
      <c r="B47" s="213">
        <v>37</v>
      </c>
      <c r="C47" s="214">
        <v>10.5</v>
      </c>
      <c r="D47" s="205">
        <v>0</v>
      </c>
      <c r="E47" s="206">
        <v>0</v>
      </c>
      <c r="F47" s="206">
        <v>0</v>
      </c>
      <c r="G47" s="208">
        <v>0</v>
      </c>
      <c r="H47" s="212">
        <v>0</v>
      </c>
      <c r="I47" s="206">
        <v>0</v>
      </c>
      <c r="J47" s="206">
        <v>0</v>
      </c>
      <c r="K47" s="208">
        <v>0</v>
      </c>
      <c r="L47" s="212">
        <v>0</v>
      </c>
      <c r="M47" s="206">
        <v>0</v>
      </c>
      <c r="N47" s="206">
        <v>0</v>
      </c>
      <c r="O47" s="208">
        <v>0</v>
      </c>
      <c r="P47" s="212">
        <v>0</v>
      </c>
      <c r="Q47" s="206">
        <v>0</v>
      </c>
      <c r="R47" s="208">
        <v>0</v>
      </c>
      <c r="S47" s="212">
        <v>0</v>
      </c>
      <c r="T47" s="206">
        <v>0</v>
      </c>
      <c r="U47" s="208">
        <v>0</v>
      </c>
      <c r="V47" s="212">
        <v>0</v>
      </c>
      <c r="W47" s="206">
        <v>0</v>
      </c>
      <c r="X47" s="207">
        <v>0</v>
      </c>
      <c r="Y47" s="197" t="s">
        <v>835</v>
      </c>
      <c r="Z47" s="198" t="s">
        <v>835</v>
      </c>
      <c r="AA47" s="198" t="s">
        <v>835</v>
      </c>
      <c r="AB47" s="197" t="s">
        <v>835</v>
      </c>
      <c r="AC47" s="205"/>
      <c r="AD47" s="206"/>
      <c r="AE47" s="206"/>
      <c r="AF47" s="208"/>
      <c r="AG47" s="209"/>
      <c r="AH47" s="209"/>
      <c r="AI47" s="209"/>
      <c r="AJ47" s="209"/>
      <c r="AK47" s="209"/>
      <c r="AL47" s="209"/>
      <c r="AM47" s="209"/>
      <c r="AN47" s="210"/>
      <c r="AO47" s="3"/>
      <c r="AP47" s="3"/>
      <c r="AQ47" s="3"/>
      <c r="AR47" s="3"/>
      <c r="AS47" s="3"/>
      <c r="AT47" s="141">
        <f t="shared" si="0"/>
        <v>1</v>
      </c>
      <c r="AU47" s="3"/>
    </row>
    <row r="48" spans="2:47" x14ac:dyDescent="0.2">
      <c r="B48" s="213">
        <v>38</v>
      </c>
      <c r="C48" s="214">
        <v>10.5</v>
      </c>
      <c r="D48" s="205">
        <v>0</v>
      </c>
      <c r="E48" s="206">
        <v>0</v>
      </c>
      <c r="F48" s="206">
        <v>0</v>
      </c>
      <c r="G48" s="208">
        <v>0</v>
      </c>
      <c r="H48" s="212">
        <v>0</v>
      </c>
      <c r="I48" s="206">
        <v>0</v>
      </c>
      <c r="J48" s="206">
        <v>0</v>
      </c>
      <c r="K48" s="208">
        <v>0</v>
      </c>
      <c r="L48" s="212">
        <v>0</v>
      </c>
      <c r="M48" s="206">
        <v>0</v>
      </c>
      <c r="N48" s="206">
        <v>0</v>
      </c>
      <c r="O48" s="208">
        <v>0</v>
      </c>
      <c r="P48" s="212">
        <v>0</v>
      </c>
      <c r="Q48" s="206">
        <v>0</v>
      </c>
      <c r="R48" s="208">
        <v>0</v>
      </c>
      <c r="S48" s="212">
        <v>0</v>
      </c>
      <c r="T48" s="206">
        <v>0</v>
      </c>
      <c r="U48" s="208">
        <v>0</v>
      </c>
      <c r="V48" s="212">
        <v>0</v>
      </c>
      <c r="W48" s="206">
        <v>0</v>
      </c>
      <c r="X48" s="207">
        <v>0</v>
      </c>
      <c r="Y48" s="197" t="s">
        <v>835</v>
      </c>
      <c r="Z48" s="198" t="s">
        <v>835</v>
      </c>
      <c r="AA48" s="198" t="s">
        <v>835</v>
      </c>
      <c r="AB48" s="197" t="s">
        <v>835</v>
      </c>
      <c r="AC48" s="205"/>
      <c r="AD48" s="206"/>
      <c r="AE48" s="206"/>
      <c r="AF48" s="208"/>
      <c r="AG48" s="209"/>
      <c r="AH48" s="209"/>
      <c r="AI48" s="209"/>
      <c r="AJ48" s="209"/>
      <c r="AK48" s="209"/>
      <c r="AL48" s="209"/>
      <c r="AM48" s="209"/>
      <c r="AN48" s="210"/>
      <c r="AO48" s="3"/>
      <c r="AP48" s="3"/>
      <c r="AQ48" s="3"/>
      <c r="AR48" s="3"/>
      <c r="AS48" s="3"/>
      <c r="AT48" s="141">
        <f t="shared" si="0"/>
        <v>1</v>
      </c>
      <c r="AU48" s="3"/>
    </row>
    <row r="49" spans="2:47" x14ac:dyDescent="0.2">
      <c r="B49" s="213">
        <v>39</v>
      </c>
      <c r="C49" s="214">
        <v>10.5</v>
      </c>
      <c r="D49" s="205">
        <v>0</v>
      </c>
      <c r="E49" s="206">
        <v>0</v>
      </c>
      <c r="F49" s="206">
        <v>0</v>
      </c>
      <c r="G49" s="208">
        <v>0</v>
      </c>
      <c r="H49" s="212">
        <v>0</v>
      </c>
      <c r="I49" s="206">
        <v>0</v>
      </c>
      <c r="J49" s="206">
        <v>0</v>
      </c>
      <c r="K49" s="208">
        <v>0</v>
      </c>
      <c r="L49" s="212">
        <v>0</v>
      </c>
      <c r="M49" s="206">
        <v>0</v>
      </c>
      <c r="N49" s="206">
        <v>0</v>
      </c>
      <c r="O49" s="208">
        <v>0</v>
      </c>
      <c r="P49" s="212">
        <v>0</v>
      </c>
      <c r="Q49" s="206">
        <v>0</v>
      </c>
      <c r="R49" s="208">
        <v>0</v>
      </c>
      <c r="S49" s="212">
        <v>0</v>
      </c>
      <c r="T49" s="206">
        <v>0</v>
      </c>
      <c r="U49" s="208">
        <v>0</v>
      </c>
      <c r="V49" s="212">
        <v>0</v>
      </c>
      <c r="W49" s="206">
        <v>0</v>
      </c>
      <c r="X49" s="207">
        <v>0</v>
      </c>
      <c r="Y49" s="197" t="s">
        <v>835</v>
      </c>
      <c r="Z49" s="198" t="s">
        <v>835</v>
      </c>
      <c r="AA49" s="198" t="s">
        <v>835</v>
      </c>
      <c r="AB49" s="197" t="s">
        <v>835</v>
      </c>
      <c r="AC49" s="205"/>
      <c r="AD49" s="206"/>
      <c r="AE49" s="206"/>
      <c r="AF49" s="208"/>
      <c r="AG49" s="209"/>
      <c r="AH49" s="209"/>
      <c r="AI49" s="209"/>
      <c r="AJ49" s="209"/>
      <c r="AK49" s="209"/>
      <c r="AL49" s="209"/>
      <c r="AM49" s="209"/>
      <c r="AN49" s="210"/>
      <c r="AO49" s="3"/>
      <c r="AP49" s="3"/>
      <c r="AQ49" s="3"/>
      <c r="AR49" s="3"/>
      <c r="AS49" s="3"/>
      <c r="AT49" s="141">
        <f t="shared" si="0"/>
        <v>1</v>
      </c>
      <c r="AU49" s="3"/>
    </row>
    <row r="50" spans="2:47" x14ac:dyDescent="0.2">
      <c r="B50" s="213">
        <v>40</v>
      </c>
      <c r="C50" s="214">
        <v>10.5</v>
      </c>
      <c r="D50" s="205">
        <v>0</v>
      </c>
      <c r="E50" s="206">
        <v>0</v>
      </c>
      <c r="F50" s="206">
        <v>0</v>
      </c>
      <c r="G50" s="208">
        <v>0</v>
      </c>
      <c r="H50" s="212">
        <v>0</v>
      </c>
      <c r="I50" s="206">
        <v>0</v>
      </c>
      <c r="J50" s="206">
        <v>0</v>
      </c>
      <c r="K50" s="208">
        <v>0</v>
      </c>
      <c r="L50" s="212">
        <v>0</v>
      </c>
      <c r="M50" s="206">
        <v>0</v>
      </c>
      <c r="N50" s="206">
        <v>0</v>
      </c>
      <c r="O50" s="208">
        <v>0</v>
      </c>
      <c r="P50" s="212">
        <v>0</v>
      </c>
      <c r="Q50" s="206">
        <v>0</v>
      </c>
      <c r="R50" s="208">
        <v>0</v>
      </c>
      <c r="S50" s="212">
        <v>0</v>
      </c>
      <c r="T50" s="206">
        <v>0</v>
      </c>
      <c r="U50" s="208">
        <v>0</v>
      </c>
      <c r="V50" s="212">
        <v>0</v>
      </c>
      <c r="W50" s="206">
        <v>0</v>
      </c>
      <c r="X50" s="207">
        <v>0</v>
      </c>
      <c r="Y50" s="197" t="s">
        <v>835</v>
      </c>
      <c r="Z50" s="198" t="s">
        <v>835</v>
      </c>
      <c r="AA50" s="198" t="s">
        <v>835</v>
      </c>
      <c r="AB50" s="197" t="s">
        <v>835</v>
      </c>
      <c r="AC50" s="205"/>
      <c r="AD50" s="206"/>
      <c r="AE50" s="206"/>
      <c r="AF50" s="208"/>
      <c r="AG50" s="209"/>
      <c r="AH50" s="209"/>
      <c r="AI50" s="209"/>
      <c r="AJ50" s="209"/>
      <c r="AK50" s="209"/>
      <c r="AL50" s="209"/>
      <c r="AM50" s="209"/>
      <c r="AN50" s="210"/>
      <c r="AO50" s="3"/>
      <c r="AP50" s="3"/>
      <c r="AQ50" s="3"/>
      <c r="AR50" s="3"/>
      <c r="AS50" s="3"/>
      <c r="AT50" s="141">
        <f t="shared" si="0"/>
        <v>1</v>
      </c>
      <c r="AU50" s="3"/>
    </row>
    <row r="51" spans="2:47" x14ac:dyDescent="0.2">
      <c r="B51" s="213">
        <v>41</v>
      </c>
      <c r="C51" s="214">
        <v>10.5</v>
      </c>
      <c r="D51" s="205">
        <v>0</v>
      </c>
      <c r="E51" s="206">
        <v>0</v>
      </c>
      <c r="F51" s="206">
        <v>0</v>
      </c>
      <c r="G51" s="208">
        <v>0</v>
      </c>
      <c r="H51" s="212">
        <v>0</v>
      </c>
      <c r="I51" s="206">
        <v>0</v>
      </c>
      <c r="J51" s="206">
        <v>0</v>
      </c>
      <c r="K51" s="208">
        <v>0</v>
      </c>
      <c r="L51" s="212">
        <v>0</v>
      </c>
      <c r="M51" s="206">
        <v>0</v>
      </c>
      <c r="N51" s="206">
        <v>0</v>
      </c>
      <c r="O51" s="208">
        <v>0</v>
      </c>
      <c r="P51" s="212">
        <v>0</v>
      </c>
      <c r="Q51" s="206">
        <v>0</v>
      </c>
      <c r="R51" s="208">
        <v>0</v>
      </c>
      <c r="S51" s="212">
        <v>0</v>
      </c>
      <c r="T51" s="206">
        <v>0</v>
      </c>
      <c r="U51" s="208">
        <v>0</v>
      </c>
      <c r="V51" s="212">
        <v>0</v>
      </c>
      <c r="W51" s="206">
        <v>0</v>
      </c>
      <c r="X51" s="207">
        <v>0</v>
      </c>
      <c r="Y51" s="197" t="s">
        <v>835</v>
      </c>
      <c r="Z51" s="198" t="s">
        <v>835</v>
      </c>
      <c r="AA51" s="198" t="s">
        <v>835</v>
      </c>
      <c r="AB51" s="197" t="s">
        <v>835</v>
      </c>
      <c r="AC51" s="205"/>
      <c r="AD51" s="206"/>
      <c r="AE51" s="206"/>
      <c r="AF51" s="208"/>
      <c r="AG51" s="209"/>
      <c r="AH51" s="209"/>
      <c r="AI51" s="209"/>
      <c r="AJ51" s="209"/>
      <c r="AK51" s="209"/>
      <c r="AL51" s="209"/>
      <c r="AM51" s="209"/>
      <c r="AN51" s="210"/>
      <c r="AO51" s="3"/>
      <c r="AP51" s="3"/>
      <c r="AQ51" s="3"/>
      <c r="AR51" s="3"/>
      <c r="AS51" s="3"/>
      <c r="AT51" s="141">
        <f t="shared" si="0"/>
        <v>1</v>
      </c>
      <c r="AU51" s="3"/>
    </row>
    <row r="52" spans="2:47" x14ac:dyDescent="0.2">
      <c r="B52" s="213">
        <v>42</v>
      </c>
      <c r="C52" s="214">
        <v>10.5</v>
      </c>
      <c r="D52" s="205">
        <v>0</v>
      </c>
      <c r="E52" s="206">
        <v>0</v>
      </c>
      <c r="F52" s="206">
        <v>0</v>
      </c>
      <c r="G52" s="208">
        <v>0</v>
      </c>
      <c r="H52" s="212">
        <v>0</v>
      </c>
      <c r="I52" s="206">
        <v>0</v>
      </c>
      <c r="J52" s="206">
        <v>0</v>
      </c>
      <c r="K52" s="208">
        <v>1</v>
      </c>
      <c r="L52" s="212">
        <v>0</v>
      </c>
      <c r="M52" s="206">
        <v>0</v>
      </c>
      <c r="N52" s="206">
        <v>0</v>
      </c>
      <c r="O52" s="208">
        <v>0</v>
      </c>
      <c r="P52" s="212">
        <v>0</v>
      </c>
      <c r="Q52" s="206">
        <v>0</v>
      </c>
      <c r="R52" s="208">
        <v>0</v>
      </c>
      <c r="S52" s="212">
        <v>0</v>
      </c>
      <c r="T52" s="206">
        <v>0</v>
      </c>
      <c r="U52" s="208">
        <v>1</v>
      </c>
      <c r="V52" s="212">
        <v>0</v>
      </c>
      <c r="W52" s="206">
        <v>0</v>
      </c>
      <c r="X52" s="207">
        <v>0</v>
      </c>
      <c r="Y52" s="197" t="s">
        <v>835</v>
      </c>
      <c r="Z52" s="198" t="s">
        <v>836</v>
      </c>
      <c r="AA52" s="198" t="s">
        <v>835</v>
      </c>
      <c r="AB52" s="197" t="s">
        <v>836</v>
      </c>
      <c r="AC52" s="205"/>
      <c r="AD52" s="206"/>
      <c r="AE52" s="206"/>
      <c r="AF52" s="208"/>
      <c r="AG52" s="209"/>
      <c r="AH52" s="209"/>
      <c r="AI52" s="209"/>
      <c r="AJ52" s="209">
        <v>4.7</v>
      </c>
      <c r="AK52" s="209"/>
      <c r="AL52" s="209"/>
      <c r="AM52" s="209"/>
      <c r="AN52" s="210"/>
      <c r="AO52" s="3"/>
      <c r="AP52" s="3"/>
      <c r="AQ52" s="3"/>
      <c r="AR52" s="3"/>
      <c r="AS52" s="3"/>
      <c r="AT52" s="141">
        <f t="shared" si="0"/>
        <v>2</v>
      </c>
      <c r="AU52" s="3"/>
    </row>
    <row r="53" spans="2:47" x14ac:dyDescent="0.2">
      <c r="B53" s="213">
        <v>43</v>
      </c>
      <c r="C53" s="214">
        <v>10.5</v>
      </c>
      <c r="D53" s="205">
        <v>0</v>
      </c>
      <c r="E53" s="206">
        <v>0</v>
      </c>
      <c r="F53" s="206">
        <v>0</v>
      </c>
      <c r="G53" s="208">
        <v>0</v>
      </c>
      <c r="H53" s="212">
        <v>0</v>
      </c>
      <c r="I53" s="206">
        <v>0</v>
      </c>
      <c r="J53" s="206">
        <v>0</v>
      </c>
      <c r="K53" s="208">
        <v>0</v>
      </c>
      <c r="L53" s="212">
        <v>0</v>
      </c>
      <c r="M53" s="206">
        <v>0</v>
      </c>
      <c r="N53" s="206">
        <v>0</v>
      </c>
      <c r="O53" s="208">
        <v>0</v>
      </c>
      <c r="P53" s="212">
        <v>0</v>
      </c>
      <c r="Q53" s="206">
        <v>0</v>
      </c>
      <c r="R53" s="208">
        <v>0</v>
      </c>
      <c r="S53" s="212">
        <v>0</v>
      </c>
      <c r="T53" s="206">
        <v>0</v>
      </c>
      <c r="U53" s="208">
        <v>0</v>
      </c>
      <c r="V53" s="212">
        <v>0</v>
      </c>
      <c r="W53" s="206">
        <v>0</v>
      </c>
      <c r="X53" s="207">
        <v>0</v>
      </c>
      <c r="Y53" s="197" t="s">
        <v>835</v>
      </c>
      <c r="Z53" s="198" t="s">
        <v>835</v>
      </c>
      <c r="AA53" s="198" t="s">
        <v>835</v>
      </c>
      <c r="AB53" s="197" t="s">
        <v>835</v>
      </c>
      <c r="AC53" s="205"/>
      <c r="AD53" s="206"/>
      <c r="AE53" s="206"/>
      <c r="AF53" s="208"/>
      <c r="AG53" s="209"/>
      <c r="AH53" s="209"/>
      <c r="AI53" s="209"/>
      <c r="AJ53" s="209"/>
      <c r="AK53" s="209"/>
      <c r="AL53" s="209"/>
      <c r="AM53" s="209"/>
      <c r="AN53" s="210"/>
      <c r="AO53" s="3"/>
      <c r="AP53" s="3"/>
      <c r="AQ53" s="3"/>
      <c r="AR53" s="3"/>
      <c r="AS53" s="3"/>
      <c r="AT53" s="141">
        <f t="shared" si="0"/>
        <v>1</v>
      </c>
      <c r="AU53" s="3"/>
    </row>
    <row r="54" spans="2:47" x14ac:dyDescent="0.2">
      <c r="B54" s="213">
        <v>44</v>
      </c>
      <c r="C54" s="214">
        <v>10.4</v>
      </c>
      <c r="D54" s="205">
        <v>0</v>
      </c>
      <c r="E54" s="206">
        <v>0</v>
      </c>
      <c r="F54" s="206">
        <v>0</v>
      </c>
      <c r="G54" s="208">
        <v>0</v>
      </c>
      <c r="H54" s="212">
        <v>0</v>
      </c>
      <c r="I54" s="206">
        <v>0</v>
      </c>
      <c r="J54" s="206">
        <v>0</v>
      </c>
      <c r="K54" s="208">
        <v>0</v>
      </c>
      <c r="L54" s="212">
        <v>0</v>
      </c>
      <c r="M54" s="206">
        <v>0</v>
      </c>
      <c r="N54" s="206">
        <v>0</v>
      </c>
      <c r="O54" s="208">
        <v>0</v>
      </c>
      <c r="P54" s="212">
        <v>0</v>
      </c>
      <c r="Q54" s="206">
        <v>0</v>
      </c>
      <c r="R54" s="208">
        <v>0</v>
      </c>
      <c r="S54" s="212">
        <v>0</v>
      </c>
      <c r="T54" s="206">
        <v>0</v>
      </c>
      <c r="U54" s="208">
        <v>0</v>
      </c>
      <c r="V54" s="212">
        <v>0</v>
      </c>
      <c r="W54" s="206">
        <v>0</v>
      </c>
      <c r="X54" s="207">
        <v>0</v>
      </c>
      <c r="Y54" s="197" t="s">
        <v>835</v>
      </c>
      <c r="Z54" s="198" t="s">
        <v>835</v>
      </c>
      <c r="AA54" s="198" t="s">
        <v>835</v>
      </c>
      <c r="AB54" s="197" t="s">
        <v>835</v>
      </c>
      <c r="AC54" s="205"/>
      <c r="AD54" s="206"/>
      <c r="AE54" s="206"/>
      <c r="AF54" s="208"/>
      <c r="AG54" s="209"/>
      <c r="AH54" s="209"/>
      <c r="AI54" s="209"/>
      <c r="AJ54" s="209"/>
      <c r="AK54" s="209"/>
      <c r="AL54" s="209"/>
      <c r="AM54" s="209"/>
      <c r="AN54" s="210"/>
      <c r="AO54" s="3"/>
      <c r="AP54" s="3"/>
      <c r="AQ54" s="3"/>
      <c r="AR54" s="3"/>
      <c r="AS54" s="3"/>
      <c r="AT54" s="141">
        <f t="shared" si="0"/>
        <v>1</v>
      </c>
      <c r="AU54" s="3"/>
    </row>
    <row r="55" spans="2:47" x14ac:dyDescent="0.2">
      <c r="B55" s="213">
        <v>45</v>
      </c>
      <c r="C55" s="214">
        <v>10.4</v>
      </c>
      <c r="D55" s="205">
        <v>0</v>
      </c>
      <c r="E55" s="206">
        <v>0</v>
      </c>
      <c r="F55" s="206">
        <v>0</v>
      </c>
      <c r="G55" s="208">
        <v>0</v>
      </c>
      <c r="H55" s="212">
        <v>0</v>
      </c>
      <c r="I55" s="206">
        <v>0</v>
      </c>
      <c r="J55" s="206">
        <v>0</v>
      </c>
      <c r="K55" s="208">
        <v>0</v>
      </c>
      <c r="L55" s="212">
        <v>0</v>
      </c>
      <c r="M55" s="206">
        <v>0</v>
      </c>
      <c r="N55" s="206">
        <v>0</v>
      </c>
      <c r="O55" s="208">
        <v>0</v>
      </c>
      <c r="P55" s="212">
        <v>0</v>
      </c>
      <c r="Q55" s="206">
        <v>0</v>
      </c>
      <c r="R55" s="208">
        <v>0</v>
      </c>
      <c r="S55" s="212">
        <v>0</v>
      </c>
      <c r="T55" s="206">
        <v>0</v>
      </c>
      <c r="U55" s="208">
        <v>0</v>
      </c>
      <c r="V55" s="212">
        <v>0</v>
      </c>
      <c r="W55" s="206">
        <v>0</v>
      </c>
      <c r="X55" s="207">
        <v>0</v>
      </c>
      <c r="Y55" s="197" t="s">
        <v>835</v>
      </c>
      <c r="Z55" s="198" t="s">
        <v>835</v>
      </c>
      <c r="AA55" s="198" t="s">
        <v>835</v>
      </c>
      <c r="AB55" s="197" t="s">
        <v>835</v>
      </c>
      <c r="AC55" s="205"/>
      <c r="AD55" s="206"/>
      <c r="AE55" s="206"/>
      <c r="AF55" s="208"/>
      <c r="AG55" s="209"/>
      <c r="AH55" s="209"/>
      <c r="AI55" s="209"/>
      <c r="AJ55" s="209"/>
      <c r="AK55" s="209"/>
      <c r="AL55" s="209"/>
      <c r="AM55" s="209"/>
      <c r="AN55" s="210"/>
      <c r="AO55" s="3"/>
      <c r="AP55" s="3"/>
      <c r="AQ55" s="3"/>
      <c r="AR55" s="3"/>
      <c r="AS55" s="3"/>
      <c r="AT55" s="141">
        <f t="shared" si="0"/>
        <v>1</v>
      </c>
      <c r="AU55" s="3"/>
    </row>
    <row r="56" spans="2:47" x14ac:dyDescent="0.2">
      <c r="B56" s="213">
        <v>46</v>
      </c>
      <c r="C56" s="214">
        <v>10.4</v>
      </c>
      <c r="D56" s="205">
        <v>0</v>
      </c>
      <c r="E56" s="206">
        <v>0</v>
      </c>
      <c r="F56" s="206">
        <v>0</v>
      </c>
      <c r="G56" s="208">
        <v>0</v>
      </c>
      <c r="H56" s="212">
        <v>0</v>
      </c>
      <c r="I56" s="206">
        <v>0</v>
      </c>
      <c r="J56" s="206">
        <v>0</v>
      </c>
      <c r="K56" s="208">
        <v>0</v>
      </c>
      <c r="L56" s="212">
        <v>0</v>
      </c>
      <c r="M56" s="206">
        <v>0</v>
      </c>
      <c r="N56" s="206">
        <v>0</v>
      </c>
      <c r="O56" s="208">
        <v>0</v>
      </c>
      <c r="P56" s="212">
        <v>0</v>
      </c>
      <c r="Q56" s="206">
        <v>0</v>
      </c>
      <c r="R56" s="208">
        <v>0</v>
      </c>
      <c r="S56" s="212">
        <v>0</v>
      </c>
      <c r="T56" s="206">
        <v>0</v>
      </c>
      <c r="U56" s="208">
        <v>0</v>
      </c>
      <c r="V56" s="212">
        <v>0</v>
      </c>
      <c r="W56" s="206">
        <v>0</v>
      </c>
      <c r="X56" s="207">
        <v>0</v>
      </c>
      <c r="Y56" s="197" t="s">
        <v>835</v>
      </c>
      <c r="Z56" s="198" t="s">
        <v>835</v>
      </c>
      <c r="AA56" s="198" t="s">
        <v>835</v>
      </c>
      <c r="AB56" s="197" t="s">
        <v>835</v>
      </c>
      <c r="AC56" s="205"/>
      <c r="AD56" s="206"/>
      <c r="AE56" s="206"/>
      <c r="AF56" s="208"/>
      <c r="AG56" s="209"/>
      <c r="AH56" s="209"/>
      <c r="AI56" s="209"/>
      <c r="AJ56" s="209"/>
      <c r="AK56" s="209"/>
      <c r="AL56" s="209"/>
      <c r="AM56" s="209"/>
      <c r="AN56" s="210"/>
      <c r="AO56" s="3"/>
      <c r="AP56" s="3"/>
      <c r="AQ56" s="3"/>
      <c r="AR56" s="3"/>
      <c r="AS56" s="3"/>
      <c r="AT56" s="141">
        <f t="shared" si="0"/>
        <v>1</v>
      </c>
      <c r="AU56" s="3"/>
    </row>
    <row r="57" spans="2:47" x14ac:dyDescent="0.2">
      <c r="B57" s="213">
        <v>47</v>
      </c>
      <c r="C57" s="214">
        <v>10.4</v>
      </c>
      <c r="D57" s="205">
        <v>0</v>
      </c>
      <c r="E57" s="206">
        <v>0</v>
      </c>
      <c r="F57" s="206">
        <v>0</v>
      </c>
      <c r="G57" s="208">
        <v>0</v>
      </c>
      <c r="H57" s="212">
        <v>0</v>
      </c>
      <c r="I57" s="206">
        <v>0</v>
      </c>
      <c r="J57" s="206">
        <v>0</v>
      </c>
      <c r="K57" s="208">
        <v>0</v>
      </c>
      <c r="L57" s="212">
        <v>0</v>
      </c>
      <c r="M57" s="206">
        <v>0</v>
      </c>
      <c r="N57" s="206">
        <v>0</v>
      </c>
      <c r="O57" s="208">
        <v>0</v>
      </c>
      <c r="P57" s="212">
        <v>0</v>
      </c>
      <c r="Q57" s="206">
        <v>0</v>
      </c>
      <c r="R57" s="208">
        <v>0</v>
      </c>
      <c r="S57" s="212">
        <v>0</v>
      </c>
      <c r="T57" s="206">
        <v>0</v>
      </c>
      <c r="U57" s="208">
        <v>0</v>
      </c>
      <c r="V57" s="212">
        <v>0</v>
      </c>
      <c r="W57" s="206">
        <v>0</v>
      </c>
      <c r="X57" s="207">
        <v>0</v>
      </c>
      <c r="Y57" s="197" t="s">
        <v>835</v>
      </c>
      <c r="Z57" s="198" t="s">
        <v>835</v>
      </c>
      <c r="AA57" s="198" t="s">
        <v>835</v>
      </c>
      <c r="AB57" s="197" t="s">
        <v>835</v>
      </c>
      <c r="AC57" s="205"/>
      <c r="AD57" s="206"/>
      <c r="AE57" s="206"/>
      <c r="AF57" s="208"/>
      <c r="AG57" s="209"/>
      <c r="AH57" s="209"/>
      <c r="AI57" s="209"/>
      <c r="AJ57" s="209"/>
      <c r="AK57" s="209"/>
      <c r="AL57" s="209"/>
      <c r="AM57" s="209"/>
      <c r="AN57" s="210"/>
      <c r="AO57" s="3"/>
      <c r="AP57" s="3"/>
      <c r="AQ57" s="3"/>
      <c r="AR57" s="3"/>
      <c r="AS57" s="3"/>
      <c r="AT57" s="141">
        <f t="shared" si="0"/>
        <v>1</v>
      </c>
      <c r="AU57" s="3"/>
    </row>
    <row r="58" spans="2:47" x14ac:dyDescent="0.2">
      <c r="B58" s="213">
        <v>48</v>
      </c>
      <c r="C58" s="214">
        <v>10.5</v>
      </c>
      <c r="D58" s="205">
        <v>0</v>
      </c>
      <c r="E58" s="206">
        <v>0</v>
      </c>
      <c r="F58" s="206">
        <v>0</v>
      </c>
      <c r="G58" s="208">
        <v>0</v>
      </c>
      <c r="H58" s="212">
        <v>0</v>
      </c>
      <c r="I58" s="206">
        <v>0</v>
      </c>
      <c r="J58" s="206">
        <v>0</v>
      </c>
      <c r="K58" s="208">
        <v>0</v>
      </c>
      <c r="L58" s="212">
        <v>0</v>
      </c>
      <c r="M58" s="206">
        <v>0</v>
      </c>
      <c r="N58" s="206">
        <v>0</v>
      </c>
      <c r="O58" s="208">
        <v>0</v>
      </c>
      <c r="P58" s="212">
        <v>0</v>
      </c>
      <c r="Q58" s="206">
        <v>0</v>
      </c>
      <c r="R58" s="208">
        <v>0</v>
      </c>
      <c r="S58" s="212">
        <v>0</v>
      </c>
      <c r="T58" s="206">
        <v>0</v>
      </c>
      <c r="U58" s="208">
        <v>0</v>
      </c>
      <c r="V58" s="212">
        <v>0</v>
      </c>
      <c r="W58" s="206">
        <v>0</v>
      </c>
      <c r="X58" s="207">
        <v>0</v>
      </c>
      <c r="Y58" s="197" t="s">
        <v>835</v>
      </c>
      <c r="Z58" s="198" t="s">
        <v>835</v>
      </c>
      <c r="AA58" s="198" t="s">
        <v>835</v>
      </c>
      <c r="AB58" s="197" t="s">
        <v>835</v>
      </c>
      <c r="AC58" s="205"/>
      <c r="AD58" s="206"/>
      <c r="AE58" s="206"/>
      <c r="AF58" s="208"/>
      <c r="AG58" s="209"/>
      <c r="AH58" s="209"/>
      <c r="AI58" s="209"/>
      <c r="AJ58" s="209"/>
      <c r="AK58" s="209"/>
      <c r="AL58" s="209"/>
      <c r="AM58" s="209"/>
      <c r="AN58" s="210"/>
      <c r="AO58" s="3"/>
      <c r="AP58" s="3"/>
      <c r="AQ58" s="3"/>
      <c r="AR58" s="3"/>
      <c r="AS58" s="3"/>
      <c r="AT58" s="141">
        <f t="shared" si="0"/>
        <v>1</v>
      </c>
      <c r="AU58" s="3"/>
    </row>
    <row r="59" spans="2:47" x14ac:dyDescent="0.2">
      <c r="B59" s="213">
        <v>49</v>
      </c>
      <c r="C59" s="214">
        <v>10.4</v>
      </c>
      <c r="D59" s="205">
        <v>0</v>
      </c>
      <c r="E59" s="206">
        <v>0</v>
      </c>
      <c r="F59" s="206">
        <v>0</v>
      </c>
      <c r="G59" s="208">
        <v>0</v>
      </c>
      <c r="H59" s="212">
        <v>0</v>
      </c>
      <c r="I59" s="206">
        <v>0</v>
      </c>
      <c r="J59" s="206">
        <v>0</v>
      </c>
      <c r="K59" s="208">
        <v>1</v>
      </c>
      <c r="L59" s="212">
        <v>0</v>
      </c>
      <c r="M59" s="206">
        <v>0</v>
      </c>
      <c r="N59" s="206">
        <v>0</v>
      </c>
      <c r="O59" s="208">
        <v>0</v>
      </c>
      <c r="P59" s="212">
        <v>0</v>
      </c>
      <c r="Q59" s="206">
        <v>0</v>
      </c>
      <c r="R59" s="208">
        <v>0</v>
      </c>
      <c r="S59" s="212">
        <v>0</v>
      </c>
      <c r="T59" s="206">
        <v>0</v>
      </c>
      <c r="U59" s="208">
        <v>1</v>
      </c>
      <c r="V59" s="212">
        <v>0</v>
      </c>
      <c r="W59" s="206">
        <v>0</v>
      </c>
      <c r="X59" s="207">
        <v>0</v>
      </c>
      <c r="Y59" s="197" t="s">
        <v>835</v>
      </c>
      <c r="Z59" s="198" t="s">
        <v>836</v>
      </c>
      <c r="AA59" s="198" t="s">
        <v>835</v>
      </c>
      <c r="AB59" s="197" t="s">
        <v>836</v>
      </c>
      <c r="AC59" s="205"/>
      <c r="AD59" s="206"/>
      <c r="AE59" s="206"/>
      <c r="AF59" s="208"/>
      <c r="AG59" s="209"/>
      <c r="AH59" s="209"/>
      <c r="AI59" s="209"/>
      <c r="AJ59" s="209">
        <v>0.65</v>
      </c>
      <c r="AK59" s="209"/>
      <c r="AL59" s="209"/>
      <c r="AM59" s="209"/>
      <c r="AN59" s="210"/>
      <c r="AO59" s="3"/>
      <c r="AP59" s="3"/>
      <c r="AQ59" s="3"/>
      <c r="AR59" s="3"/>
      <c r="AS59" s="3"/>
      <c r="AT59" s="141">
        <f t="shared" si="0"/>
        <v>2</v>
      </c>
      <c r="AU59" s="3"/>
    </row>
    <row r="60" spans="2:47" x14ac:dyDescent="0.2">
      <c r="B60" s="213">
        <v>50</v>
      </c>
      <c r="C60" s="214">
        <v>10.4</v>
      </c>
      <c r="D60" s="205">
        <v>0</v>
      </c>
      <c r="E60" s="206">
        <v>0</v>
      </c>
      <c r="F60" s="206">
        <v>0</v>
      </c>
      <c r="G60" s="208">
        <v>0</v>
      </c>
      <c r="H60" s="212">
        <v>0</v>
      </c>
      <c r="I60" s="206">
        <v>0</v>
      </c>
      <c r="J60" s="206">
        <v>0</v>
      </c>
      <c r="K60" s="208">
        <v>0</v>
      </c>
      <c r="L60" s="212">
        <v>0</v>
      </c>
      <c r="M60" s="206">
        <v>0</v>
      </c>
      <c r="N60" s="206">
        <v>0</v>
      </c>
      <c r="O60" s="208">
        <v>0</v>
      </c>
      <c r="P60" s="212">
        <v>0</v>
      </c>
      <c r="Q60" s="206">
        <v>0</v>
      </c>
      <c r="R60" s="208">
        <v>0</v>
      </c>
      <c r="S60" s="212">
        <v>0</v>
      </c>
      <c r="T60" s="206">
        <v>0</v>
      </c>
      <c r="U60" s="208">
        <v>0</v>
      </c>
      <c r="V60" s="212">
        <v>0</v>
      </c>
      <c r="W60" s="206">
        <v>0</v>
      </c>
      <c r="X60" s="207">
        <v>0</v>
      </c>
      <c r="Y60" s="197" t="s">
        <v>835</v>
      </c>
      <c r="Z60" s="198" t="s">
        <v>835</v>
      </c>
      <c r="AA60" s="198" t="s">
        <v>835</v>
      </c>
      <c r="AB60" s="197" t="s">
        <v>835</v>
      </c>
      <c r="AC60" s="205"/>
      <c r="AD60" s="206"/>
      <c r="AE60" s="206"/>
      <c r="AF60" s="208"/>
      <c r="AG60" s="209"/>
      <c r="AH60" s="209"/>
      <c r="AI60" s="209"/>
      <c r="AJ60" s="209"/>
      <c r="AK60" s="209"/>
      <c r="AL60" s="209"/>
      <c r="AM60" s="209"/>
      <c r="AN60" s="210"/>
      <c r="AO60" s="3"/>
      <c r="AP60" s="3"/>
      <c r="AQ60" s="3"/>
      <c r="AR60" s="3"/>
      <c r="AS60" s="3"/>
      <c r="AT60" s="141">
        <f t="shared" si="0"/>
        <v>1</v>
      </c>
      <c r="AU60" s="3"/>
    </row>
    <row r="61" spans="2:47" x14ac:dyDescent="0.2">
      <c r="B61" s="213">
        <v>51</v>
      </c>
      <c r="C61" s="214">
        <v>10.4</v>
      </c>
      <c r="D61" s="205">
        <v>0</v>
      </c>
      <c r="E61" s="206">
        <v>0</v>
      </c>
      <c r="F61" s="206">
        <v>0</v>
      </c>
      <c r="G61" s="208">
        <v>0</v>
      </c>
      <c r="H61" s="212">
        <v>0</v>
      </c>
      <c r="I61" s="206">
        <v>0</v>
      </c>
      <c r="J61" s="206">
        <v>0</v>
      </c>
      <c r="K61" s="208">
        <v>0</v>
      </c>
      <c r="L61" s="212">
        <v>0</v>
      </c>
      <c r="M61" s="206">
        <v>0</v>
      </c>
      <c r="N61" s="206">
        <v>0</v>
      </c>
      <c r="O61" s="208">
        <v>0</v>
      </c>
      <c r="P61" s="212">
        <v>0</v>
      </c>
      <c r="Q61" s="206">
        <v>0</v>
      </c>
      <c r="R61" s="208">
        <v>0</v>
      </c>
      <c r="S61" s="212">
        <v>0</v>
      </c>
      <c r="T61" s="206">
        <v>0</v>
      </c>
      <c r="U61" s="208">
        <v>0</v>
      </c>
      <c r="V61" s="212">
        <v>0</v>
      </c>
      <c r="W61" s="206">
        <v>0</v>
      </c>
      <c r="X61" s="207">
        <v>0</v>
      </c>
      <c r="Y61" s="197" t="s">
        <v>835</v>
      </c>
      <c r="Z61" s="198" t="s">
        <v>835</v>
      </c>
      <c r="AA61" s="198" t="s">
        <v>835</v>
      </c>
      <c r="AB61" s="197" t="s">
        <v>835</v>
      </c>
      <c r="AC61" s="205"/>
      <c r="AD61" s="206"/>
      <c r="AE61" s="206"/>
      <c r="AF61" s="208"/>
      <c r="AG61" s="209"/>
      <c r="AH61" s="209"/>
      <c r="AI61" s="209"/>
      <c r="AJ61" s="209"/>
      <c r="AK61" s="209"/>
      <c r="AL61" s="209"/>
      <c r="AM61" s="209"/>
      <c r="AN61" s="210"/>
      <c r="AO61" s="3"/>
      <c r="AP61" s="3"/>
      <c r="AQ61" s="3"/>
      <c r="AR61" s="3"/>
      <c r="AS61" s="3"/>
      <c r="AT61" s="141">
        <f t="shared" si="0"/>
        <v>1</v>
      </c>
      <c r="AU61" s="3"/>
    </row>
    <row r="62" spans="2:47" x14ac:dyDescent="0.2">
      <c r="B62" s="213">
        <v>52</v>
      </c>
      <c r="C62" s="214">
        <v>9.9</v>
      </c>
      <c r="D62" s="205">
        <v>0</v>
      </c>
      <c r="E62" s="206">
        <v>0</v>
      </c>
      <c r="F62" s="206">
        <v>0</v>
      </c>
      <c r="G62" s="208">
        <v>0</v>
      </c>
      <c r="H62" s="212">
        <v>0</v>
      </c>
      <c r="I62" s="206">
        <v>0</v>
      </c>
      <c r="J62" s="206">
        <v>1</v>
      </c>
      <c r="K62" s="208">
        <v>0</v>
      </c>
      <c r="L62" s="212">
        <v>0</v>
      </c>
      <c r="M62" s="206">
        <v>0</v>
      </c>
      <c r="N62" s="206">
        <v>0</v>
      </c>
      <c r="O62" s="208">
        <v>0</v>
      </c>
      <c r="P62" s="212">
        <v>0</v>
      </c>
      <c r="Q62" s="206">
        <v>0</v>
      </c>
      <c r="R62" s="208">
        <v>0</v>
      </c>
      <c r="S62" s="212">
        <v>0</v>
      </c>
      <c r="T62" s="206">
        <v>0</v>
      </c>
      <c r="U62" s="208">
        <v>1</v>
      </c>
      <c r="V62" s="212">
        <v>0</v>
      </c>
      <c r="W62" s="206">
        <v>0</v>
      </c>
      <c r="X62" s="207">
        <v>0</v>
      </c>
      <c r="Y62" s="197" t="s">
        <v>835</v>
      </c>
      <c r="Z62" s="198" t="s">
        <v>836</v>
      </c>
      <c r="AA62" s="198" t="s">
        <v>835</v>
      </c>
      <c r="AB62" s="197" t="s">
        <v>836</v>
      </c>
      <c r="AC62" s="205"/>
      <c r="AD62" s="206"/>
      <c r="AE62" s="206"/>
      <c r="AF62" s="208"/>
      <c r="AG62" s="209"/>
      <c r="AH62" s="209"/>
      <c r="AI62" s="209">
        <v>0.5</v>
      </c>
      <c r="AJ62" s="209"/>
      <c r="AK62" s="209"/>
      <c r="AL62" s="209"/>
      <c r="AM62" s="209"/>
      <c r="AN62" s="210"/>
      <c r="AO62" s="3"/>
      <c r="AP62" s="3"/>
      <c r="AQ62" s="3"/>
      <c r="AR62" s="3"/>
      <c r="AS62" s="3"/>
      <c r="AT62" s="141">
        <f t="shared" si="0"/>
        <v>2</v>
      </c>
      <c r="AU62" s="3"/>
    </row>
    <row r="63" spans="2:47" x14ac:dyDescent="0.2">
      <c r="B63" s="213">
        <v>53</v>
      </c>
      <c r="C63" s="214">
        <v>9</v>
      </c>
      <c r="D63" s="205">
        <v>0</v>
      </c>
      <c r="E63" s="206">
        <v>0</v>
      </c>
      <c r="F63" s="206">
        <v>0</v>
      </c>
      <c r="G63" s="208">
        <v>0</v>
      </c>
      <c r="H63" s="212">
        <v>0</v>
      </c>
      <c r="I63" s="206">
        <v>0</v>
      </c>
      <c r="J63" s="206">
        <v>2</v>
      </c>
      <c r="K63" s="208">
        <v>0</v>
      </c>
      <c r="L63" s="212">
        <v>0</v>
      </c>
      <c r="M63" s="206">
        <v>0</v>
      </c>
      <c r="N63" s="206">
        <v>0</v>
      </c>
      <c r="O63" s="208">
        <v>0</v>
      </c>
      <c r="P63" s="212">
        <v>0</v>
      </c>
      <c r="Q63" s="206">
        <v>0</v>
      </c>
      <c r="R63" s="208">
        <v>0</v>
      </c>
      <c r="S63" s="212">
        <v>0</v>
      </c>
      <c r="T63" s="206">
        <v>0</v>
      </c>
      <c r="U63" s="208">
        <v>2</v>
      </c>
      <c r="V63" s="212">
        <v>0</v>
      </c>
      <c r="W63" s="206">
        <v>0</v>
      </c>
      <c r="X63" s="207">
        <v>0</v>
      </c>
      <c r="Y63" s="197" t="s">
        <v>835</v>
      </c>
      <c r="Z63" s="198" t="s">
        <v>836</v>
      </c>
      <c r="AA63" s="198" t="s">
        <v>835</v>
      </c>
      <c r="AB63" s="197" t="s">
        <v>836</v>
      </c>
      <c r="AC63" s="205"/>
      <c r="AD63" s="206"/>
      <c r="AE63" s="206"/>
      <c r="AF63" s="208"/>
      <c r="AG63" s="209"/>
      <c r="AH63" s="209"/>
      <c r="AI63" s="209">
        <v>0.1</v>
      </c>
      <c r="AJ63" s="209"/>
      <c r="AK63" s="209"/>
      <c r="AL63" s="209"/>
      <c r="AM63" s="209"/>
      <c r="AN63" s="210"/>
      <c r="AO63" s="3"/>
      <c r="AP63" s="3"/>
      <c r="AQ63" s="3"/>
      <c r="AR63" s="3"/>
      <c r="AS63" s="3"/>
      <c r="AT63" s="141">
        <f t="shared" si="0"/>
        <v>2</v>
      </c>
      <c r="AU63" s="3"/>
    </row>
    <row r="64" spans="2:47" x14ac:dyDescent="0.2">
      <c r="B64" s="213">
        <v>54</v>
      </c>
      <c r="C64" s="214">
        <v>9</v>
      </c>
      <c r="D64" s="205">
        <v>0</v>
      </c>
      <c r="E64" s="206">
        <v>0</v>
      </c>
      <c r="F64" s="206">
        <v>0</v>
      </c>
      <c r="G64" s="208">
        <v>0</v>
      </c>
      <c r="H64" s="212">
        <v>0</v>
      </c>
      <c r="I64" s="206">
        <v>0</v>
      </c>
      <c r="J64" s="206">
        <v>0</v>
      </c>
      <c r="K64" s="208">
        <v>0</v>
      </c>
      <c r="L64" s="212">
        <v>0</v>
      </c>
      <c r="M64" s="206">
        <v>0</v>
      </c>
      <c r="N64" s="206">
        <v>0</v>
      </c>
      <c r="O64" s="208">
        <v>0</v>
      </c>
      <c r="P64" s="212">
        <v>0</v>
      </c>
      <c r="Q64" s="206">
        <v>0</v>
      </c>
      <c r="R64" s="208">
        <v>0</v>
      </c>
      <c r="S64" s="212">
        <v>0</v>
      </c>
      <c r="T64" s="206">
        <v>0</v>
      </c>
      <c r="U64" s="208">
        <v>0</v>
      </c>
      <c r="V64" s="212">
        <v>0</v>
      </c>
      <c r="W64" s="206">
        <v>0</v>
      </c>
      <c r="X64" s="207">
        <v>0</v>
      </c>
      <c r="Y64" s="197" t="s">
        <v>835</v>
      </c>
      <c r="Z64" s="198" t="s">
        <v>835</v>
      </c>
      <c r="AA64" s="198" t="s">
        <v>835</v>
      </c>
      <c r="AB64" s="197" t="s">
        <v>835</v>
      </c>
      <c r="AC64" s="205"/>
      <c r="AD64" s="206"/>
      <c r="AE64" s="206"/>
      <c r="AF64" s="208"/>
      <c r="AG64" s="209"/>
      <c r="AH64" s="209"/>
      <c r="AI64" s="209"/>
      <c r="AJ64" s="209"/>
      <c r="AK64" s="209"/>
      <c r="AL64" s="209"/>
      <c r="AM64" s="209"/>
      <c r="AN64" s="210"/>
      <c r="AO64" s="3"/>
      <c r="AP64" s="3"/>
      <c r="AQ64" s="3"/>
      <c r="AR64" s="3"/>
      <c r="AS64" s="3"/>
      <c r="AT64" s="141">
        <f t="shared" si="0"/>
        <v>1</v>
      </c>
      <c r="AU64" s="3"/>
    </row>
    <row r="65" spans="2:47" x14ac:dyDescent="0.2">
      <c r="B65" s="213">
        <v>55</v>
      </c>
      <c r="C65" s="214">
        <v>9</v>
      </c>
      <c r="D65" s="205">
        <v>0</v>
      </c>
      <c r="E65" s="206">
        <v>0</v>
      </c>
      <c r="F65" s="206">
        <v>0</v>
      </c>
      <c r="G65" s="208">
        <v>0</v>
      </c>
      <c r="H65" s="212">
        <v>0</v>
      </c>
      <c r="I65" s="206">
        <v>0</v>
      </c>
      <c r="J65" s="206">
        <v>2</v>
      </c>
      <c r="K65" s="208">
        <v>0</v>
      </c>
      <c r="L65" s="212">
        <v>0</v>
      </c>
      <c r="M65" s="206">
        <v>0</v>
      </c>
      <c r="N65" s="206">
        <v>0</v>
      </c>
      <c r="O65" s="208">
        <v>0</v>
      </c>
      <c r="P65" s="212">
        <v>0</v>
      </c>
      <c r="Q65" s="206">
        <v>0</v>
      </c>
      <c r="R65" s="208">
        <v>0</v>
      </c>
      <c r="S65" s="212">
        <v>0</v>
      </c>
      <c r="T65" s="206">
        <v>0</v>
      </c>
      <c r="U65" s="208">
        <v>2</v>
      </c>
      <c r="V65" s="212">
        <v>0</v>
      </c>
      <c r="W65" s="206">
        <v>0</v>
      </c>
      <c r="X65" s="207">
        <v>0</v>
      </c>
      <c r="Y65" s="197" t="s">
        <v>835</v>
      </c>
      <c r="Z65" s="198" t="s">
        <v>836</v>
      </c>
      <c r="AA65" s="198" t="s">
        <v>835</v>
      </c>
      <c r="AB65" s="197" t="s">
        <v>836</v>
      </c>
      <c r="AC65" s="205"/>
      <c r="AD65" s="206"/>
      <c r="AE65" s="206"/>
      <c r="AF65" s="208"/>
      <c r="AG65" s="209"/>
      <c r="AH65" s="209"/>
      <c r="AI65" s="209">
        <v>0.6</v>
      </c>
      <c r="AJ65" s="209"/>
      <c r="AK65" s="209"/>
      <c r="AL65" s="209"/>
      <c r="AM65" s="209"/>
      <c r="AN65" s="210"/>
      <c r="AO65" s="3"/>
      <c r="AP65" s="3"/>
      <c r="AQ65" s="3"/>
      <c r="AR65" s="3"/>
      <c r="AS65" s="3"/>
      <c r="AT65" s="141">
        <f t="shared" si="0"/>
        <v>2</v>
      </c>
      <c r="AU65" s="3"/>
    </row>
    <row r="66" spans="2:47" x14ac:dyDescent="0.2">
      <c r="B66" s="213">
        <v>56</v>
      </c>
      <c r="C66" s="214">
        <v>9</v>
      </c>
      <c r="D66" s="205">
        <v>0</v>
      </c>
      <c r="E66" s="206">
        <v>0</v>
      </c>
      <c r="F66" s="206">
        <v>0</v>
      </c>
      <c r="G66" s="208">
        <v>0</v>
      </c>
      <c r="H66" s="212">
        <v>0</v>
      </c>
      <c r="I66" s="206">
        <v>0</v>
      </c>
      <c r="J66" s="206">
        <v>0</v>
      </c>
      <c r="K66" s="208">
        <v>0</v>
      </c>
      <c r="L66" s="212">
        <v>0</v>
      </c>
      <c r="M66" s="206">
        <v>0</v>
      </c>
      <c r="N66" s="206">
        <v>0</v>
      </c>
      <c r="O66" s="208">
        <v>0</v>
      </c>
      <c r="P66" s="212">
        <v>0</v>
      </c>
      <c r="Q66" s="206">
        <v>0</v>
      </c>
      <c r="R66" s="208">
        <v>0</v>
      </c>
      <c r="S66" s="212">
        <v>0</v>
      </c>
      <c r="T66" s="206">
        <v>0</v>
      </c>
      <c r="U66" s="208">
        <v>0</v>
      </c>
      <c r="V66" s="212">
        <v>0</v>
      </c>
      <c r="W66" s="206">
        <v>0</v>
      </c>
      <c r="X66" s="207">
        <v>0</v>
      </c>
      <c r="Y66" s="197" t="s">
        <v>835</v>
      </c>
      <c r="Z66" s="198" t="s">
        <v>835</v>
      </c>
      <c r="AA66" s="198" t="s">
        <v>835</v>
      </c>
      <c r="AB66" s="197" t="s">
        <v>835</v>
      </c>
      <c r="AC66" s="205"/>
      <c r="AD66" s="206"/>
      <c r="AE66" s="206"/>
      <c r="AF66" s="208"/>
      <c r="AG66" s="209"/>
      <c r="AH66" s="209"/>
      <c r="AI66" s="209"/>
      <c r="AJ66" s="209"/>
      <c r="AK66" s="209"/>
      <c r="AL66" s="209"/>
      <c r="AM66" s="209"/>
      <c r="AN66" s="210"/>
      <c r="AO66" s="3"/>
      <c r="AP66" s="3"/>
      <c r="AQ66" s="3"/>
      <c r="AR66" s="3"/>
      <c r="AS66" s="3"/>
      <c r="AT66" s="141">
        <f t="shared" si="0"/>
        <v>1</v>
      </c>
      <c r="AU66" s="3"/>
    </row>
    <row r="67" spans="2:47" x14ac:dyDescent="0.2">
      <c r="B67" s="213">
        <v>57</v>
      </c>
      <c r="C67" s="214">
        <v>9</v>
      </c>
      <c r="D67" s="205">
        <v>0</v>
      </c>
      <c r="E67" s="206">
        <v>0</v>
      </c>
      <c r="F67" s="206">
        <v>0</v>
      </c>
      <c r="G67" s="208">
        <v>0</v>
      </c>
      <c r="H67" s="212">
        <v>0</v>
      </c>
      <c r="I67" s="206">
        <v>2</v>
      </c>
      <c r="J67" s="206">
        <v>1</v>
      </c>
      <c r="K67" s="208">
        <v>0</v>
      </c>
      <c r="L67" s="212">
        <v>0</v>
      </c>
      <c r="M67" s="206">
        <v>0</v>
      </c>
      <c r="N67" s="206">
        <v>0</v>
      </c>
      <c r="O67" s="208">
        <v>0</v>
      </c>
      <c r="P67" s="212">
        <v>0</v>
      </c>
      <c r="Q67" s="206">
        <v>0</v>
      </c>
      <c r="R67" s="208">
        <v>0</v>
      </c>
      <c r="S67" s="212">
        <v>0</v>
      </c>
      <c r="T67" s="206">
        <v>2</v>
      </c>
      <c r="U67" s="208">
        <v>1</v>
      </c>
      <c r="V67" s="212">
        <v>0</v>
      </c>
      <c r="W67" s="206">
        <v>0</v>
      </c>
      <c r="X67" s="207">
        <v>0</v>
      </c>
      <c r="Y67" s="197" t="s">
        <v>835</v>
      </c>
      <c r="Z67" s="198" t="s">
        <v>837</v>
      </c>
      <c r="AA67" s="198" t="s">
        <v>835</v>
      </c>
      <c r="AB67" s="197" t="s">
        <v>837</v>
      </c>
      <c r="AC67" s="205"/>
      <c r="AD67" s="206"/>
      <c r="AE67" s="206"/>
      <c r="AF67" s="208"/>
      <c r="AG67" s="209"/>
      <c r="AH67" s="209">
        <v>0.23</v>
      </c>
      <c r="AI67" s="209">
        <v>0.15</v>
      </c>
      <c r="AJ67" s="209"/>
      <c r="AK67" s="209"/>
      <c r="AL67" s="209"/>
      <c r="AM67" s="209"/>
      <c r="AN67" s="210"/>
      <c r="AO67" s="3"/>
      <c r="AP67" s="3"/>
      <c r="AQ67" s="3"/>
      <c r="AR67" s="3"/>
      <c r="AS67" s="3"/>
      <c r="AT67" s="141">
        <f t="shared" si="0"/>
        <v>3</v>
      </c>
      <c r="AU67" s="3"/>
    </row>
    <row r="68" spans="2:47" x14ac:dyDescent="0.2">
      <c r="B68" s="213">
        <v>58</v>
      </c>
      <c r="C68" s="214">
        <v>6.5</v>
      </c>
      <c r="D68" s="205">
        <v>0</v>
      </c>
      <c r="E68" s="206">
        <v>0</v>
      </c>
      <c r="F68" s="206">
        <v>0</v>
      </c>
      <c r="G68" s="208">
        <v>0</v>
      </c>
      <c r="H68" s="212">
        <v>0</v>
      </c>
      <c r="I68" s="206">
        <v>0</v>
      </c>
      <c r="J68" s="206">
        <v>0</v>
      </c>
      <c r="K68" s="208">
        <v>0</v>
      </c>
      <c r="L68" s="212">
        <v>0</v>
      </c>
      <c r="M68" s="206">
        <v>0</v>
      </c>
      <c r="N68" s="206">
        <v>0</v>
      </c>
      <c r="O68" s="208">
        <v>0</v>
      </c>
      <c r="P68" s="212">
        <v>0</v>
      </c>
      <c r="Q68" s="206">
        <v>0</v>
      </c>
      <c r="R68" s="208">
        <v>0</v>
      </c>
      <c r="S68" s="212">
        <v>0</v>
      </c>
      <c r="T68" s="206">
        <v>0</v>
      </c>
      <c r="U68" s="208">
        <v>0</v>
      </c>
      <c r="V68" s="212">
        <v>0</v>
      </c>
      <c r="W68" s="206">
        <v>0</v>
      </c>
      <c r="X68" s="207">
        <v>0</v>
      </c>
      <c r="Y68" s="197" t="s">
        <v>835</v>
      </c>
      <c r="Z68" s="198" t="s">
        <v>835</v>
      </c>
      <c r="AA68" s="198" t="s">
        <v>835</v>
      </c>
      <c r="AB68" s="197" t="s">
        <v>835</v>
      </c>
      <c r="AC68" s="205"/>
      <c r="AD68" s="206"/>
      <c r="AE68" s="206"/>
      <c r="AF68" s="208"/>
      <c r="AG68" s="209"/>
      <c r="AH68" s="209"/>
      <c r="AI68" s="209"/>
      <c r="AJ68" s="209"/>
      <c r="AK68" s="209"/>
      <c r="AL68" s="209"/>
      <c r="AM68" s="209"/>
      <c r="AN68" s="210"/>
      <c r="AO68" s="3"/>
      <c r="AP68" s="3"/>
      <c r="AQ68" s="3"/>
      <c r="AR68" s="3"/>
      <c r="AS68" s="3"/>
      <c r="AT68" s="141">
        <f t="shared" si="0"/>
        <v>1</v>
      </c>
      <c r="AU68" s="3"/>
    </row>
    <row r="69" spans="2:47" x14ac:dyDescent="0.2">
      <c r="B69" s="213" t="s">
        <v>833</v>
      </c>
      <c r="C69" s="214">
        <v>0</v>
      </c>
      <c r="D69" s="205">
        <v>0</v>
      </c>
      <c r="E69" s="206">
        <v>0</v>
      </c>
      <c r="F69" s="206">
        <v>0</v>
      </c>
      <c r="G69" s="208">
        <v>0</v>
      </c>
      <c r="H69" s="212">
        <v>0</v>
      </c>
      <c r="I69" s="206">
        <v>0</v>
      </c>
      <c r="J69" s="206">
        <v>0</v>
      </c>
      <c r="K69" s="208">
        <v>0</v>
      </c>
      <c r="L69" s="212">
        <v>0</v>
      </c>
      <c r="M69" s="206">
        <v>0</v>
      </c>
      <c r="N69" s="206">
        <v>0</v>
      </c>
      <c r="O69" s="208">
        <v>0</v>
      </c>
      <c r="P69" s="212">
        <v>0</v>
      </c>
      <c r="Q69" s="206">
        <v>0</v>
      </c>
      <c r="R69" s="208">
        <v>0</v>
      </c>
      <c r="S69" s="212">
        <v>0</v>
      </c>
      <c r="T69" s="206">
        <v>0</v>
      </c>
      <c r="U69" s="208">
        <v>0</v>
      </c>
      <c r="V69" s="212">
        <v>0</v>
      </c>
      <c r="W69" s="206">
        <v>0</v>
      </c>
      <c r="X69" s="207">
        <v>0</v>
      </c>
      <c r="Y69" s="197" t="s">
        <v>835</v>
      </c>
      <c r="Z69" s="198" t="s">
        <v>835</v>
      </c>
      <c r="AA69" s="198" t="s">
        <v>835</v>
      </c>
      <c r="AB69" s="197" t="s">
        <v>835</v>
      </c>
      <c r="AC69" s="205"/>
      <c r="AD69" s="206"/>
      <c r="AE69" s="206"/>
      <c r="AF69" s="208"/>
      <c r="AG69" s="209"/>
      <c r="AH69" s="209"/>
      <c r="AI69" s="209"/>
      <c r="AJ69" s="209"/>
      <c r="AK69" s="209"/>
      <c r="AL69" s="209"/>
      <c r="AM69" s="209"/>
      <c r="AN69" s="210"/>
      <c r="AO69" s="3"/>
      <c r="AP69" s="3"/>
      <c r="AQ69" s="3"/>
      <c r="AR69" s="3"/>
      <c r="AS69" s="3"/>
      <c r="AT69" s="141">
        <f t="shared" si="0"/>
        <v>1</v>
      </c>
      <c r="AU69" s="3"/>
    </row>
    <row r="70" spans="2:47" x14ac:dyDescent="0.2">
      <c r="B70" s="213"/>
      <c r="C70" s="214"/>
      <c r="D70" s="205"/>
      <c r="E70" s="206"/>
      <c r="F70" s="206"/>
      <c r="G70" s="208"/>
      <c r="H70" s="212"/>
      <c r="I70" s="206"/>
      <c r="J70" s="206"/>
      <c r="K70" s="208"/>
      <c r="L70" s="212"/>
      <c r="M70" s="206"/>
      <c r="N70" s="206"/>
      <c r="O70" s="208"/>
      <c r="P70" s="212"/>
      <c r="Q70" s="206"/>
      <c r="R70" s="208"/>
      <c r="S70" s="212"/>
      <c r="T70" s="206"/>
      <c r="U70" s="208"/>
      <c r="V70" s="212"/>
      <c r="W70" s="206"/>
      <c r="X70" s="207"/>
      <c r="Y70" s="197"/>
      <c r="Z70" s="198"/>
      <c r="AA70" s="198"/>
      <c r="AB70" s="197"/>
      <c r="AC70" s="205"/>
      <c r="AD70" s="206"/>
      <c r="AE70" s="206"/>
      <c r="AF70" s="208"/>
      <c r="AG70" s="209"/>
      <c r="AH70" s="209"/>
      <c r="AI70" s="209"/>
      <c r="AJ70" s="209"/>
      <c r="AK70" s="209"/>
      <c r="AL70" s="209"/>
      <c r="AM70" s="209"/>
      <c r="AN70" s="210"/>
      <c r="AO70" s="3"/>
      <c r="AP70" s="3"/>
      <c r="AQ70" s="3"/>
      <c r="AR70" s="3"/>
      <c r="AS70" s="3"/>
      <c r="AT70" s="141">
        <f t="shared" si="0"/>
        <v>1</v>
      </c>
      <c r="AU70" s="3"/>
    </row>
    <row r="71" spans="2:47" x14ac:dyDescent="0.2">
      <c r="B71" s="213"/>
      <c r="C71" s="214"/>
      <c r="D71" s="205"/>
      <c r="E71" s="206"/>
      <c r="F71" s="206"/>
      <c r="G71" s="208"/>
      <c r="H71" s="212"/>
      <c r="I71" s="206"/>
      <c r="J71" s="206"/>
      <c r="K71" s="208"/>
      <c r="L71" s="212"/>
      <c r="M71" s="206"/>
      <c r="N71" s="206"/>
      <c r="O71" s="208"/>
      <c r="P71" s="212"/>
      <c r="Q71" s="206"/>
      <c r="R71" s="208"/>
      <c r="S71" s="212"/>
      <c r="T71" s="206"/>
      <c r="U71" s="208"/>
      <c r="V71" s="212"/>
      <c r="W71" s="206"/>
      <c r="X71" s="207"/>
      <c r="Y71" s="197"/>
      <c r="Z71" s="198"/>
      <c r="AA71" s="198"/>
      <c r="AB71" s="197"/>
      <c r="AC71" s="205"/>
      <c r="AD71" s="206"/>
      <c r="AE71" s="206"/>
      <c r="AF71" s="208"/>
      <c r="AG71" s="209"/>
      <c r="AH71" s="209"/>
      <c r="AI71" s="209"/>
      <c r="AJ71" s="209"/>
      <c r="AK71" s="209"/>
      <c r="AL71" s="209"/>
      <c r="AM71" s="209"/>
      <c r="AN71" s="210"/>
      <c r="AO71" s="3"/>
      <c r="AP71" s="3"/>
      <c r="AQ71" s="3"/>
      <c r="AR71" s="3"/>
      <c r="AS71" s="3"/>
      <c r="AT71" s="141">
        <f t="shared" si="0"/>
        <v>1</v>
      </c>
      <c r="AU71" s="3"/>
    </row>
    <row r="72" spans="2:47" x14ac:dyDescent="0.2">
      <c r="B72" s="213"/>
      <c r="C72" s="214"/>
      <c r="D72" s="205"/>
      <c r="E72" s="206"/>
      <c r="F72" s="206"/>
      <c r="G72" s="208"/>
      <c r="H72" s="212"/>
      <c r="I72" s="206"/>
      <c r="J72" s="206"/>
      <c r="K72" s="208"/>
      <c r="L72" s="212"/>
      <c r="M72" s="206"/>
      <c r="N72" s="206"/>
      <c r="O72" s="208"/>
      <c r="P72" s="212"/>
      <c r="Q72" s="206"/>
      <c r="R72" s="208"/>
      <c r="S72" s="212"/>
      <c r="T72" s="206"/>
      <c r="U72" s="208"/>
      <c r="V72" s="212"/>
      <c r="W72" s="206"/>
      <c r="X72" s="207"/>
      <c r="Y72" s="197"/>
      <c r="Z72" s="198"/>
      <c r="AA72" s="198"/>
      <c r="AB72" s="197"/>
      <c r="AC72" s="205"/>
      <c r="AD72" s="206"/>
      <c r="AE72" s="206"/>
      <c r="AF72" s="208"/>
      <c r="AG72" s="209"/>
      <c r="AH72" s="209"/>
      <c r="AI72" s="209"/>
      <c r="AJ72" s="209"/>
      <c r="AK72" s="209"/>
      <c r="AL72" s="209"/>
      <c r="AM72" s="209"/>
      <c r="AN72" s="210"/>
      <c r="AO72" s="3"/>
      <c r="AP72" s="3"/>
      <c r="AQ72" s="3"/>
      <c r="AR72" s="3"/>
      <c r="AS72" s="3"/>
      <c r="AT72" s="141">
        <f t="shared" si="0"/>
        <v>1</v>
      </c>
      <c r="AU72" s="3"/>
    </row>
    <row r="73" spans="2:47" x14ac:dyDescent="0.2">
      <c r="B73" s="213"/>
      <c r="C73" s="214"/>
      <c r="D73" s="205"/>
      <c r="E73" s="206"/>
      <c r="F73" s="206"/>
      <c r="G73" s="208"/>
      <c r="H73" s="212"/>
      <c r="I73" s="206"/>
      <c r="J73" s="206"/>
      <c r="K73" s="208"/>
      <c r="L73" s="212"/>
      <c r="M73" s="206"/>
      <c r="N73" s="206"/>
      <c r="O73" s="208"/>
      <c r="P73" s="212"/>
      <c r="Q73" s="206"/>
      <c r="R73" s="208"/>
      <c r="S73" s="212"/>
      <c r="T73" s="206"/>
      <c r="U73" s="208"/>
      <c r="V73" s="212"/>
      <c r="W73" s="206"/>
      <c r="X73" s="207"/>
      <c r="Y73" s="197"/>
      <c r="Z73" s="198"/>
      <c r="AA73" s="198"/>
      <c r="AB73" s="197"/>
      <c r="AC73" s="205"/>
      <c r="AD73" s="206"/>
      <c r="AE73" s="206"/>
      <c r="AF73" s="208"/>
      <c r="AG73" s="209"/>
      <c r="AH73" s="209"/>
      <c r="AI73" s="209"/>
      <c r="AJ73" s="209"/>
      <c r="AK73" s="209"/>
      <c r="AL73" s="209"/>
      <c r="AM73" s="209"/>
      <c r="AN73" s="210"/>
      <c r="AO73" s="3"/>
      <c r="AP73" s="3"/>
      <c r="AQ73" s="3"/>
      <c r="AR73" s="3"/>
      <c r="AS73" s="3"/>
      <c r="AT73" s="141">
        <f t="shared" si="0"/>
        <v>1</v>
      </c>
      <c r="AU73" s="3"/>
    </row>
    <row r="74" spans="2:47" x14ac:dyDescent="0.2">
      <c r="B74" s="213"/>
      <c r="C74" s="214"/>
      <c r="D74" s="205"/>
      <c r="E74" s="206"/>
      <c r="F74" s="206"/>
      <c r="G74" s="208"/>
      <c r="H74" s="212"/>
      <c r="I74" s="206"/>
      <c r="J74" s="206"/>
      <c r="K74" s="208"/>
      <c r="L74" s="212"/>
      <c r="M74" s="206"/>
      <c r="N74" s="206"/>
      <c r="O74" s="208"/>
      <c r="P74" s="212"/>
      <c r="Q74" s="206"/>
      <c r="R74" s="208"/>
      <c r="S74" s="212"/>
      <c r="T74" s="206"/>
      <c r="U74" s="208"/>
      <c r="V74" s="212"/>
      <c r="W74" s="206"/>
      <c r="X74" s="207"/>
      <c r="Y74" s="197"/>
      <c r="Z74" s="198"/>
      <c r="AA74" s="198"/>
      <c r="AB74" s="197"/>
      <c r="AC74" s="205"/>
      <c r="AD74" s="206"/>
      <c r="AE74" s="206"/>
      <c r="AF74" s="208"/>
      <c r="AG74" s="209"/>
      <c r="AH74" s="209"/>
      <c r="AI74" s="209"/>
      <c r="AJ74" s="209"/>
      <c r="AK74" s="209"/>
      <c r="AL74" s="209"/>
      <c r="AM74" s="209"/>
      <c r="AN74" s="210"/>
      <c r="AO74" s="3"/>
      <c r="AP74" s="3"/>
      <c r="AQ74" s="3"/>
      <c r="AR74" s="3"/>
      <c r="AS74" s="3"/>
      <c r="AT74" s="141">
        <f t="shared" si="0"/>
        <v>1</v>
      </c>
      <c r="AU74" s="3"/>
    </row>
    <row r="75" spans="2:47" x14ac:dyDescent="0.2">
      <c r="B75" s="213"/>
      <c r="C75" s="215"/>
      <c r="D75" s="205"/>
      <c r="E75" s="206"/>
      <c r="F75" s="206"/>
      <c r="G75" s="208"/>
      <c r="H75" s="212"/>
      <c r="I75" s="206"/>
      <c r="J75" s="206"/>
      <c r="K75" s="208"/>
      <c r="L75" s="212"/>
      <c r="M75" s="206"/>
      <c r="N75" s="206"/>
      <c r="O75" s="208"/>
      <c r="P75" s="212"/>
      <c r="Q75" s="206"/>
      <c r="R75" s="208"/>
      <c r="S75" s="212"/>
      <c r="T75" s="206"/>
      <c r="U75" s="208"/>
      <c r="V75" s="212"/>
      <c r="W75" s="206"/>
      <c r="X75" s="207"/>
      <c r="Y75" s="197"/>
      <c r="Z75" s="198"/>
      <c r="AA75" s="198"/>
      <c r="AB75" s="197"/>
      <c r="AC75" s="205"/>
      <c r="AD75" s="206"/>
      <c r="AE75" s="206"/>
      <c r="AF75" s="208"/>
      <c r="AG75" s="209"/>
      <c r="AH75" s="209"/>
      <c r="AI75" s="209"/>
      <c r="AJ75" s="209"/>
      <c r="AK75" s="209"/>
      <c r="AL75" s="209"/>
      <c r="AM75" s="209"/>
      <c r="AN75" s="210"/>
      <c r="AO75" s="3"/>
      <c r="AP75" s="3"/>
      <c r="AQ75" s="3"/>
      <c r="AR75" s="3"/>
      <c r="AS75" s="3"/>
      <c r="AT75" s="141">
        <f t="shared" si="0"/>
        <v>1</v>
      </c>
      <c r="AU75" s="3"/>
    </row>
    <row r="76" spans="2:47" ht="12.6" thickBot="1" x14ac:dyDescent="0.25">
      <c r="B76" s="216"/>
      <c r="C76" s="217"/>
      <c r="D76" s="218"/>
      <c r="E76" s="219"/>
      <c r="F76" s="219"/>
      <c r="G76" s="220"/>
      <c r="H76" s="221"/>
      <c r="I76" s="219"/>
      <c r="J76" s="219"/>
      <c r="K76" s="220"/>
      <c r="L76" s="221"/>
      <c r="M76" s="219"/>
      <c r="N76" s="219"/>
      <c r="O76" s="220"/>
      <c r="P76" s="221"/>
      <c r="Q76" s="219"/>
      <c r="R76" s="220"/>
      <c r="S76" s="221"/>
      <c r="T76" s="219"/>
      <c r="U76" s="220"/>
      <c r="V76" s="221"/>
      <c r="W76" s="219"/>
      <c r="X76" s="222"/>
      <c r="Y76" s="223"/>
      <c r="Z76" s="224"/>
      <c r="AA76" s="224"/>
      <c r="AB76" s="223"/>
      <c r="AC76" s="218"/>
      <c r="AD76" s="219"/>
      <c r="AE76" s="219"/>
      <c r="AF76" s="220"/>
      <c r="AG76" s="209"/>
      <c r="AH76" s="209"/>
      <c r="AI76" s="209"/>
      <c r="AJ76" s="209"/>
      <c r="AK76" s="209"/>
      <c r="AL76" s="209"/>
      <c r="AM76" s="209"/>
      <c r="AN76" s="210"/>
      <c r="AO76" s="3"/>
      <c r="AP76" s="3"/>
      <c r="AQ76" s="3"/>
      <c r="AR76" s="3"/>
      <c r="AS76" s="3"/>
      <c r="AT76" s="141">
        <f t="shared" si="0"/>
        <v>1</v>
      </c>
      <c r="AU76" s="3"/>
    </row>
    <row r="77" spans="2:47" ht="15" customHeight="1" thickTop="1" thickBot="1" x14ac:dyDescent="0.25">
      <c r="B77" s="930" t="s">
        <v>48</v>
      </c>
      <c r="C77" s="931"/>
      <c r="D77" s="225">
        <f>SUM(D10:D76)</f>
        <v>0</v>
      </c>
      <c r="E77" s="226">
        <f t="shared" ref="E77:X77" si="1">SUM(E10:E76)</f>
        <v>0</v>
      </c>
      <c r="F77" s="226">
        <f t="shared" si="1"/>
        <v>0</v>
      </c>
      <c r="G77" s="227">
        <f t="shared" si="1"/>
        <v>0</v>
      </c>
      <c r="H77" s="228">
        <f t="shared" si="1"/>
        <v>0</v>
      </c>
      <c r="I77" s="226">
        <f t="shared" si="1"/>
        <v>2</v>
      </c>
      <c r="J77" s="226">
        <f t="shared" si="1"/>
        <v>15</v>
      </c>
      <c r="K77" s="227">
        <f t="shared" si="1"/>
        <v>5</v>
      </c>
      <c r="L77" s="228">
        <f t="shared" si="1"/>
        <v>0</v>
      </c>
      <c r="M77" s="226">
        <f t="shared" si="1"/>
        <v>0</v>
      </c>
      <c r="N77" s="226">
        <f t="shared" si="1"/>
        <v>0</v>
      </c>
      <c r="O77" s="227">
        <f t="shared" si="1"/>
        <v>1</v>
      </c>
      <c r="P77" s="228">
        <f t="shared" si="1"/>
        <v>0</v>
      </c>
      <c r="Q77" s="226">
        <f t="shared" si="1"/>
        <v>0</v>
      </c>
      <c r="R77" s="227">
        <f t="shared" si="1"/>
        <v>0</v>
      </c>
      <c r="S77" s="228">
        <f t="shared" si="1"/>
        <v>0</v>
      </c>
      <c r="T77" s="226">
        <f t="shared" si="1"/>
        <v>2</v>
      </c>
      <c r="U77" s="227">
        <f t="shared" si="1"/>
        <v>20</v>
      </c>
      <c r="V77" s="228">
        <f t="shared" si="1"/>
        <v>0</v>
      </c>
      <c r="W77" s="226">
        <f t="shared" si="1"/>
        <v>0</v>
      </c>
      <c r="X77" s="229">
        <f t="shared" si="1"/>
        <v>1</v>
      </c>
      <c r="Y77" s="230"/>
      <c r="Z77" s="231"/>
      <c r="AA77" s="231"/>
      <c r="AB77" s="230"/>
      <c r="AC77" s="232">
        <f>SUM(AC11:AC76)</f>
        <v>0</v>
      </c>
      <c r="AD77" s="233">
        <f>SUM(AD11:AD76)</f>
        <v>0</v>
      </c>
      <c r="AE77" s="233">
        <f>SUM(AE11:AE76)</f>
        <v>0</v>
      </c>
      <c r="AF77" s="234">
        <f>SUM(AF11:AF76)</f>
        <v>0</v>
      </c>
      <c r="AG77" s="235">
        <f t="shared" ref="AG77:AN77" si="2">SUM(AG10:AG76)</f>
        <v>0</v>
      </c>
      <c r="AH77" s="236">
        <f t="shared" si="2"/>
        <v>0.23</v>
      </c>
      <c r="AI77" s="236">
        <f t="shared" si="2"/>
        <v>3.625</v>
      </c>
      <c r="AJ77" s="236">
        <f t="shared" si="2"/>
        <v>12.08</v>
      </c>
      <c r="AK77" s="236">
        <f t="shared" si="2"/>
        <v>0</v>
      </c>
      <c r="AL77" s="236">
        <f t="shared" si="2"/>
        <v>0</v>
      </c>
      <c r="AM77" s="236">
        <f t="shared" si="2"/>
        <v>0</v>
      </c>
      <c r="AN77" s="237">
        <f t="shared" si="2"/>
        <v>1.4</v>
      </c>
      <c r="AO77" s="3"/>
      <c r="AP77" s="3"/>
      <c r="AQ77" s="3"/>
      <c r="AR77" s="3"/>
      <c r="AS77" s="3"/>
      <c r="AT77" s="118">
        <f>MAX(AT10:AT76)</f>
        <v>3</v>
      </c>
      <c r="AU77" s="3" t="s">
        <v>307</v>
      </c>
    </row>
    <row r="78" spans="2:47" x14ac:dyDescent="0.2">
      <c r="B78" s="238"/>
      <c r="C78" s="238"/>
      <c r="D78" s="106" t="s">
        <v>831</v>
      </c>
      <c r="E78" s="105"/>
      <c r="F78" s="106"/>
      <c r="G78" s="106"/>
      <c r="H78" s="106"/>
      <c r="I78" s="106"/>
      <c r="J78" s="106"/>
      <c r="K78" s="106"/>
      <c r="L78" s="106"/>
      <c r="M78" s="106"/>
      <c r="N78" s="106"/>
      <c r="O78" s="106"/>
      <c r="P78" s="106"/>
      <c r="Q78" s="106"/>
      <c r="R78" s="106"/>
      <c r="S78" s="106"/>
      <c r="T78" s="106"/>
      <c r="U78" s="106"/>
      <c r="V78" s="106"/>
      <c r="W78" s="106"/>
      <c r="X78" s="106"/>
      <c r="Y78" s="106"/>
      <c r="Z78" s="106"/>
      <c r="AA78" s="106"/>
      <c r="AB78" s="106"/>
      <c r="AC78" s="106"/>
      <c r="AD78" s="106"/>
      <c r="AE78" s="106"/>
      <c r="AF78" s="106"/>
      <c r="AG78" s="106"/>
      <c r="AH78" s="106"/>
      <c r="AI78" s="106"/>
      <c r="AJ78" s="106"/>
      <c r="AK78" s="106"/>
      <c r="AL78" s="106"/>
      <c r="AM78" s="106"/>
      <c r="AN78" s="106"/>
    </row>
    <row r="79" spans="2:47" x14ac:dyDescent="0.2">
      <c r="B79" s="238"/>
      <c r="C79" s="238"/>
      <c r="D79" s="106" t="s">
        <v>533</v>
      </c>
      <c r="E79" s="105"/>
      <c r="F79" s="106"/>
      <c r="G79" s="106"/>
      <c r="H79" s="106"/>
      <c r="I79" s="106"/>
      <c r="J79" s="106"/>
      <c r="K79" s="106"/>
      <c r="L79" s="106"/>
      <c r="M79" s="106"/>
      <c r="N79" s="106"/>
      <c r="O79" s="106"/>
      <c r="P79" s="106"/>
      <c r="Q79" s="106"/>
      <c r="R79" s="106"/>
      <c r="S79" s="106"/>
      <c r="T79" s="106"/>
      <c r="U79" s="106"/>
      <c r="V79" s="106"/>
      <c r="W79" s="106"/>
      <c r="X79" s="106"/>
      <c r="Y79" s="106"/>
      <c r="Z79" s="106"/>
      <c r="AA79" s="106"/>
      <c r="AB79" s="106"/>
      <c r="AC79" s="106"/>
      <c r="AD79" s="106"/>
      <c r="AE79" s="106"/>
      <c r="AF79" s="106"/>
      <c r="AG79" s="106"/>
      <c r="AH79" s="106"/>
      <c r="AI79" s="106"/>
      <c r="AJ79" s="106"/>
      <c r="AK79" s="106"/>
      <c r="AL79" s="106"/>
      <c r="AM79" s="106"/>
      <c r="AN79" s="106"/>
    </row>
    <row r="80" spans="2:47" x14ac:dyDescent="0.2">
      <c r="B80" s="238"/>
      <c r="C80" s="238"/>
      <c r="D80" s="106" t="s">
        <v>287</v>
      </c>
      <c r="E80" s="105"/>
      <c r="F80" s="106"/>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c r="AF80" s="106"/>
      <c r="AG80" s="106"/>
      <c r="AH80" s="106"/>
      <c r="AI80" s="106"/>
      <c r="AJ80" s="106"/>
      <c r="AK80" s="106"/>
      <c r="AL80" s="106"/>
      <c r="AM80" s="106"/>
      <c r="AN80" s="106"/>
    </row>
    <row r="81" spans="2:40" x14ac:dyDescent="0.2">
      <c r="B81" s="238"/>
      <c r="C81" s="238"/>
      <c r="D81" s="106" t="s">
        <v>537</v>
      </c>
      <c r="E81" s="105"/>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c r="AF81" s="106"/>
      <c r="AG81" s="106"/>
      <c r="AH81" s="106"/>
      <c r="AI81" s="106"/>
      <c r="AJ81" s="106"/>
      <c r="AK81" s="106"/>
      <c r="AL81" s="106"/>
      <c r="AM81" s="106"/>
      <c r="AN81" s="106"/>
    </row>
    <row r="82" spans="2:40" x14ac:dyDescent="0.2">
      <c r="B82" s="238"/>
      <c r="C82" s="238"/>
      <c r="D82" s="106" t="s">
        <v>288</v>
      </c>
      <c r="E82" s="105"/>
      <c r="F82" s="106"/>
      <c r="G82" s="106"/>
      <c r="H82" s="106"/>
      <c r="I82" s="106"/>
      <c r="J82" s="106"/>
      <c r="K82" s="106"/>
      <c r="L82" s="106"/>
      <c r="M82" s="106"/>
      <c r="N82" s="106"/>
      <c r="O82" s="106"/>
      <c r="P82" s="106"/>
      <c r="Q82" s="106"/>
      <c r="R82" s="106"/>
      <c r="S82" s="106"/>
      <c r="T82" s="106"/>
      <c r="U82" s="106"/>
      <c r="V82" s="106"/>
      <c r="W82" s="106"/>
      <c r="X82" s="106"/>
      <c r="Y82" s="106"/>
      <c r="Z82" s="106"/>
      <c r="AA82" s="106"/>
      <c r="AB82" s="106"/>
      <c r="AC82" s="106"/>
      <c r="AD82" s="106"/>
      <c r="AE82" s="106"/>
      <c r="AF82" s="106"/>
      <c r="AG82" s="106"/>
      <c r="AH82" s="106"/>
      <c r="AI82" s="106"/>
      <c r="AJ82" s="106"/>
      <c r="AK82" s="106"/>
      <c r="AL82" s="106"/>
      <c r="AM82" s="106"/>
      <c r="AN82" s="106"/>
    </row>
    <row r="83" spans="2:40" x14ac:dyDescent="0.2">
      <c r="B83" s="238"/>
      <c r="C83" s="238"/>
      <c r="D83" s="106" t="s">
        <v>538</v>
      </c>
      <c r="E83" s="105"/>
      <c r="F83" s="106"/>
      <c r="G83" s="106"/>
      <c r="H83" s="106"/>
      <c r="I83" s="106"/>
      <c r="J83" s="106"/>
      <c r="K83" s="106"/>
      <c r="L83" s="106"/>
      <c r="M83" s="106"/>
      <c r="N83" s="106"/>
      <c r="O83" s="106"/>
      <c r="P83" s="106"/>
      <c r="Q83" s="106"/>
      <c r="R83" s="106"/>
      <c r="S83" s="106"/>
      <c r="T83" s="106"/>
      <c r="U83" s="106"/>
      <c r="V83" s="106"/>
      <c r="W83" s="106"/>
      <c r="X83" s="106"/>
      <c r="Y83" s="106"/>
      <c r="Z83" s="106"/>
      <c r="AA83" s="106"/>
      <c r="AB83" s="106"/>
      <c r="AC83" s="106"/>
      <c r="AD83" s="106"/>
      <c r="AE83" s="106"/>
      <c r="AF83" s="106"/>
      <c r="AG83" s="106"/>
      <c r="AH83" s="106"/>
      <c r="AI83" s="106"/>
      <c r="AJ83" s="106"/>
      <c r="AK83" s="106"/>
      <c r="AL83" s="106"/>
      <c r="AM83" s="106"/>
      <c r="AN83" s="106"/>
    </row>
  </sheetData>
  <mergeCells count="42">
    <mergeCell ref="B77:C77"/>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Z8:Z9"/>
    <mergeCell ref="Y8:Y9"/>
    <mergeCell ref="Y6:AB7"/>
    <mergeCell ref="P7:X7"/>
    <mergeCell ref="D7:O7"/>
    <mergeCell ref="D6:X6"/>
    <mergeCell ref="V8:X8"/>
    <mergeCell ref="AB8:AB9"/>
    <mergeCell ref="D8:G8"/>
    <mergeCell ref="H8:K8"/>
    <mergeCell ref="L8:O8"/>
    <mergeCell ref="P8:R8"/>
  </mergeCells>
  <phoneticPr fontId="24"/>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5800-000000000000}">
          <x14:formula1>
            <xm:f>'(参考)リスト'!$G$16:$G$20</xm:f>
          </x14:formula1>
          <xm:sqref>Y10:AB76</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7"/>
  <dimension ref="B3:M80"/>
  <sheetViews>
    <sheetView view="pageBreakPreview" zoomScale="80" zoomScaleNormal="85" zoomScaleSheetLayoutView="80" workbookViewId="0">
      <selection activeCell="O44" sqref="O44"/>
    </sheetView>
  </sheetViews>
  <sheetFormatPr defaultRowHeight="13.2" x14ac:dyDescent="0.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2.77734375" customWidth="1"/>
  </cols>
  <sheetData>
    <row r="3" spans="2:13" ht="13.8" thickBot="1" x14ac:dyDescent="0.25"/>
    <row r="4" spans="2:13" ht="13.8" thickBot="1" x14ac:dyDescent="0.25">
      <c r="B4" s="947" t="s">
        <v>516</v>
      </c>
      <c r="C4" s="948"/>
      <c r="D4" s="948"/>
      <c r="E4" s="949"/>
    </row>
    <row r="5" spans="2:13" ht="13.8" thickBot="1" x14ac:dyDescent="0.25">
      <c r="B5" s="125" t="s">
        <v>499</v>
      </c>
      <c r="C5" s="125" t="s">
        <v>500</v>
      </c>
      <c r="D5" s="125" t="s">
        <v>513</v>
      </c>
      <c r="E5" s="125" t="s">
        <v>514</v>
      </c>
    </row>
    <row r="6" spans="2:13" ht="13.8" thickTop="1" x14ac:dyDescent="0.2">
      <c r="B6" s="156" t="s">
        <v>501</v>
      </c>
      <c r="C6" s="156" t="s">
        <v>508</v>
      </c>
      <c r="D6" s="156" t="s">
        <v>337</v>
      </c>
      <c r="E6" s="156" t="s">
        <v>337</v>
      </c>
    </row>
    <row r="7" spans="2:13" x14ac:dyDescent="0.2">
      <c r="B7" s="157" t="s">
        <v>502</v>
      </c>
      <c r="C7" s="157" t="s">
        <v>509</v>
      </c>
      <c r="D7" s="157" t="s">
        <v>515</v>
      </c>
      <c r="E7" s="157" t="s">
        <v>515</v>
      </c>
    </row>
    <row r="8" spans="2:13" x14ac:dyDescent="0.2">
      <c r="B8" s="158" t="s">
        <v>503</v>
      </c>
      <c r="C8" s="158" t="s">
        <v>510</v>
      </c>
      <c r="D8" s="159"/>
      <c r="E8" s="159"/>
    </row>
    <row r="9" spans="2:13" x14ac:dyDescent="0.2">
      <c r="B9" s="158" t="s">
        <v>504</v>
      </c>
      <c r="C9" s="158" t="s">
        <v>511</v>
      </c>
      <c r="D9" s="159"/>
      <c r="E9" s="159"/>
    </row>
    <row r="10" spans="2:13" x14ac:dyDescent="0.2">
      <c r="B10" s="158" t="s">
        <v>506</v>
      </c>
      <c r="C10" s="158" t="s">
        <v>341</v>
      </c>
      <c r="D10" s="159"/>
      <c r="E10" s="159"/>
    </row>
    <row r="11" spans="2:13" x14ac:dyDescent="0.2">
      <c r="B11" s="159" t="s">
        <v>505</v>
      </c>
      <c r="C11" s="159"/>
      <c r="D11" s="159"/>
      <c r="E11" s="159"/>
    </row>
    <row r="12" spans="2:13" x14ac:dyDescent="0.2">
      <c r="B12" s="159" t="s">
        <v>507</v>
      </c>
      <c r="C12" s="44"/>
    </row>
    <row r="13" spans="2:13" ht="13.8" thickBot="1" x14ac:dyDescent="0.25"/>
    <row r="14" spans="2:13" ht="13.8" thickBot="1" x14ac:dyDescent="0.25">
      <c r="B14" s="943" t="s">
        <v>531</v>
      </c>
      <c r="C14" s="944"/>
      <c r="D14" s="944"/>
      <c r="E14" s="944"/>
      <c r="F14" s="944"/>
      <c r="G14" s="944"/>
      <c r="H14" s="944"/>
      <c r="I14" s="944"/>
      <c r="J14" s="945"/>
      <c r="L14" t="s">
        <v>401</v>
      </c>
    </row>
    <row r="15" spans="2:13" ht="13.8" thickBot="1" x14ac:dyDescent="0.25">
      <c r="B15" s="125" t="s">
        <v>331</v>
      </c>
      <c r="C15" t="s">
        <v>443</v>
      </c>
      <c r="D15" s="125" t="s">
        <v>444</v>
      </c>
      <c r="E15" s="125" t="s">
        <v>445</v>
      </c>
      <c r="F15" s="125" t="s">
        <v>446</v>
      </c>
      <c r="G15" s="125" t="s">
        <v>447</v>
      </c>
      <c r="H15" s="125" t="s">
        <v>448</v>
      </c>
      <c r="I15" s="125" t="s">
        <v>449</v>
      </c>
      <c r="J15" s="125" t="s">
        <v>450</v>
      </c>
      <c r="L15" t="s">
        <v>402</v>
      </c>
      <c r="M15" t="s">
        <v>409</v>
      </c>
    </row>
    <row r="16" spans="2:13" ht="13.8" thickTop="1" x14ac:dyDescent="0.2">
      <c r="B16" s="124" t="s">
        <v>536</v>
      </c>
      <c r="C16" s="153" t="s">
        <v>488</v>
      </c>
      <c r="D16" s="136" t="s">
        <v>345</v>
      </c>
      <c r="E16" s="136" t="s">
        <v>338</v>
      </c>
      <c r="F16" s="136" t="s">
        <v>346</v>
      </c>
      <c r="G16" s="136" t="s">
        <v>346</v>
      </c>
      <c r="H16" s="136" t="s">
        <v>362</v>
      </c>
      <c r="I16" s="127" t="s">
        <v>367</v>
      </c>
      <c r="J16" s="127" t="s">
        <v>365</v>
      </c>
      <c r="L16" t="s">
        <v>403</v>
      </c>
      <c r="M16" t="s">
        <v>403</v>
      </c>
    </row>
    <row r="17" spans="2:13" x14ac:dyDescent="0.2">
      <c r="B17" s="126" t="s">
        <v>332</v>
      </c>
      <c r="C17" s="154" t="s">
        <v>489</v>
      </c>
      <c r="D17" s="128" t="s">
        <v>335</v>
      </c>
      <c r="E17" s="128" t="s">
        <v>339</v>
      </c>
      <c r="F17" s="128" t="s">
        <v>347</v>
      </c>
      <c r="G17" s="128" t="s">
        <v>351</v>
      </c>
      <c r="H17" s="128" t="s">
        <v>363</v>
      </c>
      <c r="I17" s="128" t="s">
        <v>368</v>
      </c>
      <c r="J17" s="128" t="s">
        <v>364</v>
      </c>
      <c r="L17" t="s">
        <v>405</v>
      </c>
      <c r="M17" t="s">
        <v>404</v>
      </c>
    </row>
    <row r="18" spans="2:13" x14ac:dyDescent="0.2">
      <c r="B18" s="126" t="s">
        <v>333</v>
      </c>
      <c r="C18" s="154" t="s">
        <v>490</v>
      </c>
      <c r="D18" s="128" t="s">
        <v>336</v>
      </c>
      <c r="E18" s="128" t="s">
        <v>534</v>
      </c>
      <c r="F18" s="128" t="s">
        <v>348</v>
      </c>
      <c r="G18" s="128" t="s">
        <v>349</v>
      </c>
      <c r="H18" s="128"/>
      <c r="I18" s="128" t="s">
        <v>363</v>
      </c>
      <c r="J18" s="128" t="s">
        <v>366</v>
      </c>
      <c r="L18" t="s">
        <v>406</v>
      </c>
      <c r="M18" t="s">
        <v>407</v>
      </c>
    </row>
    <row r="19" spans="2:13" x14ac:dyDescent="0.2">
      <c r="B19" s="126" t="s">
        <v>334</v>
      </c>
      <c r="C19" s="154" t="s">
        <v>491</v>
      </c>
      <c r="D19" s="128"/>
      <c r="E19" s="128" t="s">
        <v>545</v>
      </c>
      <c r="F19" s="128" t="s">
        <v>349</v>
      </c>
      <c r="G19" s="128" t="s">
        <v>350</v>
      </c>
      <c r="H19" s="128"/>
      <c r="I19" s="128"/>
      <c r="J19" s="128"/>
      <c r="L19" t="s">
        <v>407</v>
      </c>
      <c r="M19" t="s">
        <v>408</v>
      </c>
    </row>
    <row r="20" spans="2:13" x14ac:dyDescent="0.2">
      <c r="B20" s="129" t="s">
        <v>341</v>
      </c>
      <c r="C20" s="154" t="s">
        <v>486</v>
      </c>
      <c r="D20" s="128"/>
      <c r="E20" s="128" t="s">
        <v>340</v>
      </c>
      <c r="F20" s="128" t="s">
        <v>350</v>
      </c>
      <c r="G20" s="128" t="s">
        <v>519</v>
      </c>
      <c r="H20" s="128"/>
      <c r="I20" s="128"/>
      <c r="J20" s="128"/>
      <c r="L20" t="s">
        <v>408</v>
      </c>
    </row>
    <row r="21" spans="2:13" x14ac:dyDescent="0.2">
      <c r="B21" s="129"/>
      <c r="C21" s="154" t="s">
        <v>487</v>
      </c>
      <c r="D21" s="128"/>
      <c r="E21" s="128" t="s">
        <v>518</v>
      </c>
      <c r="F21" s="128" t="s">
        <v>519</v>
      </c>
      <c r="G21" s="128"/>
      <c r="H21" s="128"/>
      <c r="I21" s="128"/>
      <c r="J21" s="128"/>
    </row>
    <row r="22" spans="2:13" x14ac:dyDescent="0.2">
      <c r="C22" s="154" t="s">
        <v>492</v>
      </c>
      <c r="D22" s="128"/>
      <c r="E22" s="128" t="s">
        <v>341</v>
      </c>
      <c r="F22" s="128"/>
      <c r="G22" s="128"/>
      <c r="H22" s="128"/>
      <c r="I22" s="128"/>
      <c r="J22" s="128"/>
      <c r="L22" t="s">
        <v>410</v>
      </c>
    </row>
    <row r="23" spans="2:13" x14ac:dyDescent="0.2">
      <c r="C23" s="154" t="s">
        <v>493</v>
      </c>
      <c r="D23" s="128"/>
      <c r="E23" s="128"/>
      <c r="F23" s="128"/>
      <c r="G23" s="128"/>
      <c r="H23" s="128"/>
      <c r="I23" s="128"/>
      <c r="J23" s="128"/>
    </row>
    <row r="24" spans="2:13" x14ac:dyDescent="0.2">
      <c r="C24" s="154" t="s">
        <v>494</v>
      </c>
      <c r="D24" s="128"/>
      <c r="E24" s="128"/>
      <c r="F24" s="128"/>
      <c r="G24" s="128"/>
      <c r="H24" s="128"/>
      <c r="I24" s="128"/>
      <c r="J24" s="128"/>
    </row>
    <row r="25" spans="2:13" x14ac:dyDescent="0.2">
      <c r="C25" s="154" t="s">
        <v>495</v>
      </c>
      <c r="D25" s="128"/>
      <c r="E25" s="128" t="s">
        <v>339</v>
      </c>
      <c r="F25" s="128"/>
      <c r="G25" s="128"/>
      <c r="H25" s="128"/>
      <c r="I25" s="128"/>
      <c r="J25" s="128"/>
    </row>
    <row r="26" spans="2:13" x14ac:dyDescent="0.2">
      <c r="C26" s="154" t="s">
        <v>496</v>
      </c>
      <c r="D26" s="128"/>
      <c r="E26" s="175" t="s">
        <v>534</v>
      </c>
      <c r="F26" s="128"/>
      <c r="G26" s="128"/>
      <c r="H26" s="128"/>
      <c r="I26" s="128"/>
      <c r="J26" s="128"/>
    </row>
    <row r="27" spans="2:13" x14ac:dyDescent="0.2">
      <c r="C27" s="154" t="s">
        <v>497</v>
      </c>
      <c r="D27" s="128"/>
      <c r="E27" s="128" t="s">
        <v>352</v>
      </c>
      <c r="F27" s="128"/>
      <c r="G27" s="128"/>
      <c r="H27" s="128"/>
      <c r="I27" s="128"/>
      <c r="J27" s="128"/>
    </row>
    <row r="28" spans="2:13" x14ac:dyDescent="0.2">
      <c r="C28" s="152" t="s">
        <v>498</v>
      </c>
      <c r="D28" s="128"/>
      <c r="E28" s="175" t="s">
        <v>550</v>
      </c>
      <c r="F28" s="128"/>
      <c r="G28" s="128"/>
      <c r="H28" s="128"/>
      <c r="I28" s="128"/>
      <c r="J28" s="128"/>
    </row>
    <row r="29" spans="2:13" x14ac:dyDescent="0.2">
      <c r="C29" s="155" t="s">
        <v>341</v>
      </c>
      <c r="D29" s="128"/>
      <c r="E29" s="128" t="s">
        <v>517</v>
      </c>
      <c r="F29" s="128"/>
      <c r="G29" s="128"/>
      <c r="H29" s="128"/>
      <c r="I29" s="128"/>
      <c r="J29" s="128"/>
    </row>
    <row r="30" spans="2:13" x14ac:dyDescent="0.2">
      <c r="C30" s="128"/>
      <c r="D30" s="128"/>
      <c r="E30" s="128" t="s">
        <v>341</v>
      </c>
      <c r="F30" s="128"/>
      <c r="G30" s="128"/>
      <c r="H30" s="128"/>
      <c r="I30" s="128"/>
      <c r="J30" s="128"/>
    </row>
    <row r="31" spans="2:13" x14ac:dyDescent="0.2">
      <c r="C31" s="128" t="s">
        <v>354</v>
      </c>
      <c r="D31" s="128"/>
      <c r="E31" s="128"/>
      <c r="F31" s="128"/>
      <c r="G31" s="128"/>
      <c r="H31" s="128"/>
      <c r="I31" s="128"/>
      <c r="J31" s="128"/>
    </row>
    <row r="32" spans="2:13" x14ac:dyDescent="0.2">
      <c r="C32" s="128" t="s">
        <v>341</v>
      </c>
      <c r="D32" s="128"/>
      <c r="E32" s="128" t="s">
        <v>342</v>
      </c>
      <c r="F32" s="128"/>
      <c r="G32" s="128"/>
      <c r="H32" s="128"/>
      <c r="I32" s="128"/>
      <c r="J32" s="128"/>
    </row>
    <row r="33" spans="3:10" x14ac:dyDescent="0.2">
      <c r="C33" s="128"/>
      <c r="D33" s="128"/>
      <c r="E33" s="128" t="s">
        <v>451</v>
      </c>
      <c r="F33" s="128"/>
      <c r="G33" s="128"/>
      <c r="H33" s="128"/>
      <c r="I33" s="128"/>
      <c r="J33" s="128"/>
    </row>
    <row r="34" spans="3:10" x14ac:dyDescent="0.2">
      <c r="C34" s="128" t="s">
        <v>355</v>
      </c>
      <c r="D34" s="128"/>
      <c r="E34" s="128" t="s">
        <v>353</v>
      </c>
      <c r="F34" s="128"/>
      <c r="G34" s="128"/>
      <c r="H34" s="128"/>
      <c r="I34" s="128"/>
      <c r="J34" s="128"/>
    </row>
    <row r="35" spans="3:10" x14ac:dyDescent="0.2">
      <c r="C35" s="128" t="s">
        <v>356</v>
      </c>
      <c r="D35" s="128"/>
      <c r="E35" s="128" t="s">
        <v>343</v>
      </c>
      <c r="F35" s="128"/>
      <c r="G35" s="128"/>
      <c r="H35" s="128"/>
      <c r="I35" s="128"/>
      <c r="J35" s="128"/>
    </row>
    <row r="36" spans="3:10" x14ac:dyDescent="0.2">
      <c r="C36" s="128" t="s">
        <v>341</v>
      </c>
      <c r="D36" s="128"/>
      <c r="E36" s="128" t="s">
        <v>344</v>
      </c>
      <c r="F36" s="128"/>
      <c r="G36" s="128"/>
      <c r="H36" s="128"/>
      <c r="I36" s="128"/>
      <c r="J36" s="128"/>
    </row>
    <row r="37" spans="3:10" x14ac:dyDescent="0.2">
      <c r="C37" s="128"/>
      <c r="D37" s="128"/>
      <c r="E37" s="128" t="s">
        <v>517</v>
      </c>
      <c r="F37" s="128"/>
      <c r="G37" s="128"/>
      <c r="H37" s="128"/>
      <c r="I37" s="128"/>
      <c r="J37" s="128"/>
    </row>
    <row r="38" spans="3:10" x14ac:dyDescent="0.2">
      <c r="C38" s="128" t="s">
        <v>357</v>
      </c>
      <c r="D38" s="128"/>
      <c r="E38" s="128" t="s">
        <v>341</v>
      </c>
      <c r="F38" s="128"/>
      <c r="G38" s="128"/>
      <c r="H38" s="128"/>
      <c r="I38" s="128"/>
      <c r="J38" s="128"/>
    </row>
    <row r="39" spans="3:10" x14ac:dyDescent="0.2">
      <c r="C39" s="128" t="s">
        <v>358</v>
      </c>
      <c r="D39" s="128"/>
      <c r="E39" s="128"/>
      <c r="F39" s="128"/>
      <c r="G39" s="128"/>
      <c r="H39" s="128"/>
      <c r="I39" s="128"/>
      <c r="J39" s="128"/>
    </row>
    <row r="40" spans="3:10" x14ac:dyDescent="0.2">
      <c r="C40" s="128" t="s">
        <v>359</v>
      </c>
      <c r="D40" s="128"/>
      <c r="E40" s="128"/>
      <c r="F40" s="128"/>
      <c r="G40" s="128"/>
      <c r="H40" s="128"/>
      <c r="I40" s="128"/>
      <c r="J40" s="128"/>
    </row>
    <row r="41" spans="3:10" x14ac:dyDescent="0.2">
      <c r="C41" s="128" t="s">
        <v>361</v>
      </c>
      <c r="D41" s="128"/>
      <c r="E41" s="128"/>
      <c r="F41" s="128"/>
      <c r="G41" s="128"/>
      <c r="H41" s="128"/>
      <c r="I41" s="128"/>
      <c r="J41" s="128"/>
    </row>
    <row r="42" spans="3:10" x14ac:dyDescent="0.2">
      <c r="C42" s="128" t="s">
        <v>360</v>
      </c>
      <c r="D42" s="128"/>
      <c r="E42" s="128"/>
      <c r="F42" s="128"/>
      <c r="G42" s="128"/>
      <c r="H42" s="128"/>
      <c r="I42" s="128"/>
      <c r="J42" s="128"/>
    </row>
    <row r="43" spans="3:10" x14ac:dyDescent="0.2">
      <c r="C43" s="128" t="s">
        <v>341</v>
      </c>
      <c r="D43" s="128"/>
      <c r="E43" s="128"/>
      <c r="F43" s="128"/>
      <c r="G43" s="128"/>
      <c r="H43" s="128"/>
      <c r="I43" s="128"/>
      <c r="J43" s="128"/>
    </row>
    <row r="44" spans="3:10" x14ac:dyDescent="0.2">
      <c r="C44" s="128"/>
      <c r="D44" s="128"/>
      <c r="E44" s="128"/>
      <c r="F44" s="128"/>
      <c r="G44" s="128"/>
      <c r="H44" s="128"/>
      <c r="I44" s="128"/>
      <c r="J44" s="128"/>
    </row>
    <row r="45" spans="3:10" x14ac:dyDescent="0.2">
      <c r="C45" s="128" t="s">
        <v>341</v>
      </c>
      <c r="D45" s="128"/>
      <c r="E45" s="128"/>
      <c r="F45" s="128"/>
      <c r="G45" s="128"/>
      <c r="H45" s="128"/>
      <c r="I45" s="128"/>
      <c r="J45" s="128"/>
    </row>
    <row r="46" spans="3:10" x14ac:dyDescent="0.2">
      <c r="C46" s="128"/>
      <c r="D46" s="128"/>
      <c r="E46" s="128"/>
      <c r="F46" s="128"/>
      <c r="G46" s="128"/>
      <c r="H46" s="128"/>
      <c r="I46" s="128"/>
      <c r="J46" s="128"/>
    </row>
    <row r="48" spans="3:10" x14ac:dyDescent="0.2">
      <c r="C48" s="129"/>
      <c r="D48" s="129"/>
      <c r="E48" s="129"/>
      <c r="F48" s="129"/>
      <c r="G48" s="129"/>
    </row>
    <row r="49" spans="2:7" x14ac:dyDescent="0.2">
      <c r="B49" s="946" t="s">
        <v>535</v>
      </c>
      <c r="C49" s="869"/>
      <c r="D49" s="869"/>
      <c r="E49" s="869"/>
      <c r="F49" s="869"/>
      <c r="G49" s="870"/>
    </row>
    <row r="50" spans="2:7" ht="13.8" thickBot="1" x14ac:dyDescent="0.25">
      <c r="B50" s="133" t="s">
        <v>369</v>
      </c>
      <c r="C50" s="133" t="s">
        <v>331</v>
      </c>
      <c r="D50" s="133" t="s">
        <v>370</v>
      </c>
      <c r="E50" s="133" t="s">
        <v>371</v>
      </c>
      <c r="F50" s="134" t="s">
        <v>394</v>
      </c>
      <c r="G50" s="134" t="s">
        <v>397</v>
      </c>
    </row>
    <row r="51" spans="2:7" ht="13.8" thickTop="1" x14ac:dyDescent="0.2">
      <c r="B51" t="s">
        <v>372</v>
      </c>
      <c r="C51" t="s">
        <v>374</v>
      </c>
      <c r="D51" t="s">
        <v>387</v>
      </c>
      <c r="E51" t="s">
        <v>389</v>
      </c>
      <c r="F51" t="s">
        <v>395</v>
      </c>
      <c r="G51" t="s">
        <v>398</v>
      </c>
    </row>
    <row r="52" spans="2:7" x14ac:dyDescent="0.2">
      <c r="B52" t="s">
        <v>373</v>
      </c>
      <c r="C52" t="s">
        <v>375</v>
      </c>
      <c r="D52" t="s">
        <v>485</v>
      </c>
      <c r="E52" t="s">
        <v>390</v>
      </c>
      <c r="F52" t="s">
        <v>396</v>
      </c>
      <c r="G52" t="s">
        <v>399</v>
      </c>
    </row>
    <row r="53" spans="2:7" x14ac:dyDescent="0.2">
      <c r="B53" t="s">
        <v>483</v>
      </c>
      <c r="C53" t="s">
        <v>521</v>
      </c>
      <c r="D53" t="s">
        <v>388</v>
      </c>
      <c r="E53" t="s">
        <v>391</v>
      </c>
      <c r="G53" t="s">
        <v>400</v>
      </c>
    </row>
    <row r="54" spans="2:7" x14ac:dyDescent="0.2">
      <c r="B54" t="s">
        <v>522</v>
      </c>
      <c r="E54" t="s">
        <v>392</v>
      </c>
    </row>
    <row r="55" spans="2:7" x14ac:dyDescent="0.2">
      <c r="C55" t="s">
        <v>376</v>
      </c>
      <c r="E55" t="s">
        <v>484</v>
      </c>
    </row>
    <row r="56" spans="2:7" x14ac:dyDescent="0.2">
      <c r="C56" t="s">
        <v>377</v>
      </c>
      <c r="E56" t="s">
        <v>393</v>
      </c>
    </row>
    <row r="57" spans="2:7" x14ac:dyDescent="0.2">
      <c r="C57" t="s">
        <v>378</v>
      </c>
    </row>
    <row r="58" spans="2:7" x14ac:dyDescent="0.2">
      <c r="C58" t="s">
        <v>379</v>
      </c>
    </row>
    <row r="59" spans="2:7" x14ac:dyDescent="0.2">
      <c r="C59" t="s">
        <v>341</v>
      </c>
    </row>
    <row r="61" spans="2:7" x14ac:dyDescent="0.2">
      <c r="C61" t="s">
        <v>413</v>
      </c>
    </row>
    <row r="62" spans="2:7" x14ac:dyDescent="0.2">
      <c r="C62" t="s">
        <v>414</v>
      </c>
    </row>
    <row r="63" spans="2:7" x14ac:dyDescent="0.2">
      <c r="C63" t="s">
        <v>415</v>
      </c>
    </row>
    <row r="64" spans="2:7" x14ac:dyDescent="0.2">
      <c r="C64" t="s">
        <v>380</v>
      </c>
    </row>
    <row r="65" spans="3:3" x14ac:dyDescent="0.2">
      <c r="C65" t="s">
        <v>381</v>
      </c>
    </row>
    <row r="66" spans="3:3" x14ac:dyDescent="0.2">
      <c r="C66" t="s">
        <v>382</v>
      </c>
    </row>
    <row r="67" spans="3:3" x14ac:dyDescent="0.2">
      <c r="C67" t="s">
        <v>383</v>
      </c>
    </row>
    <row r="68" spans="3:3" x14ac:dyDescent="0.2">
      <c r="C68" t="s">
        <v>418</v>
      </c>
    </row>
    <row r="69" spans="3:3" x14ac:dyDescent="0.2">
      <c r="C69" t="s">
        <v>419</v>
      </c>
    </row>
    <row r="70" spans="3:3" x14ac:dyDescent="0.2">
      <c r="C70" t="s">
        <v>417</v>
      </c>
    </row>
    <row r="71" spans="3:3" x14ac:dyDescent="0.2">
      <c r="C71" t="s">
        <v>384</v>
      </c>
    </row>
    <row r="72" spans="3:3" x14ac:dyDescent="0.2">
      <c r="C72" t="s">
        <v>420</v>
      </c>
    </row>
    <row r="73" spans="3:3" x14ac:dyDescent="0.2">
      <c r="C73" t="s">
        <v>416</v>
      </c>
    </row>
    <row r="74" spans="3:3" x14ac:dyDescent="0.2">
      <c r="C74" t="s">
        <v>341</v>
      </c>
    </row>
    <row r="76" spans="3:3" x14ac:dyDescent="0.2">
      <c r="C76" t="s">
        <v>385</v>
      </c>
    </row>
    <row r="77" spans="3:3" x14ac:dyDescent="0.2">
      <c r="C77" t="s">
        <v>523</v>
      </c>
    </row>
    <row r="78" spans="3:3" x14ac:dyDescent="0.2">
      <c r="C78" t="s">
        <v>524</v>
      </c>
    </row>
    <row r="79" spans="3:3" x14ac:dyDescent="0.2">
      <c r="C79" t="s">
        <v>386</v>
      </c>
    </row>
    <row r="80" spans="3:3" x14ac:dyDescent="0.2">
      <c r="C80" t="s">
        <v>341</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90</vt:i4>
      </vt:variant>
      <vt:variant>
        <vt:lpstr>名前付き一覧</vt:lpstr>
      </vt:variant>
      <vt:variant>
        <vt:i4>245</vt:i4>
      </vt:variant>
    </vt:vector>
  </HeadingPairs>
  <TitlesOfParts>
    <vt:vector size="335" baseType="lpstr">
      <vt:lpstr>点検様式作成フロー</vt:lpstr>
      <vt:lpstr>変状面積算出方法</vt:lpstr>
      <vt:lpstr>様式A-1</vt:lpstr>
      <vt:lpstr>様式A-2</vt:lpstr>
      <vt:lpstr>様式A-3</vt:lpstr>
      <vt:lpstr>様式B(トンネル様式1P001)</vt:lpstr>
      <vt:lpstr>様式B(トンネル様式1P002)</vt:lpstr>
      <vt:lpstr>様式B(トンネル様式1P003)</vt:lpstr>
      <vt:lpstr>様式B(トンネル様式1P004)</vt:lpstr>
      <vt:lpstr>様式B(トンネル様式1P005)</vt:lpstr>
      <vt:lpstr>様式B(トンネル様式1P006)</vt:lpstr>
      <vt:lpstr>様式B(トンネル様式1P007)</vt:lpstr>
      <vt:lpstr>様式B(トンネル様式1P008)</vt:lpstr>
      <vt:lpstr>様式B(トンネル様式1P009)</vt:lpstr>
      <vt:lpstr>様式B(トンネル様式1P010)</vt:lpstr>
      <vt:lpstr>様式C-1-1</vt:lpstr>
      <vt:lpstr>様式C-1-2</vt:lpstr>
      <vt:lpstr>様式C-2</vt:lpstr>
      <vt:lpstr>様式D-1-1(トンネル様式2P001)</vt:lpstr>
      <vt:lpstr>様式D-1-1(トンネル様式2P002)</vt:lpstr>
      <vt:lpstr>様式D-1-1(トンネル様式2P003)</vt:lpstr>
      <vt:lpstr>様式D-1-1(トンネル様式2P004)</vt:lpstr>
      <vt:lpstr>様式D-1-1(トンネル様式2P005)</vt:lpstr>
      <vt:lpstr>様式D-1-1(トンネル様式2P006)</vt:lpstr>
      <vt:lpstr>様式D-1-2</vt:lpstr>
      <vt:lpstr>様式D-2-1</vt:lpstr>
      <vt:lpstr>様式D-2-1´</vt:lpstr>
      <vt:lpstr>様式D-3_PS</vt:lpstr>
      <vt:lpstr>様式D-3_001</vt:lpstr>
      <vt:lpstr>様式D-3_002</vt:lpstr>
      <vt:lpstr>様式D-3_003</vt:lpstr>
      <vt:lpstr>様式D-3_004</vt:lpstr>
      <vt:lpstr>様式D-3_005</vt:lpstr>
      <vt:lpstr>様式D-3_006</vt:lpstr>
      <vt:lpstr>様式D-3_007</vt:lpstr>
      <vt:lpstr>様式D-3_008</vt:lpstr>
      <vt:lpstr>様式D-3_009</vt:lpstr>
      <vt:lpstr>様式D-3_010</vt:lpstr>
      <vt:lpstr>様式D-3_011</vt:lpstr>
      <vt:lpstr>様式D-3_012</vt:lpstr>
      <vt:lpstr>様式D-3_013</vt:lpstr>
      <vt:lpstr>様式D-3_014</vt:lpstr>
      <vt:lpstr>様式D-3_015</vt:lpstr>
      <vt:lpstr>様式D-3_016</vt:lpstr>
      <vt:lpstr>様式D-3_017</vt:lpstr>
      <vt:lpstr>様式D-3_018</vt:lpstr>
      <vt:lpstr>様式D-3_019</vt:lpstr>
      <vt:lpstr>様式D-3_020</vt:lpstr>
      <vt:lpstr>様式D-3_021</vt:lpstr>
      <vt:lpstr>様式D-3_022</vt:lpstr>
      <vt:lpstr>様式D-3_023</vt:lpstr>
      <vt:lpstr>様式D-3_024</vt:lpstr>
      <vt:lpstr>様式D-3_025</vt:lpstr>
      <vt:lpstr>様式D-3_026</vt:lpstr>
      <vt:lpstr>様式D-3_027</vt:lpstr>
      <vt:lpstr>様式D-3_028</vt:lpstr>
      <vt:lpstr>様式D-3_029</vt:lpstr>
      <vt:lpstr>様式D-3_030</vt:lpstr>
      <vt:lpstr>様式D-3_031</vt:lpstr>
      <vt:lpstr>様式D-3_032</vt:lpstr>
      <vt:lpstr>様式D-3_033</vt:lpstr>
      <vt:lpstr>様式D-3_034</vt:lpstr>
      <vt:lpstr>様式D-3_035</vt:lpstr>
      <vt:lpstr>様式D-3_036</vt:lpstr>
      <vt:lpstr>様式D-3_037</vt:lpstr>
      <vt:lpstr>様式D-3_038</vt:lpstr>
      <vt:lpstr>様式D-3_039</vt:lpstr>
      <vt:lpstr>様式D-3_040</vt:lpstr>
      <vt:lpstr>様式D-3_041</vt:lpstr>
      <vt:lpstr>様式D-3_042</vt:lpstr>
      <vt:lpstr>様式D-3_043</vt:lpstr>
      <vt:lpstr>様式D-3_044</vt:lpstr>
      <vt:lpstr>様式D-3_045</vt:lpstr>
      <vt:lpstr>様式D-3_046</vt:lpstr>
      <vt:lpstr>様式D-3_047</vt:lpstr>
      <vt:lpstr>様式D-3_048</vt:lpstr>
      <vt:lpstr>様式D-3_049</vt:lpstr>
      <vt:lpstr>様式D-3_050</vt:lpstr>
      <vt:lpstr>様式D-3_051</vt:lpstr>
      <vt:lpstr>様式D-3_052</vt:lpstr>
      <vt:lpstr>様式D-3_053</vt:lpstr>
      <vt:lpstr>様式D-3_054</vt:lpstr>
      <vt:lpstr>様式D-3_055</vt:lpstr>
      <vt:lpstr>様式D-3_056</vt:lpstr>
      <vt:lpstr>様式D-3_057</vt:lpstr>
      <vt:lpstr>様式D-3_058</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'様式B(トンネル様式1P001)'!Print_Area</vt:lpstr>
      <vt:lpstr>'様式B(トンネル様式1P002)'!Print_Area</vt:lpstr>
      <vt:lpstr>'様式B(トンネル様式1P003)'!Print_Area</vt:lpstr>
      <vt:lpstr>'様式B(トンネル様式1P004)'!Print_Area</vt:lpstr>
      <vt:lpstr>'様式B(トンネル様式1P005)'!Print_Area</vt:lpstr>
      <vt:lpstr>'様式B(トンネル様式1P006)'!Print_Area</vt:lpstr>
      <vt:lpstr>'様式B(トンネル様式1P007)'!Print_Area</vt:lpstr>
      <vt:lpstr>'様式B(トンネル様式1P008)'!Print_Area</vt:lpstr>
      <vt:lpstr>'様式B(トンネル様式1P009)'!Print_Area</vt:lpstr>
      <vt:lpstr>'様式B(トンネル様式1P010)'!Print_Area</vt:lpstr>
      <vt:lpstr>'様式C-1-1'!Print_Area</vt:lpstr>
      <vt:lpstr>'様式C-1-2'!Print_Area</vt:lpstr>
      <vt:lpstr>'様式C-2'!Print_Area</vt:lpstr>
      <vt:lpstr>'様式D-1-1(トンネル様式2P001)'!Print_Area</vt:lpstr>
      <vt:lpstr>'様式D-1-1(トンネル様式2P002)'!Print_Area</vt:lpstr>
      <vt:lpstr>'様式D-1-1(トンネル様式2P003)'!Print_Area</vt:lpstr>
      <vt:lpstr>'様式D-1-1(トンネル様式2P004)'!Print_Area</vt:lpstr>
      <vt:lpstr>'様式D-1-1(トンネル様式2P005)'!Print_Area</vt:lpstr>
      <vt:lpstr>'様式D-1-1(トンネル様式2P006)'!Print_Area</vt:lpstr>
      <vt:lpstr>'様式D-1-2'!Print_Area</vt:lpstr>
      <vt:lpstr>'様式D-2-1'!Print_Area</vt:lpstr>
      <vt:lpstr>'様式D-2-1´'!Print_Area</vt:lpstr>
      <vt:lpstr>'様式D-3_001'!Print_Area</vt:lpstr>
      <vt:lpstr>'様式D-3_002'!Print_Area</vt:lpstr>
      <vt:lpstr>'様式D-3_003'!Print_Area</vt:lpstr>
      <vt:lpstr>'様式D-3_004'!Print_Area</vt:lpstr>
      <vt:lpstr>'様式D-3_005'!Print_Area</vt:lpstr>
      <vt:lpstr>'様式D-3_006'!Print_Area</vt:lpstr>
      <vt:lpstr>'様式D-3_007'!Print_Area</vt:lpstr>
      <vt:lpstr>'様式D-3_008'!Print_Area</vt:lpstr>
      <vt:lpstr>'様式D-3_009'!Print_Area</vt:lpstr>
      <vt:lpstr>'様式D-3_010'!Print_Area</vt:lpstr>
      <vt:lpstr>'様式D-3_011'!Print_Area</vt:lpstr>
      <vt:lpstr>'様式D-3_012'!Print_Area</vt:lpstr>
      <vt:lpstr>'様式D-3_013'!Print_Area</vt:lpstr>
      <vt:lpstr>'様式D-3_014'!Print_Area</vt:lpstr>
      <vt:lpstr>'様式D-3_015'!Print_Area</vt:lpstr>
      <vt:lpstr>'様式D-3_016'!Print_Area</vt:lpstr>
      <vt:lpstr>'様式D-3_017'!Print_Area</vt:lpstr>
      <vt:lpstr>'様式D-3_018'!Print_Area</vt:lpstr>
      <vt:lpstr>'様式D-3_019'!Print_Area</vt:lpstr>
      <vt:lpstr>'様式D-3_020'!Print_Area</vt:lpstr>
      <vt:lpstr>'様式D-3_021'!Print_Area</vt:lpstr>
      <vt:lpstr>'様式D-3_022'!Print_Area</vt:lpstr>
      <vt:lpstr>'様式D-3_023'!Print_Area</vt:lpstr>
      <vt:lpstr>'様式D-3_024'!Print_Area</vt:lpstr>
      <vt:lpstr>'様式D-3_025'!Print_Area</vt:lpstr>
      <vt:lpstr>'様式D-3_026'!Print_Area</vt:lpstr>
      <vt:lpstr>'様式D-3_027'!Print_Area</vt:lpstr>
      <vt:lpstr>'様式D-3_028'!Print_Area</vt:lpstr>
      <vt:lpstr>'様式D-3_029'!Print_Area</vt:lpstr>
      <vt:lpstr>'様式D-3_030'!Print_Area</vt:lpstr>
      <vt:lpstr>'様式D-3_031'!Print_Area</vt:lpstr>
      <vt:lpstr>'様式D-3_032'!Print_Area</vt:lpstr>
      <vt:lpstr>'様式D-3_033'!Print_Area</vt:lpstr>
      <vt:lpstr>'様式D-3_034'!Print_Area</vt:lpstr>
      <vt:lpstr>'様式D-3_035'!Print_Area</vt:lpstr>
      <vt:lpstr>'様式D-3_036'!Print_Area</vt:lpstr>
      <vt:lpstr>'様式D-3_037'!Print_Area</vt:lpstr>
      <vt:lpstr>'様式D-3_038'!Print_Area</vt:lpstr>
      <vt:lpstr>'様式D-3_039'!Print_Area</vt:lpstr>
      <vt:lpstr>'様式D-3_040'!Print_Area</vt:lpstr>
      <vt:lpstr>'様式D-3_041'!Print_Area</vt:lpstr>
      <vt:lpstr>'様式D-3_042'!Print_Area</vt:lpstr>
      <vt:lpstr>'様式D-3_043'!Print_Area</vt:lpstr>
      <vt:lpstr>'様式D-3_044'!Print_Area</vt:lpstr>
      <vt:lpstr>'様式D-3_045'!Print_Area</vt:lpstr>
      <vt:lpstr>'様式D-3_046'!Print_Area</vt:lpstr>
      <vt:lpstr>'様式D-3_047'!Print_Area</vt:lpstr>
      <vt:lpstr>'様式D-3_048'!Print_Area</vt:lpstr>
      <vt:lpstr>'様式D-3_049'!Print_Area</vt:lpstr>
      <vt:lpstr>'様式D-3_050'!Print_Area</vt:lpstr>
      <vt:lpstr>'様式D-3_051'!Print_Area</vt:lpstr>
      <vt:lpstr>'様式D-3_052'!Print_Area</vt:lpstr>
      <vt:lpstr>'様式D-3_053'!Print_Area</vt:lpstr>
      <vt:lpstr>'様式D-3_054'!Print_Area</vt:lpstr>
      <vt:lpstr>'様式D-3_055'!Print_Area</vt:lpstr>
      <vt:lpstr>'様式D-3_056'!Print_Area</vt:lpstr>
      <vt:lpstr>'様式D-3_057'!Print_Area</vt:lpstr>
      <vt:lpstr>'様式D-3_058'!Print_Area</vt:lpstr>
      <vt:lpstr>'様式D-3_PE'!Print_Area</vt:lpstr>
      <vt:lpstr>'様式D-3_PS'!Print_Area</vt:lpstr>
      <vt:lpstr>様式F!Print_Area</vt:lpstr>
      <vt:lpstr>'様式A-2'!Print_Titles</vt:lpstr>
      <vt:lpstr>'様式D-1-2'!Print_Titles</vt:lpstr>
      <vt:lpstr>'様式D-2-1'!Print_Titles</vt:lpstr>
      <vt:lpstr>'様式D-3_001'!Print_Titles</vt:lpstr>
      <vt:lpstr>'様式D-3_002'!Print_Titles</vt:lpstr>
      <vt:lpstr>'様式D-3_003'!Print_Titles</vt:lpstr>
      <vt:lpstr>'様式D-3_004'!Print_Titles</vt:lpstr>
      <vt:lpstr>'様式D-3_005'!Print_Titles</vt:lpstr>
      <vt:lpstr>'様式D-3_006'!Print_Titles</vt:lpstr>
      <vt:lpstr>'様式D-3_007'!Print_Titles</vt:lpstr>
      <vt:lpstr>'様式D-3_008'!Print_Titles</vt:lpstr>
      <vt:lpstr>'様式D-3_009'!Print_Titles</vt:lpstr>
      <vt:lpstr>'様式D-3_010'!Print_Titles</vt:lpstr>
      <vt:lpstr>'様式D-3_011'!Print_Titles</vt:lpstr>
      <vt:lpstr>'様式D-3_012'!Print_Titles</vt:lpstr>
      <vt:lpstr>'様式D-3_013'!Print_Titles</vt:lpstr>
      <vt:lpstr>'様式D-3_014'!Print_Titles</vt:lpstr>
      <vt:lpstr>'様式D-3_015'!Print_Titles</vt:lpstr>
      <vt:lpstr>'様式D-3_016'!Print_Titles</vt:lpstr>
      <vt:lpstr>'様式D-3_017'!Print_Titles</vt:lpstr>
      <vt:lpstr>'様式D-3_018'!Print_Titles</vt:lpstr>
      <vt:lpstr>'様式D-3_019'!Print_Titles</vt:lpstr>
      <vt:lpstr>'様式D-3_020'!Print_Titles</vt:lpstr>
      <vt:lpstr>'様式D-3_021'!Print_Titles</vt:lpstr>
      <vt:lpstr>'様式D-3_022'!Print_Titles</vt:lpstr>
      <vt:lpstr>'様式D-3_023'!Print_Titles</vt:lpstr>
      <vt:lpstr>'様式D-3_024'!Print_Titles</vt:lpstr>
      <vt:lpstr>'様式D-3_025'!Print_Titles</vt:lpstr>
      <vt:lpstr>'様式D-3_026'!Print_Titles</vt:lpstr>
      <vt:lpstr>'様式D-3_027'!Print_Titles</vt:lpstr>
      <vt:lpstr>'様式D-3_028'!Print_Titles</vt:lpstr>
      <vt:lpstr>'様式D-3_029'!Print_Titles</vt:lpstr>
      <vt:lpstr>'様式D-3_030'!Print_Titles</vt:lpstr>
      <vt:lpstr>'様式D-3_031'!Print_Titles</vt:lpstr>
      <vt:lpstr>'様式D-3_032'!Print_Titles</vt:lpstr>
      <vt:lpstr>'様式D-3_033'!Print_Titles</vt:lpstr>
      <vt:lpstr>'様式D-3_034'!Print_Titles</vt:lpstr>
      <vt:lpstr>'様式D-3_035'!Print_Titles</vt:lpstr>
      <vt:lpstr>'様式D-3_036'!Print_Titles</vt:lpstr>
      <vt:lpstr>'様式D-3_037'!Print_Titles</vt:lpstr>
      <vt:lpstr>'様式D-3_038'!Print_Titles</vt:lpstr>
      <vt:lpstr>'様式D-3_039'!Print_Titles</vt:lpstr>
      <vt:lpstr>'様式D-3_040'!Print_Titles</vt:lpstr>
      <vt:lpstr>'様式D-3_041'!Print_Titles</vt:lpstr>
      <vt:lpstr>'様式D-3_042'!Print_Titles</vt:lpstr>
      <vt:lpstr>'様式D-3_043'!Print_Titles</vt:lpstr>
      <vt:lpstr>'様式D-3_044'!Print_Titles</vt:lpstr>
      <vt:lpstr>'様式D-3_045'!Print_Titles</vt:lpstr>
      <vt:lpstr>'様式D-3_046'!Print_Titles</vt:lpstr>
      <vt:lpstr>'様式D-3_047'!Print_Titles</vt:lpstr>
      <vt:lpstr>'様式D-3_048'!Print_Titles</vt:lpstr>
      <vt:lpstr>'様式D-3_049'!Print_Titles</vt:lpstr>
      <vt:lpstr>'様式D-3_050'!Print_Titles</vt:lpstr>
      <vt:lpstr>'様式D-3_051'!Print_Titles</vt:lpstr>
      <vt:lpstr>'様式D-3_052'!Print_Titles</vt:lpstr>
      <vt:lpstr>'様式D-3_053'!Print_Titles</vt:lpstr>
      <vt:lpstr>'様式D-3_054'!Print_Titles</vt:lpstr>
      <vt:lpstr>'様式D-3_055'!Print_Titles</vt:lpstr>
      <vt:lpstr>'様式D-3_056'!Print_Titles</vt:lpstr>
      <vt:lpstr>'様式D-3_057'!Print_Titles</vt:lpstr>
      <vt:lpstr>'様式D-3_058'!Print_Titles</vt:lpstr>
      <vt:lpstr>'様式D-3_PE'!Print_Titles</vt:lpstr>
      <vt:lpstr>'様式D-3_PS'!Print_Titles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'様式B(トンネル様式1P001)'!対象箇所</vt:lpstr>
      <vt:lpstr>'様式B(トンネル様式1P002)'!対象箇所</vt:lpstr>
      <vt:lpstr>'様式B(トンネル様式1P003)'!対象箇所</vt:lpstr>
      <vt:lpstr>'様式B(トンネル様式1P004)'!対象箇所</vt:lpstr>
      <vt:lpstr>'様式B(トンネル様式1P005)'!対象箇所</vt:lpstr>
      <vt:lpstr>'様式B(トンネル様式1P006)'!対象箇所</vt:lpstr>
      <vt:lpstr>'様式B(トンネル様式1P007)'!対象箇所</vt:lpstr>
      <vt:lpstr>'様式B(トンネル様式1P008)'!対象箇所</vt:lpstr>
      <vt:lpstr>'様式B(トンネル様式1P009)'!対象箇所</vt:lpstr>
      <vt:lpstr>'様式B(トンネル様式1P010)'!対象箇所</vt:lpstr>
      <vt:lpstr>'様式D-1-1(トンネル様式2P001)'!対象箇所</vt:lpstr>
      <vt:lpstr>'様式D-1-1(トンネル様式2P002)'!対象箇所</vt:lpstr>
      <vt:lpstr>'様式D-1-1(トンネル様式2P003)'!対象箇所</vt:lpstr>
      <vt:lpstr>'様式D-1-1(トンネル様式2P004)'!対象箇所</vt:lpstr>
      <vt:lpstr>'様式D-1-1(トンネル様式2P005)'!対象箇所</vt:lpstr>
      <vt:lpstr>'様式D-1-1(トンネル様式2P006)'!対象箇所</vt:lpstr>
      <vt:lpstr>'様式D-3_001'!対象箇所</vt:lpstr>
      <vt:lpstr>'様式D-3_002'!対象箇所</vt:lpstr>
      <vt:lpstr>'様式D-3_003'!対象箇所</vt:lpstr>
      <vt:lpstr>'様式D-3_004'!対象箇所</vt:lpstr>
      <vt:lpstr>'様式D-3_005'!対象箇所</vt:lpstr>
      <vt:lpstr>'様式D-3_006'!対象箇所</vt:lpstr>
      <vt:lpstr>'様式D-3_007'!対象箇所</vt:lpstr>
      <vt:lpstr>'様式D-3_008'!対象箇所</vt:lpstr>
      <vt:lpstr>'様式D-3_009'!対象箇所</vt:lpstr>
      <vt:lpstr>'様式D-3_010'!対象箇所</vt:lpstr>
      <vt:lpstr>'様式D-3_011'!対象箇所</vt:lpstr>
      <vt:lpstr>'様式D-3_012'!対象箇所</vt:lpstr>
      <vt:lpstr>'様式D-3_013'!対象箇所</vt:lpstr>
      <vt:lpstr>'様式D-3_014'!対象箇所</vt:lpstr>
      <vt:lpstr>'様式D-3_015'!対象箇所</vt:lpstr>
      <vt:lpstr>'様式D-3_016'!対象箇所</vt:lpstr>
      <vt:lpstr>'様式D-3_017'!対象箇所</vt:lpstr>
      <vt:lpstr>'様式D-3_018'!対象箇所</vt:lpstr>
      <vt:lpstr>'様式D-3_019'!対象箇所</vt:lpstr>
      <vt:lpstr>'様式D-3_020'!対象箇所</vt:lpstr>
      <vt:lpstr>'様式D-3_021'!対象箇所</vt:lpstr>
      <vt:lpstr>'様式D-3_022'!対象箇所</vt:lpstr>
      <vt:lpstr>'様式D-3_023'!対象箇所</vt:lpstr>
      <vt:lpstr>'様式D-3_024'!対象箇所</vt:lpstr>
      <vt:lpstr>'様式D-3_025'!対象箇所</vt:lpstr>
      <vt:lpstr>'様式D-3_026'!対象箇所</vt:lpstr>
      <vt:lpstr>'様式D-3_027'!対象箇所</vt:lpstr>
      <vt:lpstr>'様式D-3_028'!対象箇所</vt:lpstr>
      <vt:lpstr>'様式D-3_029'!対象箇所</vt:lpstr>
      <vt:lpstr>'様式D-3_030'!対象箇所</vt:lpstr>
      <vt:lpstr>'様式D-3_031'!対象箇所</vt:lpstr>
      <vt:lpstr>'様式D-3_032'!対象箇所</vt:lpstr>
      <vt:lpstr>'様式D-3_033'!対象箇所</vt:lpstr>
      <vt:lpstr>'様式D-3_034'!対象箇所</vt:lpstr>
      <vt:lpstr>'様式D-3_035'!対象箇所</vt:lpstr>
      <vt:lpstr>'様式D-3_036'!対象箇所</vt:lpstr>
      <vt:lpstr>'様式D-3_037'!対象箇所</vt:lpstr>
      <vt:lpstr>'様式D-3_038'!対象箇所</vt:lpstr>
      <vt:lpstr>'様式D-3_039'!対象箇所</vt:lpstr>
      <vt:lpstr>'様式D-3_040'!対象箇所</vt:lpstr>
      <vt:lpstr>'様式D-3_041'!対象箇所</vt:lpstr>
      <vt:lpstr>'様式D-3_042'!対象箇所</vt:lpstr>
      <vt:lpstr>'様式D-3_043'!対象箇所</vt:lpstr>
      <vt:lpstr>'様式D-3_044'!対象箇所</vt:lpstr>
      <vt:lpstr>'様式D-3_045'!対象箇所</vt:lpstr>
      <vt:lpstr>'様式D-3_046'!対象箇所</vt:lpstr>
      <vt:lpstr>'様式D-3_047'!対象箇所</vt:lpstr>
      <vt:lpstr>'様式D-3_048'!対象箇所</vt:lpstr>
      <vt:lpstr>'様式D-3_049'!対象箇所</vt:lpstr>
      <vt:lpstr>'様式D-3_050'!対象箇所</vt:lpstr>
      <vt:lpstr>'様式D-3_051'!対象箇所</vt:lpstr>
      <vt:lpstr>'様式D-3_052'!対象箇所</vt:lpstr>
      <vt:lpstr>'様式D-3_053'!対象箇所</vt:lpstr>
      <vt:lpstr>'様式D-3_054'!対象箇所</vt:lpstr>
      <vt:lpstr>'様式D-3_055'!対象箇所</vt:lpstr>
      <vt:lpstr>'様式D-3_056'!対象箇所</vt:lpstr>
      <vt:lpstr>'様式D-3_057'!対象箇所</vt:lpstr>
      <vt:lpstr>'様式D-3_058'!対象箇所</vt:lpstr>
      <vt:lpstr>'様式D-3_PE'!対象箇所</vt:lpstr>
      <vt:lpstr>'様式D-3_PS'!対象箇所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H302F3</dc:creator>
  <cp:lastModifiedBy>近藤 礼子</cp:lastModifiedBy>
  <cp:lastPrinted>2022-01-18T04:53:37Z</cp:lastPrinted>
  <dcterms:created xsi:type="dcterms:W3CDTF">2012-04-09T00:49:26Z</dcterms:created>
  <dcterms:modified xsi:type="dcterms:W3CDTF">2024-05-28T07:09:05Z</dcterms:modified>
</cp:coreProperties>
</file>