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updateLinks="never" defaultThemeVersion="124226"/>
  <mc:AlternateContent xmlns:mc="http://schemas.openxmlformats.org/markup-compatibility/2006">
    <mc:Choice Requires="x15">
      <x15ac:absPath xmlns:x15ac="http://schemas.microsoft.com/office/spreadsheetml/2010/11/ac" url="\\S102osksvr-m2\cl0道路\CQF5\58N3014-101_Ｒ６大崎トンネル定期点検_大崎トンネル他点検\07 成果品\3.点検結果調書\3.1_点検調書（山口県様式）\"/>
    </mc:Choice>
  </mc:AlternateContent>
  <xr:revisionPtr revIDLastSave="0" documentId="13_ncr:1_{0183273F-2E3C-4D03-A781-31066EB23C13}" xr6:coauthVersionLast="47" xr6:coauthVersionMax="47" xr10:uidLastSave="{00000000-0000-0000-0000-000000000000}"/>
  <bookViews>
    <workbookView xWindow="-120" yWindow="-120" windowWidth="29040" windowHeight="15720" tabRatio="701" firstSheet="66" activeTab="75" xr2:uid="{00000000-000D-0000-FFFF-FFFF00000000}"/>
  </bookViews>
  <sheets>
    <sheet name="点検様式作成フロー" sheetId="75" state="hidden" r:id="rId1"/>
    <sheet name="変状面積算出方法" sheetId="98" state="hidden" r:id="rId2"/>
    <sheet name="記入の留意点" sheetId="96" state="hidden" r:id="rId3"/>
    <sheet name="様式A-1" sheetId="57" r:id="rId4"/>
    <sheet name="様式A-2" sheetId="58" r:id="rId5"/>
    <sheet name="様式A-3" sheetId="59" r:id="rId6"/>
    <sheet name="様式B (1)" sheetId="93" r:id="rId7"/>
    <sheet name="様式B (2)" sheetId="99" r:id="rId8"/>
    <sheet name="様式C-1-1" sheetId="60" r:id="rId9"/>
    <sheet name="様式C-1-2" sheetId="61" r:id="rId10"/>
    <sheet name="様式C-2" sheetId="63" r:id="rId11"/>
    <sheet name="様式D-1-1 (1)" sheetId="94" r:id="rId12"/>
    <sheet name="様式D-1-1 (2)" sheetId="103" r:id="rId13"/>
    <sheet name="様式D-1-1 (3)" sheetId="104" r:id="rId14"/>
    <sheet name="様式D-1-1 (4)" sheetId="105" r:id="rId15"/>
    <sheet name="様式D-1-1 (5)" sheetId="106" r:id="rId16"/>
    <sheet name="様式D-1-1 (6)" sheetId="107" r:id="rId17"/>
    <sheet name="様式D-1-1 (7)" sheetId="108" r:id="rId18"/>
    <sheet name="様式D-1-1 (8)" sheetId="109" r:id="rId19"/>
    <sheet name="様式D-1-1 (9)" sheetId="110" r:id="rId20"/>
    <sheet name="様式D-1-1 (10)" sheetId="111" r:id="rId21"/>
    <sheet name="様式D-1-1 (11)" sheetId="112" r:id="rId22"/>
    <sheet name="様式D-1-1 (12)" sheetId="113" r:id="rId23"/>
    <sheet name="様式D-1-1 (13)" sheetId="114" r:id="rId24"/>
    <sheet name="様式D-1-1 (14)" sheetId="115" r:id="rId25"/>
    <sheet name="様式D-1-1 (15)" sheetId="116" r:id="rId26"/>
    <sheet name="様式D-1-1 (16)" sheetId="117" r:id="rId27"/>
    <sheet name="様式D-1-1 (17)" sheetId="118" r:id="rId28"/>
    <sheet name="様式D-1-1 (18)" sheetId="119" r:id="rId29"/>
    <sheet name="様式D-1-1 (19)" sheetId="120" r:id="rId30"/>
    <sheet name="様式D-1-1 (20)" sheetId="121" r:id="rId31"/>
    <sheet name="様式D-1-1 (21)" sheetId="125" r:id="rId32"/>
    <sheet name="様式D-1-1 (22)" sheetId="122" r:id="rId33"/>
    <sheet name="様式D-1-1 (23)" sheetId="123" r:id="rId34"/>
    <sheet name="様式D-1-1 (24)" sheetId="124" r:id="rId35"/>
    <sheet name="様式D-1-1 (25)" sheetId="126" r:id="rId36"/>
    <sheet name="様式D-1-1 (26)" sheetId="127" r:id="rId37"/>
    <sheet name="様式D-1-1 (27)" sheetId="128" r:id="rId38"/>
    <sheet name="様式D-1-1 (28)" sheetId="129" r:id="rId39"/>
    <sheet name="様式D-1-1 (29)" sheetId="130" r:id="rId40"/>
    <sheet name="様式D-1-1 (30)" sheetId="131" r:id="rId41"/>
    <sheet name="様式D-1-1 (31)" sheetId="132" r:id="rId42"/>
    <sheet name="様式D-1-1 (32)" sheetId="133" r:id="rId43"/>
    <sheet name="様式D-1-1 (33)" sheetId="134" r:id="rId44"/>
    <sheet name="様式D-1-1 (34)" sheetId="135" r:id="rId45"/>
    <sheet name="様式D-1-1 (35)" sheetId="136" r:id="rId46"/>
    <sheet name="様式D-1-1 (36)" sheetId="137" r:id="rId47"/>
    <sheet name="様式D-1-1 (37)" sheetId="138" r:id="rId48"/>
    <sheet name="様式D-1-1 (38)" sheetId="139" r:id="rId49"/>
    <sheet name="様式D-1-1 (39)" sheetId="140" r:id="rId50"/>
    <sheet name="様式D-1-1 (40)" sheetId="141" r:id="rId51"/>
    <sheet name="様式D-1-1 (41)" sheetId="142" r:id="rId52"/>
    <sheet name="様式D-1-2 (1)" sheetId="65" r:id="rId53"/>
    <sheet name="様式D-1-2 (2)" sheetId="193" r:id="rId54"/>
    <sheet name="様式D-1-2 (3)" sheetId="194" r:id="rId55"/>
    <sheet name="様式D-2-1 (1)" sheetId="42" r:id="rId56"/>
    <sheet name="様式D-2-1 (2)" sheetId="150" r:id="rId57"/>
    <sheet name="様式D-2-1 (3)" sheetId="151" r:id="rId58"/>
    <sheet name="様式D-2-1´ (1)" sheetId="55" r:id="rId59"/>
    <sheet name="様式D-2-1´ (2)" sheetId="155" r:id="rId60"/>
    <sheet name="様式D-2-1´ (3)" sheetId="156" r:id="rId61"/>
    <sheet name="様式D-3_PS" sheetId="97" r:id="rId62"/>
    <sheet name="様式D-3_S001" sheetId="160" r:id="rId63"/>
    <sheet name="様式D-3_S002" sheetId="163" r:id="rId64"/>
    <sheet name="様式D-3_S003" sheetId="164" r:id="rId65"/>
    <sheet name="様式D-3_S004" sheetId="165" r:id="rId66"/>
    <sheet name="様式D-3_S005" sheetId="166" r:id="rId67"/>
    <sheet name="様式D-3_S006" sheetId="167" r:id="rId68"/>
    <sheet name="様式D-3_S007" sheetId="168" r:id="rId69"/>
    <sheet name="様式D-3_S008" sheetId="169" r:id="rId70"/>
    <sheet name="様式D-3_S009" sheetId="170" r:id="rId71"/>
    <sheet name="様式D-3_S010" sheetId="171" r:id="rId72"/>
    <sheet name="様式D-3_PE" sheetId="192" r:id="rId73"/>
    <sheet name="様式E" sheetId="64" r:id="rId74"/>
    <sheet name="様式F " sheetId="81" r:id="rId75"/>
    <sheet name="様式G" sheetId="95" r:id="rId76"/>
    <sheet name="(参考)リスト" sheetId="74" state="hidden" r:id="rId77"/>
  </sheets>
  <externalReferences>
    <externalReference r:id="rId78"/>
    <externalReference r:id="rId79"/>
  </externalReferences>
  <definedNames>
    <definedName name="_xlnm._FilterDatabase" localSheetId="8" hidden="1">'様式C-1-1'!$A$8:$Z$184</definedName>
    <definedName name="_xlnm.Print_Area" localSheetId="76">'(参考)リスト'!$A$3:$K$84</definedName>
    <definedName name="_xlnm.Print_Area" localSheetId="0">点検様式作成フロー!$A$1:$N$38</definedName>
    <definedName name="_xlnm.Print_Area" localSheetId="1">変状面積算出方法!$A$1:$N$30</definedName>
    <definedName name="_xlnm.Print_Area" localSheetId="3">'様式A-1'!$B$2:$AB$29</definedName>
    <definedName name="_xlnm.Print_Area" localSheetId="4">'様式A-2'!$B$3:$AN$42</definedName>
    <definedName name="_xlnm.Print_Area" localSheetId="5">'様式A-3'!$B$3:$AI$18</definedName>
    <definedName name="_xlnm.Print_Area" localSheetId="6">'様式B (1)'!$B$2:$AA$33</definedName>
    <definedName name="_xlnm.Print_Area" localSheetId="7">'様式B (2)'!$B$2:$AA$33</definedName>
    <definedName name="_xlnm.Print_Area" localSheetId="8">'様式C-1-1'!$B$2:$Y$178</definedName>
    <definedName name="_xlnm.Print_Area" localSheetId="9">'様式C-1-2'!$B$2:$X$46</definedName>
    <definedName name="_xlnm.Print_Area" localSheetId="10">'様式C-2'!$B$2:$Z$23</definedName>
    <definedName name="_xlnm.Print_Area" localSheetId="11">'様式D-1-1 (1)'!$B$2:$W$30</definedName>
    <definedName name="_xlnm.Print_Area" localSheetId="20">'様式D-1-1 (10)'!$B$2:$W$30</definedName>
    <definedName name="_xlnm.Print_Area" localSheetId="21">'様式D-1-1 (11)'!$B$2:$W$30</definedName>
    <definedName name="_xlnm.Print_Area" localSheetId="22">'様式D-1-1 (12)'!$B$2:$W$30</definedName>
    <definedName name="_xlnm.Print_Area" localSheetId="23">'様式D-1-1 (13)'!$B$2:$W$30</definedName>
    <definedName name="_xlnm.Print_Area" localSheetId="24">'様式D-1-1 (14)'!$B$2:$W$30</definedName>
    <definedName name="_xlnm.Print_Area" localSheetId="25">'様式D-1-1 (15)'!$B$2:$W$30</definedName>
    <definedName name="_xlnm.Print_Area" localSheetId="26">'様式D-1-1 (16)'!$B$2:$W$30</definedName>
    <definedName name="_xlnm.Print_Area" localSheetId="27">'様式D-1-1 (17)'!$B$2:$W$30</definedName>
    <definedName name="_xlnm.Print_Area" localSheetId="28">'様式D-1-1 (18)'!$B$2:$W$30</definedName>
    <definedName name="_xlnm.Print_Area" localSheetId="29">'様式D-1-1 (19)'!$B$2:$W$30</definedName>
    <definedName name="_xlnm.Print_Area" localSheetId="12">'様式D-1-1 (2)'!$B$2:$W$30</definedName>
    <definedName name="_xlnm.Print_Area" localSheetId="30">'様式D-1-1 (20)'!$B$2:$W$30</definedName>
    <definedName name="_xlnm.Print_Area" localSheetId="31">'様式D-1-1 (21)'!$B$2:$W$30</definedName>
    <definedName name="_xlnm.Print_Area" localSheetId="32">'様式D-1-1 (22)'!$B$2:$W$30</definedName>
    <definedName name="_xlnm.Print_Area" localSheetId="33">'様式D-1-1 (23)'!$B$2:$W$30</definedName>
    <definedName name="_xlnm.Print_Area" localSheetId="34">'様式D-1-1 (24)'!$B$2:$W$30</definedName>
    <definedName name="_xlnm.Print_Area" localSheetId="35">'様式D-1-1 (25)'!$B$2:$W$30</definedName>
    <definedName name="_xlnm.Print_Area" localSheetId="36">'様式D-1-1 (26)'!$B$2:$W$30</definedName>
    <definedName name="_xlnm.Print_Area" localSheetId="37">'様式D-1-1 (27)'!$B$2:$W$30</definedName>
    <definedName name="_xlnm.Print_Area" localSheetId="38">'様式D-1-1 (28)'!$B$2:$W$30</definedName>
    <definedName name="_xlnm.Print_Area" localSheetId="39">'様式D-1-1 (29)'!$B$2:$W$30</definedName>
    <definedName name="_xlnm.Print_Area" localSheetId="13">'様式D-1-1 (3)'!$B$2:$W$30</definedName>
    <definedName name="_xlnm.Print_Area" localSheetId="40">'様式D-1-1 (30)'!$B$2:$W$30</definedName>
    <definedName name="_xlnm.Print_Area" localSheetId="41">'様式D-1-1 (31)'!$B$2:$W$30</definedName>
    <definedName name="_xlnm.Print_Area" localSheetId="42">'様式D-1-1 (32)'!$B$2:$W$30</definedName>
    <definedName name="_xlnm.Print_Area" localSheetId="43">'様式D-1-1 (33)'!$B$2:$W$30</definedName>
    <definedName name="_xlnm.Print_Area" localSheetId="44">'様式D-1-1 (34)'!$B$2:$W$30</definedName>
    <definedName name="_xlnm.Print_Area" localSheetId="45">'様式D-1-1 (35)'!$B$2:$W$30</definedName>
    <definedName name="_xlnm.Print_Area" localSheetId="46">'様式D-1-1 (36)'!$B$2:$W$30</definedName>
    <definedName name="_xlnm.Print_Area" localSheetId="47">'様式D-1-1 (37)'!$B$2:$W$30</definedName>
    <definedName name="_xlnm.Print_Area" localSheetId="48">'様式D-1-1 (38)'!$B$2:$W$30</definedName>
    <definedName name="_xlnm.Print_Area" localSheetId="49">'様式D-1-1 (39)'!$B$2:$W$30</definedName>
    <definedName name="_xlnm.Print_Area" localSheetId="14">'様式D-1-1 (4)'!$B$2:$W$30</definedName>
    <definedName name="_xlnm.Print_Area" localSheetId="50">'様式D-1-1 (40)'!$B$2:$W$30</definedName>
    <definedName name="_xlnm.Print_Area" localSheetId="51">'様式D-1-1 (41)'!$B$2:$W$30</definedName>
    <definedName name="_xlnm.Print_Area" localSheetId="15">'様式D-1-1 (5)'!$B$2:$W$30</definedName>
    <definedName name="_xlnm.Print_Area" localSheetId="16">'様式D-1-1 (6)'!$B$2:$W$30</definedName>
    <definedName name="_xlnm.Print_Area" localSheetId="17">'様式D-1-1 (7)'!$B$2:$W$30</definedName>
    <definedName name="_xlnm.Print_Area" localSheetId="18">'様式D-1-1 (8)'!$B$2:$W$30</definedName>
    <definedName name="_xlnm.Print_Area" localSheetId="19">'様式D-1-1 (9)'!$B$2:$W$30</definedName>
    <definedName name="_xlnm.Print_Area" localSheetId="52">'様式D-1-2 (1)'!$B$2:$Y$41</definedName>
    <definedName name="_xlnm.Print_Area" localSheetId="53">'様式D-1-2 (2)'!$B$2:$Y$41</definedName>
    <definedName name="_xlnm.Print_Area" localSheetId="54">'様式D-1-2 (3)'!$B$2:$Y$41</definedName>
    <definedName name="_xlnm.Print_Area" localSheetId="55">'様式D-2-1 (1)'!$B$3:$AI$18</definedName>
    <definedName name="_xlnm.Print_Area" localSheetId="56">'様式D-2-1 (2)'!$B$3:$AI$18</definedName>
    <definedName name="_xlnm.Print_Area" localSheetId="57">'様式D-2-1 (3)'!$B$3:$AI$18</definedName>
    <definedName name="_xlnm.Print_Area" localSheetId="58">'様式D-2-1´ (1)'!$B$3:$AI$18</definedName>
    <definedName name="_xlnm.Print_Area" localSheetId="59">'様式D-2-1´ (2)'!$B$3:$AI$18</definedName>
    <definedName name="_xlnm.Print_Area" localSheetId="60">'様式D-2-1´ (3)'!$B$3:$AI$18</definedName>
    <definedName name="_xlnm.Print_Area" localSheetId="72">'様式D-3_PE'!$B$1:$AO$45</definedName>
    <definedName name="_xlnm.Print_Area" localSheetId="61">'様式D-3_PS'!$B$1:$AO$45</definedName>
    <definedName name="_xlnm.Print_Area" localSheetId="62">'様式D-3_S001'!$B$1:$AO$45</definedName>
    <definedName name="_xlnm.Print_Area" localSheetId="63">'様式D-3_S002'!$B$1:$AO$45</definedName>
    <definedName name="_xlnm.Print_Area" localSheetId="64">'様式D-3_S003'!$B$1:$AO$45</definedName>
    <definedName name="_xlnm.Print_Area" localSheetId="65">'様式D-3_S004'!$B$1:$AO$45</definedName>
    <definedName name="_xlnm.Print_Area" localSheetId="66">'様式D-3_S005'!$B$1:$AO$45</definedName>
    <definedName name="_xlnm.Print_Area" localSheetId="67">'様式D-3_S006'!$B$1:$AO$45</definedName>
    <definedName name="_xlnm.Print_Area" localSheetId="68">'様式D-3_S007'!$B$1:$AO$45</definedName>
    <definedName name="_xlnm.Print_Area" localSheetId="69">'様式D-3_S008'!$B$1:$AO$45</definedName>
    <definedName name="_xlnm.Print_Area" localSheetId="70">'様式D-3_S009'!$B$1:$AO$45</definedName>
    <definedName name="_xlnm.Print_Area" localSheetId="71">'様式D-3_S010'!$B$1:$AO$45</definedName>
    <definedName name="_xlnm.Print_Area" localSheetId="73">様式E!$B$2:$BK$21</definedName>
    <definedName name="_xlnm.Print_Area" localSheetId="74">'様式F '!$B$1:$AB$50</definedName>
    <definedName name="_xlnm.Print_Area" localSheetId="75">様式G!$B$2:$Z$15</definedName>
    <definedName name="_xlnm.Print_Titles" localSheetId="4">'様式A-2'!$3:$9</definedName>
    <definedName name="_xlnm.Print_Titles" localSheetId="8">'様式C-1-1'!$2:$8</definedName>
    <definedName name="_xlnm.Print_Titles" localSheetId="11">'様式D-1-1 (1)'!$B:$W,'様式D-1-1 (1)'!$2:$4</definedName>
    <definedName name="_xlnm.Print_Titles" localSheetId="20">'様式D-1-1 (10)'!$B:$W,'様式D-1-1 (10)'!$2:$4</definedName>
    <definedName name="_xlnm.Print_Titles" localSheetId="21">'様式D-1-1 (11)'!$B:$W,'様式D-1-1 (11)'!$2:$4</definedName>
    <definedName name="_xlnm.Print_Titles" localSheetId="22">'様式D-1-1 (12)'!$B:$W,'様式D-1-1 (12)'!$2:$4</definedName>
    <definedName name="_xlnm.Print_Titles" localSheetId="23">'様式D-1-1 (13)'!$B:$W,'様式D-1-1 (13)'!$2:$4</definedName>
    <definedName name="_xlnm.Print_Titles" localSheetId="24">'様式D-1-1 (14)'!$B:$W,'様式D-1-1 (14)'!$2:$4</definedName>
    <definedName name="_xlnm.Print_Titles" localSheetId="25">'様式D-1-1 (15)'!$B:$W,'様式D-1-1 (15)'!$2:$4</definedName>
    <definedName name="_xlnm.Print_Titles" localSheetId="26">'様式D-1-1 (16)'!$B:$W,'様式D-1-1 (16)'!$2:$4</definedName>
    <definedName name="_xlnm.Print_Titles" localSheetId="27">'様式D-1-1 (17)'!$B:$W,'様式D-1-1 (17)'!$2:$4</definedName>
    <definedName name="_xlnm.Print_Titles" localSheetId="28">'様式D-1-1 (18)'!$B:$W,'様式D-1-1 (18)'!$2:$4</definedName>
    <definedName name="_xlnm.Print_Titles" localSheetId="29">'様式D-1-1 (19)'!$B:$W,'様式D-1-1 (19)'!$2:$4</definedName>
    <definedName name="_xlnm.Print_Titles" localSheetId="12">'様式D-1-1 (2)'!$B:$W,'様式D-1-1 (2)'!$2:$4</definedName>
    <definedName name="_xlnm.Print_Titles" localSheetId="30">'様式D-1-1 (20)'!$B:$W,'様式D-1-1 (20)'!$2:$4</definedName>
    <definedName name="_xlnm.Print_Titles" localSheetId="31">'様式D-1-1 (21)'!$B:$W,'様式D-1-1 (21)'!$2:$4</definedName>
    <definedName name="_xlnm.Print_Titles" localSheetId="32">'様式D-1-1 (22)'!$B:$W,'様式D-1-1 (22)'!$2:$4</definedName>
    <definedName name="_xlnm.Print_Titles" localSheetId="33">'様式D-1-1 (23)'!$B:$W,'様式D-1-1 (23)'!$2:$4</definedName>
    <definedName name="_xlnm.Print_Titles" localSheetId="34">'様式D-1-1 (24)'!$B:$W,'様式D-1-1 (24)'!$2:$4</definedName>
    <definedName name="_xlnm.Print_Titles" localSheetId="35">'様式D-1-1 (25)'!$B:$W,'様式D-1-1 (25)'!$2:$4</definedName>
    <definedName name="_xlnm.Print_Titles" localSheetId="36">'様式D-1-1 (26)'!$B:$W,'様式D-1-1 (26)'!$2:$4</definedName>
    <definedName name="_xlnm.Print_Titles" localSheetId="37">'様式D-1-1 (27)'!$B:$W,'様式D-1-1 (27)'!$2:$4</definedName>
    <definedName name="_xlnm.Print_Titles" localSheetId="38">'様式D-1-1 (28)'!$B:$W,'様式D-1-1 (28)'!$2:$4</definedName>
    <definedName name="_xlnm.Print_Titles" localSheetId="39">'様式D-1-1 (29)'!$B:$W,'様式D-1-1 (29)'!$2:$4</definedName>
    <definedName name="_xlnm.Print_Titles" localSheetId="13">'様式D-1-1 (3)'!$B:$W,'様式D-1-1 (3)'!$2:$4</definedName>
    <definedName name="_xlnm.Print_Titles" localSheetId="40">'様式D-1-1 (30)'!$B:$W,'様式D-1-1 (30)'!$2:$4</definedName>
    <definedName name="_xlnm.Print_Titles" localSheetId="41">'様式D-1-1 (31)'!$B:$W,'様式D-1-1 (31)'!$2:$4</definedName>
    <definedName name="_xlnm.Print_Titles" localSheetId="42">'様式D-1-1 (32)'!$B:$W,'様式D-1-1 (32)'!$2:$4</definedName>
    <definedName name="_xlnm.Print_Titles" localSheetId="43">'様式D-1-1 (33)'!$B:$W,'様式D-1-1 (33)'!$2:$4</definedName>
    <definedName name="_xlnm.Print_Titles" localSheetId="44">'様式D-1-1 (34)'!$B:$W,'様式D-1-1 (34)'!$2:$4</definedName>
    <definedName name="_xlnm.Print_Titles" localSheetId="45">'様式D-1-1 (35)'!$B:$W,'様式D-1-1 (35)'!$2:$4</definedName>
    <definedName name="_xlnm.Print_Titles" localSheetId="46">'様式D-1-1 (36)'!$B:$W,'様式D-1-1 (36)'!$2:$4</definedName>
    <definedName name="_xlnm.Print_Titles" localSheetId="47">'様式D-1-1 (37)'!$B:$W,'様式D-1-1 (37)'!$2:$4</definedName>
    <definedName name="_xlnm.Print_Titles" localSheetId="48">'様式D-1-1 (38)'!$B:$W,'様式D-1-1 (38)'!$2:$4</definedName>
    <definedName name="_xlnm.Print_Titles" localSheetId="49">'様式D-1-1 (39)'!$B:$W,'様式D-1-1 (39)'!$2:$4</definedName>
    <definedName name="_xlnm.Print_Titles" localSheetId="14">'様式D-1-1 (4)'!$B:$W,'様式D-1-1 (4)'!$2:$4</definedName>
    <definedName name="_xlnm.Print_Titles" localSheetId="50">'様式D-1-1 (40)'!$B:$W,'様式D-1-1 (40)'!$2:$4</definedName>
    <definedName name="_xlnm.Print_Titles" localSheetId="51">'様式D-1-1 (41)'!$B:$W,'様式D-1-1 (41)'!$2:$4</definedName>
    <definedName name="_xlnm.Print_Titles" localSheetId="15">'様式D-1-1 (5)'!$B:$W,'様式D-1-1 (5)'!$2:$4</definedName>
    <definedName name="_xlnm.Print_Titles" localSheetId="16">'様式D-1-1 (6)'!$B:$W,'様式D-1-1 (6)'!$2:$4</definedName>
    <definedName name="_xlnm.Print_Titles" localSheetId="17">'様式D-1-1 (7)'!$B:$W,'様式D-1-1 (7)'!$2:$4</definedName>
    <definedName name="_xlnm.Print_Titles" localSheetId="18">'様式D-1-1 (8)'!$B:$W,'様式D-1-1 (8)'!$2:$4</definedName>
    <definedName name="_xlnm.Print_Titles" localSheetId="19">'様式D-1-1 (9)'!$B:$W,'様式D-1-1 (9)'!$2:$4</definedName>
    <definedName name="_xlnm.Print_Titles" localSheetId="52">'様式D-1-2 (1)'!$B:$Y,'様式D-1-2 (1)'!$2:$8</definedName>
    <definedName name="_xlnm.Print_Titles" localSheetId="53">'様式D-1-2 (2)'!$B:$Y,'様式D-1-2 (2)'!$2:$8</definedName>
    <definedName name="_xlnm.Print_Titles" localSheetId="54">'様式D-1-2 (3)'!$B:$Y,'様式D-1-2 (3)'!$2:$8</definedName>
    <definedName name="_xlnm.Print_Titles" localSheetId="72">'様式D-3_PE'!$B:$AO,'様式D-3_PE'!$3:$5</definedName>
    <definedName name="_xlnm.Print_Titles" localSheetId="61">'様式D-3_PS'!$B:$AO,'様式D-3_PS'!$3:$5</definedName>
    <definedName name="_xlnm.Print_Titles" localSheetId="62">'様式D-3_S001'!$B:$AO,'様式D-3_S001'!$3:$5</definedName>
    <definedName name="_xlnm.Print_Titles" localSheetId="63">'様式D-3_S002'!$B:$AO,'様式D-3_S002'!$3:$5</definedName>
    <definedName name="_xlnm.Print_Titles" localSheetId="64">'様式D-3_S003'!$B:$AO,'様式D-3_S003'!$3:$5</definedName>
    <definedName name="_xlnm.Print_Titles" localSheetId="65">'様式D-3_S004'!$B:$AO,'様式D-3_S004'!$3:$5</definedName>
    <definedName name="_xlnm.Print_Titles" localSheetId="66">'様式D-3_S005'!$B:$AO,'様式D-3_S005'!$3:$5</definedName>
    <definedName name="_xlnm.Print_Titles" localSheetId="67">'様式D-3_S006'!$B:$AO,'様式D-3_S006'!$3:$5</definedName>
    <definedName name="_xlnm.Print_Titles" localSheetId="68">'様式D-3_S007'!$B:$AO,'様式D-3_S007'!$3:$5</definedName>
    <definedName name="_xlnm.Print_Titles" localSheetId="69">'様式D-3_S008'!$B:$AO,'様式D-3_S008'!$3:$5</definedName>
    <definedName name="_xlnm.Print_Titles" localSheetId="70">'様式D-3_S009'!$B:$AO,'様式D-3_S009'!$3:$5</definedName>
    <definedName name="_xlnm.Print_Titles" localSheetId="71">'様式D-3_S010'!$B:$AO,'様式D-3_S010'!$3:$5</definedName>
    <definedName name="Z_D77EBD73_782E_4A63_AC37_29D349B4D009_.wvu.Cols" localSheetId="8" hidden="1">'様式C-1-1'!#REF!</definedName>
    <definedName name="Z_D77EBD73_782E_4A63_AC37_29D349B4D009_.wvu.Cols" localSheetId="9" hidden="1">'様式C-1-2'!#REF!</definedName>
    <definedName name="Z_D77EBD73_782E_4A63_AC37_29D349B4D009_.wvu.Cols" localSheetId="10"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'様式C-1-1'!$B$2:$X$182</definedName>
    <definedName name="Z_D77EBD73_782E_4A63_AC37_29D349B4D009_.wvu.PrintArea" localSheetId="9" hidden="1">'様式C-1-2'!#REF!</definedName>
    <definedName name="Z_D77EBD73_782E_4A63_AC37_29D349B4D009_.wvu.PrintArea" localSheetId="10" hidden="1">'様式C-2'!$B$2:$Z$21</definedName>
    <definedName name="Z_D77EBD73_782E_4A63_AC37_29D349B4D009_.wvu.PrintArea" localSheetId="55" hidden="1">'様式D-2-1 (1)'!$B$3:$AI$18</definedName>
    <definedName name="Z_D77EBD73_782E_4A63_AC37_29D349B4D009_.wvu.PrintArea" localSheetId="56" hidden="1">'様式D-2-1 (2)'!$B$3:$AI$18</definedName>
    <definedName name="Z_D77EBD73_782E_4A63_AC37_29D349B4D009_.wvu.PrintArea" localSheetId="57" hidden="1">'様式D-2-1 (3)'!$B$3:$AI$18</definedName>
    <definedName name="Z_D77EBD73_782E_4A63_AC37_29D349B4D009_.wvu.PrintArea" localSheetId="58" hidden="1">'様式D-2-1´ (1)'!$B$3:$AI$18</definedName>
    <definedName name="Z_D77EBD73_782E_4A63_AC37_29D349B4D009_.wvu.PrintArea" localSheetId="59" hidden="1">'様式D-2-1´ (2)'!$B$3:$AI$18</definedName>
    <definedName name="Z_D77EBD73_782E_4A63_AC37_29D349B4D009_.wvu.PrintArea" localSheetId="60" hidden="1">'様式D-2-1´ (3)'!$B$3:$AI$18</definedName>
    <definedName name="Z_D77EBD73_782E_4A63_AC37_29D349B4D009_.wvu.PrintArea" localSheetId="72" hidden="1">'様式D-3_PE'!$B$3:$AO$47</definedName>
    <definedName name="Z_D77EBD73_782E_4A63_AC37_29D349B4D009_.wvu.PrintArea" localSheetId="61" hidden="1">'様式D-3_PS'!$B$3:$AO$47</definedName>
    <definedName name="Z_D77EBD73_782E_4A63_AC37_29D349B4D009_.wvu.PrintArea" localSheetId="62" hidden="1">'様式D-3_S001'!$B$3:$AO$47</definedName>
    <definedName name="Z_D77EBD73_782E_4A63_AC37_29D349B4D009_.wvu.PrintArea" localSheetId="63" hidden="1">'様式D-3_S002'!$B$3:$AO$47</definedName>
    <definedName name="Z_D77EBD73_782E_4A63_AC37_29D349B4D009_.wvu.PrintArea" localSheetId="64" hidden="1">'様式D-3_S003'!$B$3:$AO$47</definedName>
    <definedName name="Z_D77EBD73_782E_4A63_AC37_29D349B4D009_.wvu.PrintArea" localSheetId="65" hidden="1">'様式D-3_S004'!$B$3:$AO$47</definedName>
    <definedName name="Z_D77EBD73_782E_4A63_AC37_29D349B4D009_.wvu.PrintArea" localSheetId="66" hidden="1">'様式D-3_S005'!$B$3:$AO$47</definedName>
    <definedName name="Z_D77EBD73_782E_4A63_AC37_29D349B4D009_.wvu.PrintArea" localSheetId="67" hidden="1">'様式D-3_S006'!$B$3:$AO$47</definedName>
    <definedName name="Z_D77EBD73_782E_4A63_AC37_29D349B4D009_.wvu.PrintArea" localSheetId="68" hidden="1">'様式D-3_S007'!$B$3:$AO$47</definedName>
    <definedName name="Z_D77EBD73_782E_4A63_AC37_29D349B4D009_.wvu.PrintArea" localSheetId="69" hidden="1">'様式D-3_S008'!$B$3:$AO$47</definedName>
    <definedName name="Z_D77EBD73_782E_4A63_AC37_29D349B4D009_.wvu.PrintArea" localSheetId="70" hidden="1">'様式D-3_S009'!$B$3:$AO$47</definedName>
    <definedName name="Z_D77EBD73_782E_4A63_AC37_29D349B4D009_.wvu.PrintArea" localSheetId="71" hidden="1">'様式D-3_S010'!$B$3:$AO$47</definedName>
    <definedName name="Z_D77EBD73_782E_4A63_AC37_29D349B4D009_.wvu.PrintArea" localSheetId="75"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1" i="81" l="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B20" i="8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AJ37" i="192"/>
  <c r="AI37" i="192"/>
  <c r="AH37" i="192"/>
  <c r="AG37" i="192"/>
  <c r="AF37" i="192"/>
  <c r="AE37" i="192"/>
  <c r="AD37" i="192"/>
  <c r="AC37" i="192"/>
  <c r="AB37" i="192"/>
  <c r="AA37" i="192"/>
  <c r="Z37" i="192"/>
  <c r="Y37" i="192"/>
  <c r="AJ35" i="192"/>
  <c r="AI35" i="192"/>
  <c r="AH35" i="192"/>
  <c r="AG35" i="192"/>
  <c r="AF35" i="192"/>
  <c r="AE35" i="192"/>
  <c r="AD35" i="192"/>
  <c r="AC35" i="192"/>
  <c r="AJ37" i="171"/>
  <c r="AI37" i="171"/>
  <c r="AH37" i="171"/>
  <c r="AG37" i="171"/>
  <c r="AF37" i="171"/>
  <c r="AE37" i="171"/>
  <c r="AD37" i="171"/>
  <c r="AC37" i="171"/>
  <c r="AB37" i="171"/>
  <c r="AA37" i="171"/>
  <c r="Z37" i="171"/>
  <c r="Y37" i="171"/>
  <c r="AJ35" i="171"/>
  <c r="AI35" i="171"/>
  <c r="AH35" i="171"/>
  <c r="AG35" i="171"/>
  <c r="AF35" i="171"/>
  <c r="AE35" i="171"/>
  <c r="AD35" i="171"/>
  <c r="AC35" i="171"/>
  <c r="AJ37" i="170"/>
  <c r="AI37" i="170"/>
  <c r="AH37" i="170"/>
  <c r="AG37" i="170"/>
  <c r="AF37" i="170"/>
  <c r="AE37" i="170"/>
  <c r="AD37" i="170"/>
  <c r="AC37" i="170"/>
  <c r="AB37" i="170"/>
  <c r="AA37" i="170"/>
  <c r="Z37" i="170"/>
  <c r="Y37" i="170"/>
  <c r="AJ35" i="170"/>
  <c r="AI35" i="170"/>
  <c r="AH35" i="170"/>
  <c r="AG35" i="170"/>
  <c r="AF35" i="170"/>
  <c r="AE35" i="170"/>
  <c r="AD35" i="170"/>
  <c r="AC35" i="170"/>
  <c r="AJ37" i="169"/>
  <c r="AI37" i="169"/>
  <c r="AH37" i="169"/>
  <c r="AG37" i="169"/>
  <c r="AF37" i="169"/>
  <c r="AE37" i="169"/>
  <c r="AD37" i="169"/>
  <c r="AC37" i="169"/>
  <c r="AB37" i="169"/>
  <c r="AA37" i="169"/>
  <c r="Z37" i="169"/>
  <c r="Y37" i="169"/>
  <c r="AJ35" i="169"/>
  <c r="AI35" i="169"/>
  <c r="AH35" i="169"/>
  <c r="AG35" i="169"/>
  <c r="AF35" i="169"/>
  <c r="AE35" i="169"/>
  <c r="AD35" i="169"/>
  <c r="AC35" i="169"/>
  <c r="AJ37" i="168"/>
  <c r="AI37" i="168"/>
  <c r="AH37" i="168"/>
  <c r="AG37" i="168"/>
  <c r="AF37" i="168"/>
  <c r="AE37" i="168"/>
  <c r="AD37" i="168"/>
  <c r="AC37" i="168"/>
  <c r="AB37" i="168"/>
  <c r="AA37" i="168"/>
  <c r="Z37" i="168"/>
  <c r="Y37" i="168"/>
  <c r="AJ35" i="168"/>
  <c r="AI35" i="168"/>
  <c r="AH35" i="168"/>
  <c r="AG35" i="168"/>
  <c r="AF35" i="168"/>
  <c r="AE35" i="168"/>
  <c r="AD35" i="168"/>
  <c r="AC35" i="168"/>
  <c r="AJ37" i="167"/>
  <c r="AI37" i="167"/>
  <c r="AH37" i="167"/>
  <c r="AG37" i="167"/>
  <c r="AF37" i="167"/>
  <c r="AE37" i="167"/>
  <c r="AD37" i="167"/>
  <c r="AC37" i="167"/>
  <c r="AB37" i="167"/>
  <c r="AA37" i="167"/>
  <c r="Z37" i="167"/>
  <c r="Y37" i="167"/>
  <c r="AJ35" i="167"/>
  <c r="AI35" i="167"/>
  <c r="AH35" i="167"/>
  <c r="AG35" i="167"/>
  <c r="AF35" i="167"/>
  <c r="AE35" i="167"/>
  <c r="AD35" i="167"/>
  <c r="AC35" i="167"/>
  <c r="AJ37" i="166"/>
  <c r="AI37" i="166"/>
  <c r="AH37" i="166"/>
  <c r="AG37" i="166"/>
  <c r="AF37" i="166"/>
  <c r="AE37" i="166"/>
  <c r="AD37" i="166"/>
  <c r="AC37" i="166"/>
  <c r="AB37" i="166"/>
  <c r="AA37" i="166"/>
  <c r="Z37" i="166"/>
  <c r="Y37" i="166"/>
  <c r="AJ35" i="166"/>
  <c r="AI35" i="166"/>
  <c r="AH35" i="166"/>
  <c r="AG35" i="166"/>
  <c r="AF35" i="166"/>
  <c r="AE35" i="166"/>
  <c r="AD35" i="166"/>
  <c r="AC35" i="166"/>
  <c r="AJ37" i="165"/>
  <c r="AI37" i="165"/>
  <c r="AH37" i="165"/>
  <c r="AG37" i="165"/>
  <c r="AF37" i="165"/>
  <c r="AE37" i="165"/>
  <c r="AD37" i="165"/>
  <c r="AC37" i="165"/>
  <c r="AB37" i="165"/>
  <c r="AA37" i="165"/>
  <c r="Z37" i="165"/>
  <c r="Y37" i="165"/>
  <c r="AJ35" i="165"/>
  <c r="AI35" i="165"/>
  <c r="AH35" i="165"/>
  <c r="AG35" i="165"/>
  <c r="AF35" i="165"/>
  <c r="AE35" i="165"/>
  <c r="AD35" i="165"/>
  <c r="AC35" i="165"/>
  <c r="AJ37" i="164"/>
  <c r="AI37" i="164"/>
  <c r="AH37" i="164"/>
  <c r="AG37" i="164"/>
  <c r="AF37" i="164"/>
  <c r="AE37" i="164"/>
  <c r="AD37" i="164"/>
  <c r="AC37" i="164"/>
  <c r="AB37" i="164"/>
  <c r="AA37" i="164"/>
  <c r="Z37" i="164"/>
  <c r="Y37" i="164"/>
  <c r="AJ35" i="164"/>
  <c r="AI35" i="164"/>
  <c r="AH35" i="164"/>
  <c r="AG35" i="164"/>
  <c r="AF35" i="164"/>
  <c r="AE35" i="164"/>
  <c r="AD35" i="164"/>
  <c r="AC35" i="164"/>
  <c r="AJ37" i="163"/>
  <c r="AI37" i="163"/>
  <c r="AH37" i="163"/>
  <c r="AG37" i="163"/>
  <c r="AF37" i="163"/>
  <c r="AE37" i="163"/>
  <c r="AD37" i="163"/>
  <c r="AC37" i="163"/>
  <c r="AB37" i="163"/>
  <c r="AA37" i="163"/>
  <c r="Z37" i="163"/>
  <c r="Y37" i="163"/>
  <c r="AJ35" i="163"/>
  <c r="AI35" i="163"/>
  <c r="AH35" i="163"/>
  <c r="AG35" i="163"/>
  <c r="AF35" i="163"/>
  <c r="AE35" i="163"/>
  <c r="AD35" i="163"/>
  <c r="AC35" i="163"/>
  <c r="AJ37" i="160"/>
  <c r="AI37" i="160"/>
  <c r="AH37" i="160"/>
  <c r="AG37" i="160"/>
  <c r="AF37" i="160"/>
  <c r="AE37" i="160"/>
  <c r="AD37" i="160"/>
  <c r="AC37" i="160"/>
  <c r="AB37" i="160"/>
  <c r="AA37" i="160"/>
  <c r="Z37" i="160"/>
  <c r="Y37" i="160"/>
  <c r="AJ35" i="160"/>
  <c r="AI35" i="160"/>
  <c r="AH35" i="160"/>
  <c r="AG35" i="160"/>
  <c r="AF35" i="160"/>
  <c r="AE35" i="160"/>
  <c r="AD35" i="160"/>
  <c r="AC35" i="160"/>
  <c r="AJ37" i="97"/>
  <c r="AI37" i="97"/>
  <c r="AH37" i="97"/>
  <c r="AG37" i="97"/>
  <c r="AF37" i="97"/>
  <c r="AE37" i="97"/>
  <c r="AD37" i="97"/>
  <c r="AC37" i="97"/>
  <c r="AB37" i="97"/>
  <c r="AA37" i="97"/>
  <c r="Z37" i="97"/>
  <c r="Y37" i="97"/>
  <c r="AJ35" i="97"/>
  <c r="AI35" i="97"/>
  <c r="AH35" i="97"/>
  <c r="AG35" i="97"/>
  <c r="AF35" i="97"/>
  <c r="AE35" i="97"/>
  <c r="AD35" i="97"/>
  <c r="AC35" i="97"/>
  <c r="BH5" i="192" l="1"/>
  <c r="BG5" i="192"/>
  <c r="BC5" i="192"/>
  <c r="AU37" i="192"/>
  <c r="BV5" i="192"/>
  <c r="BU5" i="192"/>
  <c r="BT5" i="192"/>
  <c r="BR5" i="192"/>
  <c r="AQ34" i="192"/>
  <c r="AQ33" i="192"/>
  <c r="AQ32" i="192"/>
  <c r="AQ31" i="192"/>
  <c r="AQ30" i="192"/>
  <c r="AQ29" i="192"/>
  <c r="AQ28" i="192"/>
  <c r="AQ27" i="192"/>
  <c r="AQ26" i="192"/>
  <c r="AQ25" i="192"/>
  <c r="AQ24" i="192"/>
  <c r="AQ23" i="192"/>
  <c r="AQ22" i="192"/>
  <c r="AQ21" i="192"/>
  <c r="AQ20" i="192"/>
  <c r="AQ19" i="192"/>
  <c r="AQ18" i="192"/>
  <c r="AQ17" i="192"/>
  <c r="AQ16" i="192"/>
  <c r="AQ15" i="192"/>
  <c r="AQ14" i="192"/>
  <c r="AQ13" i="192"/>
  <c r="AQ12" i="192"/>
  <c r="AS11" i="192"/>
  <c r="AQ11" i="192"/>
  <c r="BS5" i="192"/>
  <c r="BQ5" i="192"/>
  <c r="BP5" i="192"/>
  <c r="BO5" i="192"/>
  <c r="BN5" i="192"/>
  <c r="BJ5" i="192"/>
  <c r="BI5" i="192"/>
  <c r="BF5" i="192"/>
  <c r="BE5" i="192"/>
  <c r="BD5" i="192"/>
  <c r="AX5" i="192"/>
  <c r="AW5" i="192"/>
  <c r="AV5" i="192"/>
  <c r="BJ5" i="171"/>
  <c r="BI5" i="171"/>
  <c r="BH5" i="171"/>
  <c r="BG5" i="171"/>
  <c r="BF5" i="171"/>
  <c r="BE5" i="171"/>
  <c r="BD5" i="171"/>
  <c r="BC5" i="171"/>
  <c r="BM5" i="171"/>
  <c r="BV5" i="171"/>
  <c r="BU5" i="17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S11" i="171"/>
  <c r="AQ11" i="171"/>
  <c r="BT5" i="171"/>
  <c r="BS5" i="171"/>
  <c r="BR5" i="171"/>
  <c r="BQ5" i="171"/>
  <c r="BP5" i="171"/>
  <c r="BO5" i="171"/>
  <c r="AX5" i="171"/>
  <c r="AW5" i="171"/>
  <c r="AV5" i="171"/>
  <c r="AU37" i="170"/>
  <c r="BF5" i="170"/>
  <c r="BE5" i="170"/>
  <c r="BD5" i="170"/>
  <c r="BC5" i="170"/>
  <c r="BA5" i="170"/>
  <c r="BV5" i="170"/>
  <c r="BU5" i="170"/>
  <c r="BT5" i="170"/>
  <c r="BS5" i="170"/>
  <c r="BR5" i="170"/>
  <c r="BQ5" i="170"/>
  <c r="BP5" i="170"/>
  <c r="BO5" i="170"/>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S11" i="170"/>
  <c r="AQ11" i="170"/>
  <c r="BN5" i="170"/>
  <c r="BM5" i="170"/>
  <c r="BL5" i="170"/>
  <c r="BK5" i="170"/>
  <c r="BJ5" i="170"/>
  <c r="BI5" i="170"/>
  <c r="BH5" i="170"/>
  <c r="BG5" i="170"/>
  <c r="AX5" i="170"/>
  <c r="AW5" i="170"/>
  <c r="AV5" i="170"/>
  <c r="AU37" i="169"/>
  <c r="BJ5" i="169"/>
  <c r="BI5" i="169"/>
  <c r="BH5" i="169"/>
  <c r="BG5" i="169"/>
  <c r="BF5" i="169"/>
  <c r="BE5" i="169"/>
  <c r="BD5" i="169"/>
  <c r="AY5" i="169"/>
  <c r="BS5" i="169"/>
  <c r="BR5" i="169"/>
  <c r="BQ5" i="169"/>
  <c r="BP5" i="169"/>
  <c r="BO5" i="169"/>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S11" i="169"/>
  <c r="AQ11" i="169"/>
  <c r="BV5" i="169"/>
  <c r="BU5" i="169"/>
  <c r="BT5" i="169"/>
  <c r="BN5" i="169"/>
  <c r="BM5" i="169"/>
  <c r="BL5" i="169"/>
  <c r="BK5" i="169"/>
  <c r="BC5" i="169"/>
  <c r="BB5" i="169"/>
  <c r="BA5" i="169"/>
  <c r="AZ5" i="169"/>
  <c r="AX5" i="169"/>
  <c r="AW5" i="169"/>
  <c r="AV5" i="169"/>
  <c r="BH5" i="168"/>
  <c r="BF5" i="168"/>
  <c r="BE5" i="168"/>
  <c r="BD5" i="168"/>
  <c r="BC5" i="168"/>
  <c r="AU37" i="168"/>
  <c r="BV5" i="168"/>
  <c r="BU5" i="168"/>
  <c r="BT5" i="168"/>
  <c r="BS5" i="168"/>
  <c r="BR5" i="168"/>
  <c r="BQ5" i="168"/>
  <c r="BP5" i="168"/>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S11" i="168"/>
  <c r="AQ11" i="168"/>
  <c r="BO5" i="168"/>
  <c r="BN5" i="168"/>
  <c r="BM5" i="168"/>
  <c r="BL5" i="168"/>
  <c r="BK5" i="168"/>
  <c r="BJ5" i="168"/>
  <c r="BI5" i="168"/>
  <c r="BG5" i="168"/>
  <c r="AX5" i="168"/>
  <c r="AW5" i="168"/>
  <c r="AV5" i="168"/>
  <c r="AU37" i="167"/>
  <c r="BJ5" i="167"/>
  <c r="BI5" i="167"/>
  <c r="BH5" i="167"/>
  <c r="BG5" i="167"/>
  <c r="BF5" i="167"/>
  <c r="BE5" i="167"/>
  <c r="BA5" i="167"/>
  <c r="BU5" i="167"/>
  <c r="BT5" i="167"/>
  <c r="BS5" i="167"/>
  <c r="BR5" i="167"/>
  <c r="BQ5" i="167"/>
  <c r="BP5" i="167"/>
  <c r="BO5" i="167"/>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S11" i="167"/>
  <c r="AQ11" i="167"/>
  <c r="BV5" i="167"/>
  <c r="BN5" i="167"/>
  <c r="BM5" i="167"/>
  <c r="BL5" i="167"/>
  <c r="BK5" i="167"/>
  <c r="BD5" i="167"/>
  <c r="BC5" i="167"/>
  <c r="BB5" i="167"/>
  <c r="AX5" i="167"/>
  <c r="AW5" i="167"/>
  <c r="AV5" i="167"/>
  <c r="BJ5" i="166"/>
  <c r="BI5" i="166"/>
  <c r="BH5" i="166"/>
  <c r="BG5" i="166"/>
  <c r="BF5" i="166"/>
  <c r="BE5" i="166"/>
  <c r="BD5" i="166"/>
  <c r="BC5" i="166"/>
  <c r="BN5" i="166"/>
  <c r="BV5" i="166"/>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S11" i="166"/>
  <c r="AQ11" i="166"/>
  <c r="BU5" i="166"/>
  <c r="BT5" i="166"/>
  <c r="BS5" i="166"/>
  <c r="BR5" i="166"/>
  <c r="BQ5" i="166"/>
  <c r="BP5" i="166"/>
  <c r="BO5" i="166"/>
  <c r="AX5" i="166"/>
  <c r="AW5" i="166"/>
  <c r="AV5" i="166"/>
  <c r="AU37" i="165"/>
  <c r="BG5" i="165"/>
  <c r="BF5" i="165"/>
  <c r="BE5" i="165"/>
  <c r="BD5" i="165"/>
  <c r="BC5" i="165"/>
  <c r="BB5" i="165"/>
  <c r="BV5" i="165"/>
  <c r="BU5" i="165"/>
  <c r="BT5" i="165"/>
  <c r="BS5" i="165"/>
  <c r="BR5" i="165"/>
  <c r="BQ5" i="165"/>
  <c r="BP5" i="165"/>
  <c r="BO5" i="165"/>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S11" i="165"/>
  <c r="AQ11" i="165"/>
  <c r="BN5" i="165"/>
  <c r="BM5" i="165"/>
  <c r="BL5" i="165"/>
  <c r="BK5" i="165"/>
  <c r="BJ5" i="165"/>
  <c r="BI5" i="165"/>
  <c r="BH5" i="165"/>
  <c r="AX5" i="165"/>
  <c r="AW5" i="165"/>
  <c r="AV5" i="165"/>
  <c r="BH5" i="164"/>
  <c r="BG5" i="164"/>
  <c r="BF5" i="164"/>
  <c r="BE5" i="164"/>
  <c r="BD5" i="164"/>
  <c r="BC5" i="164"/>
  <c r="BN5" i="164"/>
  <c r="AU37" i="164"/>
  <c r="BV5" i="164"/>
  <c r="BU5" i="164"/>
  <c r="BT5" i="164"/>
  <c r="BS5" i="164"/>
  <c r="BR5" i="164"/>
  <c r="BQ5" i="164"/>
  <c r="BP5" i="164"/>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S11" i="164"/>
  <c r="AQ11" i="164"/>
  <c r="BO5" i="164"/>
  <c r="BM5" i="164"/>
  <c r="BL5" i="164"/>
  <c r="BK5" i="164"/>
  <c r="BJ5" i="164"/>
  <c r="BI5" i="164"/>
  <c r="AX5" i="164"/>
  <c r="AW5" i="164"/>
  <c r="AV5" i="164"/>
  <c r="AU37" i="163"/>
  <c r="BJ5" i="163"/>
  <c r="BI5" i="163"/>
  <c r="BH5" i="163"/>
  <c r="BG5" i="163"/>
  <c r="BF5" i="163"/>
  <c r="BE5" i="163"/>
  <c r="BN5" i="163"/>
  <c r="BA5" i="163"/>
  <c r="BU5" i="163"/>
  <c r="BT5" i="163"/>
  <c r="BS5" i="163"/>
  <c r="BR5" i="163"/>
  <c r="BQ5" i="163"/>
  <c r="BP5" i="163"/>
  <c r="BO5" i="163"/>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S11" i="163"/>
  <c r="AQ11" i="163"/>
  <c r="BV5" i="163"/>
  <c r="BK5" i="163"/>
  <c r="BD5" i="163"/>
  <c r="BC5" i="163"/>
  <c r="BB5" i="163"/>
  <c r="AX5" i="163"/>
  <c r="AW5" i="163"/>
  <c r="AV5" i="163"/>
  <c r="BH5" i="160"/>
  <c r="BG5" i="160"/>
  <c r="BF5" i="160"/>
  <c r="BE5" i="160"/>
  <c r="BD5" i="160"/>
  <c r="BC5" i="160"/>
  <c r="AU37" i="160"/>
  <c r="BV5" i="160"/>
  <c r="BU5" i="160"/>
  <c r="BT5" i="160"/>
  <c r="BS5" i="160"/>
  <c r="BR5" i="160"/>
  <c r="BQ5" i="160"/>
  <c r="BP5" i="160"/>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S11" i="160"/>
  <c r="AQ11" i="160"/>
  <c r="BO5" i="160"/>
  <c r="BJ5" i="160"/>
  <c r="BI5" i="160"/>
  <c r="AX5" i="160"/>
  <c r="AW5" i="160"/>
  <c r="AV5" i="160"/>
  <c r="AV5" i="97"/>
  <c r="AW5" i="97"/>
  <c r="AX5" i="97"/>
  <c r="AQ11" i="97"/>
  <c r="AS11" i="97"/>
  <c r="AQ12" i="97"/>
  <c r="AQ13" i="97"/>
  <c r="AQ14" i="97"/>
  <c r="AQ15" i="97"/>
  <c r="AQ16" i="97"/>
  <c r="AQ17" i="97"/>
  <c r="AQ18" i="97"/>
  <c r="AQ19" i="97"/>
  <c r="AQ20" i="97"/>
  <c r="AQ21" i="97"/>
  <c r="AQ22" i="97"/>
  <c r="AQ23" i="97"/>
  <c r="AQ24" i="97"/>
  <c r="AQ25" i="97"/>
  <c r="AQ26" i="97"/>
  <c r="AQ27" i="97"/>
  <c r="AQ28" i="97"/>
  <c r="AQ29" i="97"/>
  <c r="AQ30" i="97"/>
  <c r="AQ31" i="97"/>
  <c r="AQ32" i="97"/>
  <c r="AQ33" i="97"/>
  <c r="AQ34" i="97"/>
  <c r="BO5" i="97"/>
  <c r="BP5" i="97"/>
  <c r="BQ5" i="97"/>
  <c r="BR5" i="97"/>
  <c r="BS5" i="97"/>
  <c r="BT5" i="97"/>
  <c r="BU5" i="97"/>
  <c r="BV5" i="97"/>
  <c r="BC5" i="97"/>
  <c r="BD5" i="97"/>
  <c r="BE5" i="97"/>
  <c r="BF5" i="97"/>
  <c r="BG5" i="97"/>
  <c r="BH5" i="97"/>
  <c r="BI5" i="97"/>
  <c r="BJ5" i="97"/>
  <c r="BK5" i="192" l="1"/>
  <c r="BL5" i="192"/>
  <c r="BM5" i="192"/>
  <c r="AZ5" i="192"/>
  <c r="BA5" i="192"/>
  <c r="AY5" i="192"/>
  <c r="BB5" i="192"/>
  <c r="BN5" i="171"/>
  <c r="AY5" i="171"/>
  <c r="AY5" i="170"/>
  <c r="AZ5" i="170"/>
  <c r="AU37" i="171"/>
  <c r="BK5" i="171"/>
  <c r="AZ5" i="171"/>
  <c r="BB5" i="171"/>
  <c r="BB5" i="170"/>
  <c r="BL5" i="171"/>
  <c r="BA5" i="171"/>
  <c r="AY5" i="166"/>
  <c r="AY5" i="168"/>
  <c r="AZ5" i="165"/>
  <c r="BB5" i="168"/>
  <c r="AZ5" i="166"/>
  <c r="BA5" i="166"/>
  <c r="AY5" i="165"/>
  <c r="BA5" i="165"/>
  <c r="AU37" i="166"/>
  <c r="BB5" i="166"/>
  <c r="AZ5" i="168"/>
  <c r="BA5" i="168"/>
  <c r="BK5" i="166"/>
  <c r="BL5" i="166"/>
  <c r="AY5" i="167"/>
  <c r="BM5" i="166"/>
  <c r="AZ5" i="167"/>
  <c r="AY5" i="164"/>
  <c r="AZ5" i="164"/>
  <c r="BA5" i="164"/>
  <c r="BB5" i="164"/>
  <c r="BL5" i="163"/>
  <c r="BM5" i="163"/>
  <c r="AY5" i="163"/>
  <c r="AZ5" i="163"/>
  <c r="BN5" i="160"/>
  <c r="BK5" i="160"/>
  <c r="BL5" i="160"/>
  <c r="BM5" i="160"/>
  <c r="AY5" i="160"/>
  <c r="AZ5" i="160"/>
  <c r="BA5" i="160"/>
  <c r="BB5" i="160"/>
  <c r="BL5" i="97"/>
  <c r="BK5" i="97"/>
  <c r="BB5" i="97"/>
  <c r="BA5" i="97"/>
  <c r="AZ5" i="97"/>
  <c r="AU37" i="97"/>
  <c r="AY5" i="97"/>
  <c r="BN5" i="97"/>
  <c r="BM5" i="97"/>
  <c r="AI4" i="58" l="1"/>
  <c r="AF4" i="59"/>
  <c r="G44" i="81"/>
  <c r="E44" i="81"/>
  <c r="AE7" i="57" l="1"/>
  <c r="AF7" i="57" l="1"/>
  <c r="E4" i="58"/>
  <c r="E5" i="58"/>
  <c r="T44" i="81"/>
  <c r="S44" i="81"/>
  <c r="R44" i="81"/>
  <c r="J44" i="81"/>
  <c r="P44" i="81"/>
  <c r="Q44" i="81"/>
  <c r="Z44" i="81"/>
  <c r="U44" i="81"/>
  <c r="M44" i="81"/>
  <c r="AG7" i="57" l="1"/>
  <c r="AH7" i="57" s="1"/>
  <c r="AI7" i="57" s="1"/>
  <c r="AB44" i="81"/>
  <c r="AA44" i="81"/>
  <c r="Y44" i="81"/>
  <c r="X44" i="81" l="1"/>
  <c r="W44" i="81"/>
  <c r="V44" i="81"/>
  <c r="O44" i="81"/>
  <c r="N44" i="81"/>
  <c r="L44" i="81"/>
  <c r="K44" i="81"/>
  <c r="I44" i="81"/>
  <c r="H44" i="81"/>
  <c r="F44" i="81"/>
  <c r="E5" i="59"/>
  <c r="K45" i="81" l="1"/>
  <c r="G45" i="81"/>
  <c r="O45" i="81"/>
  <c r="AE8" i="57"/>
  <c r="AF8" i="57" s="1"/>
  <c r="AG8" i="57" l="1"/>
  <c r="AH8" i="57" s="1"/>
  <c r="AI8" i="57" s="1"/>
  <c r="M5" i="59" l="1"/>
  <c r="W4" i="59"/>
  <c r="M4" i="59"/>
  <c r="E4" i="59"/>
  <c r="M5" i="58"/>
  <c r="Y4" i="58"/>
  <c r="M4" i="58"/>
</calcChain>
</file>

<file path=xl/sharedStrings.xml><?xml version="1.0" encoding="utf-8"?>
<sst xmlns="http://schemas.openxmlformats.org/spreadsheetml/2006/main" count="10962" uniqueCount="930">
  <si>
    <t>点検様式作成フロ-</t>
    <rPh sb="0" eb="2">
      <t>テンケン</t>
    </rPh>
    <rPh sb="2" eb="4">
      <t>ヨウシキ</t>
    </rPh>
    <rPh sb="4" eb="6">
      <t>サクセイ</t>
    </rPh>
    <phoneticPr fontId="12"/>
  </si>
  <si>
    <t>作成フロー図</t>
    <rPh sb="0" eb="2">
      <t>サクセイ</t>
    </rPh>
    <rPh sb="5" eb="6">
      <t>ズ</t>
    </rPh>
    <phoneticPr fontId="12"/>
  </si>
  <si>
    <t>点検調書作成手順</t>
    <rPh sb="0" eb="2">
      <t>テンケン</t>
    </rPh>
    <rPh sb="2" eb="4">
      <t>チョウショ</t>
    </rPh>
    <rPh sb="4" eb="6">
      <t>サクセイ</t>
    </rPh>
    <rPh sb="6" eb="8">
      <t>テジュン</t>
    </rPh>
    <phoneticPr fontId="12"/>
  </si>
  <si>
    <t>①様式A-1～A-3（トンネル台帳）</t>
    <rPh sb="1" eb="3">
      <t>ヨウシキ</t>
    </rPh>
    <rPh sb="15" eb="17">
      <t>ダイチョウ</t>
    </rPh>
    <phoneticPr fontId="12"/>
  </si>
  <si>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</si>
  <si>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2"/>
  </si>
  <si>
    <t>現場点検作業を実施し，近接目視点検で確認した変状状況や補修履歴を忠実に変状展開図に転記する。</t>
    <phoneticPr fontId="12"/>
  </si>
  <si>
    <t>③様式D-1-1、様式D-1-2</t>
    <rPh sb="1" eb="3">
      <t>ヨウシキ</t>
    </rPh>
    <rPh sb="9" eb="11">
      <t>ヨウシキ</t>
    </rPh>
    <phoneticPr fontId="12"/>
  </si>
  <si>
    <t>変状展開図や撮影した写真等をもとに，対象トンネルの対策区分を決定し，対策区分がⅡ～Ⅳの変状および異常判定区分「×」を抽出し，写真台帳を作成する。</t>
    <rPh sb="30" eb="32">
      <t>ケッテイ</t>
    </rPh>
    <phoneticPr fontId="12"/>
  </si>
  <si>
    <t>④様式B</t>
    <rPh sb="1" eb="3">
      <t>ヨウシキ</t>
    </rPh>
    <phoneticPr fontId="12"/>
  </si>
  <si>
    <t>写真台帳の作成と同時に，トンネルの構造を展開した位置図に変状写真位置を記録する。</t>
    <phoneticPr fontId="12"/>
  </si>
  <si>
    <t>⑤様式D-3</t>
    <rPh sb="1" eb="3">
      <t>ヨウシキ</t>
    </rPh>
    <phoneticPr fontId="12"/>
  </si>
  <si>
    <t>変状展開図ならびに写真台帳をもとに覆工スパンごとの変状展開図を作成し，変状発生状況をとりまとめる。</t>
    <phoneticPr fontId="12"/>
  </si>
  <si>
    <t>⑥様式E</t>
    <rPh sb="1" eb="3">
      <t>ヨウシキ</t>
    </rPh>
    <phoneticPr fontId="12"/>
  </si>
  <si>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2"/>
  </si>
  <si>
    <r>
      <t>⑦様式F、</t>
    </r>
    <r>
      <rPr>
        <sz val="11"/>
        <color theme="1"/>
        <rFont val="ＭＳ Ｐゴシック"/>
        <family val="3"/>
        <charset val="128"/>
        <scheme val="minor"/>
      </rPr>
      <t>様式G</t>
    </r>
    <rPh sb="1" eb="3">
      <t>ヨウシキ</t>
    </rPh>
    <rPh sb="5" eb="7">
      <t>ヨウシキ</t>
    </rPh>
    <phoneticPr fontId="12"/>
  </si>
  <si>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2"/>
  </si>
  <si>
    <t>⑧様式C-1-1、様式C-1-2</t>
    <rPh sb="1" eb="3">
      <t>ヨウシキ</t>
    </rPh>
    <rPh sb="9" eb="11">
      <t>ヨウシキ</t>
    </rPh>
    <phoneticPr fontId="12"/>
  </si>
  <si>
    <t>写真台帳をもとに，対策区分がⅡ～Ⅳの変状（対策実施後のⅠを含む），異常判定区分「×」（対策実施後の「○」を含む）の概要を記録する。</t>
    <phoneticPr fontId="12"/>
  </si>
  <si>
    <t>⑨様式C-2</t>
    <rPh sb="1" eb="3">
      <t>ヨウシキ</t>
    </rPh>
    <phoneticPr fontId="12"/>
  </si>
  <si>
    <t>調査，措置を実施した場合，その履歴を記録する。</t>
    <phoneticPr fontId="12"/>
  </si>
  <si>
    <t>ファイル作成にあたって</t>
    <rPh sb="4" eb="6">
      <t>サクセイ</t>
    </rPh>
    <phoneticPr fontId="12"/>
  </si>
  <si>
    <t>①ファイルの分割について</t>
    <rPh sb="6" eb="8">
      <t>ブンカツ</t>
    </rPh>
    <phoneticPr fontId="12"/>
  </si>
  <si>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2"/>
  </si>
  <si>
    <t>変状面積算出方法</t>
    <rPh sb="0" eb="2">
      <t>ヘンジョウ</t>
    </rPh>
    <rPh sb="2" eb="4">
      <t>メンセキ</t>
    </rPh>
    <rPh sb="4" eb="6">
      <t>サンシュツ</t>
    </rPh>
    <rPh sb="6" eb="8">
      <t>ホウホウ</t>
    </rPh>
    <phoneticPr fontId="12"/>
  </si>
  <si>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2"/>
  </si>
  <si>
    <t>　　　例）ひび割れ：長さ（L）×最大ひび割れ幅（t）を記録する。　　
　　　　　変形，移動，沈下：数値的な記載が可能な場合のみ記載する。</t>
    <rPh sb="3" eb="4">
      <t>レイ</t>
    </rPh>
    <phoneticPr fontId="12"/>
  </si>
  <si>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2"/>
  </si>
  <si>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2"/>
  </si>
  <si>
    <t>記録様式へ記入の留意点を下記に示します。</t>
    <rPh sb="0" eb="4">
      <t>キロクヨウシキ</t>
    </rPh>
    <rPh sb="5" eb="7">
      <t>キニュウ</t>
    </rPh>
    <rPh sb="8" eb="11">
      <t>リュウイテン</t>
    </rPh>
    <rPh sb="12" eb="14">
      <t>カキ</t>
    </rPh>
    <rPh sb="15" eb="16">
      <t>シメ</t>
    </rPh>
    <phoneticPr fontId="22"/>
  </si>
  <si>
    <t>１．記録様式への記入</t>
    <rPh sb="2" eb="4">
      <t>キロク</t>
    </rPh>
    <rPh sb="4" eb="6">
      <t>ヨウシキ</t>
    </rPh>
    <rPh sb="8" eb="10">
      <t>キニュウ</t>
    </rPh>
    <phoneticPr fontId="22"/>
  </si>
  <si>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2"/>
  </si>
  <si>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2"/>
  </si>
  <si>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2"/>
  </si>
  <si>
    <t>２．画像ファイルの配置の注意点</t>
    <rPh sb="2" eb="4">
      <t>ガゾウ</t>
    </rPh>
    <rPh sb="9" eb="11">
      <t>ハイチ</t>
    </rPh>
    <rPh sb="12" eb="15">
      <t>チュウイテン</t>
    </rPh>
    <phoneticPr fontId="22"/>
  </si>
  <si>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2"/>
  </si>
  <si>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2"/>
  </si>
  <si>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2"/>
  </si>
  <si>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2"/>
  </si>
  <si>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2"/>
  </si>
  <si>
    <t>　※３　「挿入」→「画像」→「セルの上に配置」してください。</t>
    <rPh sb="5" eb="7">
      <t>ソウニュウ</t>
    </rPh>
    <rPh sb="10" eb="12">
      <t>ガゾウ</t>
    </rPh>
    <rPh sb="18" eb="19">
      <t>ウエ</t>
    </rPh>
    <rPh sb="20" eb="22">
      <t>ハイチ</t>
    </rPh>
    <phoneticPr fontId="22"/>
  </si>
  <si>
    <t>３．シート名の連番について</t>
    <rPh sb="5" eb="6">
      <t>メイ</t>
    </rPh>
    <rPh sb="7" eb="9">
      <t>レンバン</t>
    </rPh>
    <phoneticPr fontId="22"/>
  </si>
  <si>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2"/>
  </si>
  <si>
    <t>対象様式</t>
    <rPh sb="0" eb="4">
      <t>タイショウヨウシキ</t>
    </rPh>
    <phoneticPr fontId="12"/>
  </si>
  <si>
    <t>　様式B</t>
    <phoneticPr fontId="12"/>
  </si>
  <si>
    <t>　様式D-1-1</t>
    <phoneticPr fontId="12"/>
  </si>
  <si>
    <t>　様式D-1-2</t>
    <phoneticPr fontId="12"/>
  </si>
  <si>
    <t>　様式D-2-1</t>
    <phoneticPr fontId="12"/>
  </si>
  <si>
    <t>　様式D-2-1´</t>
    <phoneticPr fontId="12"/>
  </si>
  <si>
    <t>　様式D-3_S00  　※スパン名を記載</t>
    <rPh sb="17" eb="18">
      <t>メイ</t>
    </rPh>
    <rPh sb="19" eb="21">
      <t>キサイ</t>
    </rPh>
    <phoneticPr fontId="12"/>
  </si>
  <si>
    <t>　様式G</t>
    <phoneticPr fontId="12"/>
  </si>
  <si>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2"/>
  </si>
  <si>
    <t>　 https://www.mlit.go.jp/road/sisaku/yobohozen/yobohozen.html</t>
    <phoneticPr fontId="22"/>
  </si>
  <si>
    <t>　 で示される要領を制限するものではありません。</t>
    <rPh sb="7" eb="9">
      <t>ヨウリョウ</t>
    </rPh>
    <phoneticPr fontId="22"/>
  </si>
  <si>
    <t>フリガナ</t>
    <phoneticPr fontId="7"/>
  </si>
  <si>
    <t>路線名</t>
    <phoneticPr fontId="11"/>
  </si>
  <si>
    <t>緊急輸送道路</t>
  </si>
  <si>
    <t>代替路の有無</t>
  </si>
  <si>
    <t>作成者</t>
    <rPh sb="0" eb="3">
      <t>サクセイシャ</t>
    </rPh>
    <phoneticPr fontId="11"/>
  </si>
  <si>
    <t>作成年月日</t>
    <rPh sb="0" eb="2">
      <t>サクセイ</t>
    </rPh>
    <rPh sb="2" eb="5">
      <t>ネンガッピ</t>
    </rPh>
    <phoneticPr fontId="11"/>
  </si>
  <si>
    <t>m</t>
  </si>
  <si>
    <t>m2</t>
  </si>
  <si>
    <t>台/日</t>
  </si>
  <si>
    <t>■トンネル台帳 　トンネル情報一覧表　【様式A-2】</t>
    <rPh sb="5" eb="7">
      <t>ダイチョウ</t>
    </rPh>
    <rPh sb="13" eb="15">
      <t>ジョウホウ</t>
    </rPh>
    <rPh sb="15" eb="17">
      <t>イチラン</t>
    </rPh>
    <rPh sb="17" eb="18">
      <t>ヒョウ</t>
    </rPh>
    <rPh sb="20" eb="22">
      <t>ヨウシキ</t>
    </rPh>
    <phoneticPr fontId="7"/>
  </si>
  <si>
    <t>名  称</t>
    <rPh sb="0" eb="4">
      <t>メイショウ</t>
    </rPh>
    <phoneticPr fontId="7"/>
  </si>
  <si>
    <t>管理者名</t>
    <rPh sb="0" eb="4">
      <t>カンリシャメイ</t>
    </rPh>
    <phoneticPr fontId="7"/>
  </si>
  <si>
    <t>覆工
ｽﾊﾟﾝ
番号</t>
    <rPh sb="0" eb="2">
      <t>フッコウ</t>
    </rPh>
    <rPh sb="8" eb="10">
      <t>バンゴウ</t>
    </rPh>
    <phoneticPr fontId="7"/>
  </si>
  <si>
    <t>ｽﾊﾟﾝ長</t>
    <rPh sb="4" eb="5">
      <t>チョウ</t>
    </rPh>
    <phoneticPr fontId="7"/>
  </si>
  <si>
    <t>追加距離</t>
    <rPh sb="0" eb="1">
      <t>ツイカ</t>
    </rPh>
    <rPh sb="1" eb="3">
      <t>キョリ</t>
    </rPh>
    <phoneticPr fontId="7"/>
  </si>
  <si>
    <t>トンネル本体工</t>
    <rPh sb="4" eb="7">
      <t>ホンタイコウ</t>
    </rPh>
    <phoneticPr fontId="7"/>
  </si>
  <si>
    <t>照明施設</t>
    <rPh sb="0" eb="2">
      <t>ショウメイ</t>
    </rPh>
    <rPh sb="2" eb="4">
      <t>シセツ</t>
    </rPh>
    <phoneticPr fontId="7"/>
  </si>
  <si>
    <t>非常用施設</t>
    <rPh sb="0" eb="3">
      <t>ヒジョウヨウ</t>
    </rPh>
    <rPh sb="3" eb="5">
      <t>シセツ</t>
    </rPh>
    <phoneticPr fontId="7"/>
  </si>
  <si>
    <t>換気施設</t>
    <rPh sb="0" eb="2">
      <t>カンキ</t>
    </rPh>
    <rPh sb="2" eb="4">
      <t>シセツ</t>
    </rPh>
    <phoneticPr fontId="7"/>
  </si>
  <si>
    <t>その他附属物等</t>
    <rPh sb="2" eb="3">
      <t>タ</t>
    </rPh>
    <rPh sb="3" eb="6">
      <t>フゾクブツ</t>
    </rPh>
    <rPh sb="6" eb="7">
      <t>トウ</t>
    </rPh>
    <phoneticPr fontId="11"/>
  </si>
  <si>
    <t>通報設備</t>
  </si>
  <si>
    <t>警報設備</t>
  </si>
  <si>
    <t>消火設備</t>
  </si>
  <si>
    <t>避難誘導設備</t>
  </si>
  <si>
    <t>その他の設備</t>
  </si>
  <si>
    <t>特記事項</t>
    <rPh sb="0" eb="2">
      <t>トッキ</t>
    </rPh>
    <rPh sb="2" eb="4">
      <t>ジコウ</t>
    </rPh>
    <phoneticPr fontId="11"/>
  </si>
  <si>
    <t>起点側</t>
    <rPh sb="0" eb="2">
      <t>キテン</t>
    </rPh>
    <rPh sb="2" eb="3">
      <t>ガワ</t>
    </rPh>
    <phoneticPr fontId="7"/>
  </si>
  <si>
    <t>終点側</t>
    <rPh sb="0" eb="2">
      <t>シュウテン</t>
    </rPh>
    <rPh sb="2" eb="3">
      <t>ガワ</t>
    </rPh>
    <phoneticPr fontId="7"/>
  </si>
  <si>
    <t>特記事項</t>
    <rPh sb="0" eb="2">
      <t>トッキ</t>
    </rPh>
    <rPh sb="2" eb="4">
      <t>ジコウ</t>
    </rPh>
    <phoneticPr fontId="7"/>
  </si>
  <si>
    <t>内装板</t>
    <rPh sb="0" eb="3">
      <t>ナイソウバン</t>
    </rPh>
    <phoneticPr fontId="11"/>
  </si>
  <si>
    <t>天井板</t>
    <rPh sb="0" eb="2">
      <t>テンジョウ</t>
    </rPh>
    <rPh sb="2" eb="3">
      <t>イタ</t>
    </rPh>
    <phoneticPr fontId="11"/>
  </si>
  <si>
    <t>基本照明</t>
    <rPh sb="0" eb="2">
      <t>キホン</t>
    </rPh>
    <rPh sb="2" eb="4">
      <t>ショウメイ</t>
    </rPh>
    <phoneticPr fontId="11"/>
  </si>
  <si>
    <t>入口出口照明</t>
    <rPh sb="0" eb="1">
      <t>イ</t>
    </rPh>
    <rPh sb="1" eb="2">
      <t>グチ</t>
    </rPh>
    <rPh sb="2" eb="3">
      <t>デ</t>
    </rPh>
    <rPh sb="3" eb="4">
      <t>グチ</t>
    </rPh>
    <rPh sb="4" eb="6">
      <t>ショウメイ</t>
    </rPh>
    <phoneticPr fontId="11"/>
  </si>
  <si>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</si>
  <si>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</si>
  <si>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</si>
  <si>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</si>
  <si>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</si>
  <si>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</si>
  <si>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</si>
  <si>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</si>
  <si>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</si>
  <si>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</si>
  <si>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</si>
  <si>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</si>
  <si>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</si>
  <si>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</si>
  <si>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1"/>
  </si>
  <si>
    <t>VI計</t>
    <rPh sb="2" eb="3">
      <t>ケイ</t>
    </rPh>
    <phoneticPr fontId="11"/>
  </si>
  <si>
    <t>CO計</t>
    <rPh sb="2" eb="3">
      <t>ケイ</t>
    </rPh>
    <phoneticPr fontId="11"/>
  </si>
  <si>
    <t>風向
風速計</t>
    <rPh sb="0" eb="2">
      <t>フウコウ</t>
    </rPh>
    <rPh sb="3" eb="5">
      <t>フウソク</t>
    </rPh>
    <rPh sb="5" eb="6">
      <t>ケイ</t>
    </rPh>
    <phoneticPr fontId="11"/>
  </si>
  <si>
    <t>(m)</t>
    <phoneticPr fontId="7"/>
  </si>
  <si>
    <t>※　行が不足する場合は、適時、表の行を増やすこと。</t>
    <rPh sb="2" eb="3">
      <t>ギョウ</t>
    </rPh>
    <rPh sb="4" eb="6">
      <t>フソク</t>
    </rPh>
    <rPh sb="8" eb="10">
      <t>バアイ</t>
    </rPh>
    <phoneticPr fontId="12"/>
  </si>
  <si>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7"/>
  </si>
  <si>
    <t>作成年月日</t>
    <rPh sb="0" eb="2">
      <t>サクセイ</t>
    </rPh>
    <rPh sb="2" eb="5">
      <t>ネンガッピ</t>
    </rPh>
    <phoneticPr fontId="7"/>
  </si>
  <si>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1"/>
  </si>
  <si>
    <t>Ⅲ</t>
    <phoneticPr fontId="11"/>
  </si>
  <si>
    <t>Ⅳ</t>
    <phoneticPr fontId="11"/>
  </si>
  <si>
    <t>トンネル変状・異常箇所写真位置図</t>
    <rPh sb="4" eb="6">
      <t>ヘンジョウ</t>
    </rPh>
    <rPh sb="7" eb="9">
      <t>イジョウ</t>
    </rPh>
    <rPh sb="9" eb="11">
      <t>カショ</t>
    </rPh>
    <rPh sb="11" eb="13">
      <t>シャシン</t>
    </rPh>
    <rPh sb="13" eb="16">
      <t>イチズ</t>
    </rPh>
    <phoneticPr fontId="11"/>
  </si>
  <si>
    <t>注１：本位置図は、見下げた状態で記載すること。
注２：覆工スパン番号は横断目地毎(矢板工法の場合は上半アーチの
　　　横断目地毎)に設定すること。</t>
    <phoneticPr fontId="22"/>
  </si>
  <si>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2"/>
  </si>
  <si>
    <t>※1　トンネル本体工の変状数は、材質劣化、漏水に起因するものは変状単位で、外力に起因するものはスパン単位で計上すること。</t>
    <rPh sb="7" eb="10">
      <t>ホンタイコウ</t>
    </rPh>
    <phoneticPr fontId="11"/>
  </si>
  <si>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1"/>
  </si>
  <si>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1"/>
  </si>
  <si>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1"/>
  </si>
  <si>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7"/>
  </si>
  <si>
    <t>定期点検結果</t>
    <rPh sb="4" eb="6">
      <t>ケッカ</t>
    </rPh>
    <phoneticPr fontId="7"/>
  </si>
  <si>
    <t>覆工
スパン
番号</t>
    <rPh sb="0" eb="2">
      <t>フッコウ</t>
    </rPh>
    <rPh sb="7" eb="9">
      <t>バンゴウ</t>
    </rPh>
    <phoneticPr fontId="7"/>
  </si>
  <si>
    <t>変状
番号</t>
    <rPh sb="0" eb="2">
      <t>ヘンジョウ</t>
    </rPh>
    <rPh sb="3" eb="5">
      <t>バンゴウ</t>
    </rPh>
    <phoneticPr fontId="7"/>
  </si>
  <si>
    <t>距離
（m）</t>
    <rPh sb="0" eb="2">
      <t>キョリ</t>
    </rPh>
    <phoneticPr fontId="7"/>
  </si>
  <si>
    <t>変状部位</t>
    <rPh sb="0" eb="2">
      <t>ヘンジョウ</t>
    </rPh>
    <rPh sb="2" eb="4">
      <t>ブイ</t>
    </rPh>
    <phoneticPr fontId="7"/>
  </si>
  <si>
    <t>変  状  の  内  容</t>
    <rPh sb="0" eb="1">
      <t>ヘン</t>
    </rPh>
    <rPh sb="3" eb="4">
      <t>ジョウ</t>
    </rPh>
    <rPh sb="9" eb="10">
      <t>ウチ</t>
    </rPh>
    <rPh sb="12" eb="13">
      <t>カタチ</t>
    </rPh>
    <phoneticPr fontId="7"/>
  </si>
  <si>
    <t>前回定期点検時の状態</t>
    <rPh sb="0" eb="2">
      <t>ゼンカイ</t>
    </rPh>
    <rPh sb="6" eb="7">
      <t>ジ</t>
    </rPh>
    <rPh sb="8" eb="10">
      <t>ジョウタイ</t>
    </rPh>
    <phoneticPr fontId="7"/>
  </si>
  <si>
    <t>今回定期点検結果</t>
    <rPh sb="0" eb="2">
      <t>コンカイ</t>
    </rPh>
    <rPh sb="6" eb="8">
      <t>ケッカ</t>
    </rPh>
    <phoneticPr fontId="7"/>
  </si>
  <si>
    <t>措置履歴</t>
    <rPh sb="0" eb="2">
      <t>ソチ</t>
    </rPh>
    <rPh sb="2" eb="4">
      <t>リレキ</t>
    </rPh>
    <phoneticPr fontId="7"/>
  </si>
  <si>
    <t>対応方針
・
特記事項</t>
    <rPh sb="0" eb="2">
      <t>タイオウ</t>
    </rPh>
    <rPh sb="2" eb="4">
      <t>ホウシン</t>
    </rPh>
    <rPh sb="7" eb="9">
      <t>トッキ</t>
    </rPh>
    <rPh sb="9" eb="11">
      <t>ジコウ</t>
    </rPh>
    <phoneticPr fontId="7"/>
  </si>
  <si>
    <t>対象箇所</t>
    <rPh sb="0" eb="2">
      <t>タイショウ</t>
    </rPh>
    <rPh sb="2" eb="4">
      <t>カショ</t>
    </rPh>
    <phoneticPr fontId="11"/>
  </si>
  <si>
    <t>部位区分</t>
    <rPh sb="0" eb="2">
      <t>ブイ</t>
    </rPh>
    <rPh sb="2" eb="4">
      <t>クブン</t>
    </rPh>
    <phoneticPr fontId="11"/>
  </si>
  <si>
    <t>変状区分</t>
    <rPh sb="0" eb="2">
      <t>ヘンジョウ</t>
    </rPh>
    <rPh sb="2" eb="4">
      <t>クブン</t>
    </rPh>
    <phoneticPr fontId="7"/>
  </si>
  <si>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</si>
  <si>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7"/>
  </si>
  <si>
    <t>前回定期点検時の変状の発生範囲及び規模</t>
    <rPh sb="2" eb="4">
      <t>テイキ</t>
    </rPh>
    <rPh sb="4" eb="6">
      <t>テンケン</t>
    </rPh>
    <rPh sb="6" eb="7">
      <t>ジ</t>
    </rPh>
    <phoneticPr fontId="12"/>
  </si>
  <si>
    <t>対策区分</t>
    <rPh sb="0" eb="2">
      <t>タイサク</t>
    </rPh>
    <rPh sb="2" eb="4">
      <t>クブン</t>
    </rPh>
    <phoneticPr fontId="7"/>
  </si>
  <si>
    <t>対策区分</t>
    <phoneticPr fontId="12"/>
  </si>
  <si>
    <t>調査の
要否</t>
    <rPh sb="0" eb="2">
      <t>チョウサ</t>
    </rPh>
    <rPh sb="4" eb="6">
      <t>ヨウヒ</t>
    </rPh>
    <phoneticPr fontId="7"/>
  </si>
  <si>
    <t>措置の
要否</t>
    <rPh sb="0" eb="2">
      <t>ソチ</t>
    </rPh>
    <rPh sb="4" eb="6">
      <t>ヨウヒ</t>
    </rPh>
    <phoneticPr fontId="7"/>
  </si>
  <si>
    <t>実施</t>
    <rPh sb="0" eb="2">
      <t>ジッシ</t>
    </rPh>
    <phoneticPr fontId="7"/>
  </si>
  <si>
    <t>措置の実施状況</t>
    <rPh sb="0" eb="2">
      <t>ソチ</t>
    </rPh>
    <rPh sb="3" eb="5">
      <t>ジッシ</t>
    </rPh>
    <rPh sb="5" eb="7">
      <t>ジョウキョウ</t>
    </rPh>
    <phoneticPr fontId="7"/>
  </si>
  <si>
    <t>応急措置前</t>
    <rPh sb="0" eb="2">
      <t>オウキュウ</t>
    </rPh>
    <rPh sb="2" eb="4">
      <t>ソチ</t>
    </rPh>
    <rPh sb="4" eb="5">
      <t>マエ</t>
    </rPh>
    <phoneticPr fontId="7"/>
  </si>
  <si>
    <t>応急措置後</t>
    <rPh sb="0" eb="2">
      <t>オウキュウ</t>
    </rPh>
    <rPh sb="2" eb="4">
      <t>ソチ</t>
    </rPh>
    <rPh sb="4" eb="5">
      <t>ゴ</t>
    </rPh>
    <phoneticPr fontId="7"/>
  </si>
  <si>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1"/>
  </si>
  <si>
    <t>※　応急措置を実施しないで判定した変状の対策区分は、対策区分の応急措置後の欄に記入すること。</t>
    <rPh sb="37" eb="38">
      <t>ラン</t>
    </rPh>
    <rPh sb="39" eb="41">
      <t>キニュウ</t>
    </rPh>
    <phoneticPr fontId="12"/>
  </si>
  <si>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7"/>
  </si>
  <si>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7"/>
  </si>
  <si>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7"/>
  </si>
  <si>
    <t>■定期点検記録様式　定期点検結果総括表（トンネル内附属物等の取付状態）　【様式C-1-2】</t>
    <rPh sb="14" eb="15">
      <t>ムスビ</t>
    </rPh>
    <rPh sb="15" eb="16">
      <t>ハタシ</t>
    </rPh>
    <rPh sb="28" eb="29">
      <t>トウ</t>
    </rPh>
    <rPh sb="37" eb="39">
      <t>ヨウシキ</t>
    </rPh>
    <phoneticPr fontId="7"/>
  </si>
  <si>
    <t>異常
番号</t>
    <rPh sb="0" eb="2">
      <t>イジョウ</t>
    </rPh>
    <rPh sb="3" eb="5">
      <t>バンゴウ</t>
    </rPh>
    <phoneticPr fontId="7"/>
  </si>
  <si>
    <t>異常部位</t>
    <rPh sb="0" eb="2">
      <t>イジョウ</t>
    </rPh>
    <rPh sb="2" eb="4">
      <t>ブイ</t>
    </rPh>
    <phoneticPr fontId="7"/>
  </si>
  <si>
    <t>異　常  の  内　容</t>
    <rPh sb="0" eb="1">
      <t>イ</t>
    </rPh>
    <rPh sb="2" eb="3">
      <t>ツネ</t>
    </rPh>
    <rPh sb="8" eb="9">
      <t>ナイ</t>
    </rPh>
    <rPh sb="10" eb="11">
      <t>カタチ</t>
    </rPh>
    <phoneticPr fontId="7"/>
  </si>
  <si>
    <t>応急措置の
実施状況</t>
    <rPh sb="0" eb="2">
      <t>オウキュウ</t>
    </rPh>
    <rPh sb="2" eb="4">
      <t>ソチ</t>
    </rPh>
    <rPh sb="6" eb="8">
      <t>ジッシ</t>
    </rPh>
    <rPh sb="8" eb="10">
      <t>ジョウキョウ</t>
    </rPh>
    <phoneticPr fontId="7"/>
  </si>
  <si>
    <t>対象箇所</t>
    <rPh sb="0" eb="2">
      <t>タイショウ</t>
    </rPh>
    <rPh sb="2" eb="4">
      <t>カショ</t>
    </rPh>
    <phoneticPr fontId="7"/>
  </si>
  <si>
    <t>異常種類</t>
    <rPh sb="0" eb="2">
      <t>イジョウ</t>
    </rPh>
    <rPh sb="2" eb="4">
      <t>シュルイ</t>
    </rPh>
    <phoneticPr fontId="7"/>
  </si>
  <si>
    <t>異常の発生範囲の規模</t>
    <rPh sb="0" eb="2">
      <t>イジョウ</t>
    </rPh>
    <rPh sb="3" eb="5">
      <t>ハッセイ</t>
    </rPh>
    <rPh sb="5" eb="7">
      <t>ハンイ</t>
    </rPh>
    <rPh sb="8" eb="10">
      <t>キボ</t>
    </rPh>
    <phoneticPr fontId="7"/>
  </si>
  <si>
    <t>異常判定区分</t>
    <rPh sb="0" eb="2">
      <t>イジョウ</t>
    </rPh>
    <rPh sb="2" eb="4">
      <t>ハンテイ</t>
    </rPh>
    <rPh sb="4" eb="6">
      <t>クブン</t>
    </rPh>
    <phoneticPr fontId="7"/>
  </si>
  <si>
    <t>応急措置の内容</t>
    <rPh sb="0" eb="2">
      <t>オウキュウ</t>
    </rPh>
    <rPh sb="2" eb="4">
      <t>ソチ</t>
    </rPh>
    <rPh sb="5" eb="7">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</si>
  <si>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1"/>
  </si>
  <si>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2"/>
  </si>
  <si>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7"/>
  </si>
  <si>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7"/>
  </si>
  <si>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7"/>
  </si>
  <si>
    <t>状態の把握の内容</t>
    <rPh sb="0" eb="2">
      <t>ジョウタイ</t>
    </rPh>
    <rPh sb="3" eb="5">
      <t>ハアク</t>
    </rPh>
    <rPh sb="6" eb="8">
      <t>ナイヨウ</t>
    </rPh>
    <phoneticPr fontId="11"/>
  </si>
  <si>
    <t>覆工スパン
番号</t>
    <rPh sb="0" eb="2">
      <t>フッコウ</t>
    </rPh>
    <rPh sb="6" eb="8">
      <t>バンゴウ</t>
    </rPh>
    <phoneticPr fontId="11"/>
  </si>
  <si>
    <t>年月日</t>
    <rPh sb="0" eb="2">
      <t>ネンゲツ</t>
    </rPh>
    <rPh sb="2" eb="3">
      <t>ニチ</t>
    </rPh>
    <phoneticPr fontId="11"/>
  </si>
  <si>
    <t>内容</t>
    <rPh sb="0" eb="2">
      <t>ナイヨウ</t>
    </rPh>
    <phoneticPr fontId="11"/>
  </si>
  <si>
    <t>結果</t>
    <rPh sb="0" eb="2">
      <t>ケッカ</t>
    </rPh>
    <phoneticPr fontId="11"/>
  </si>
  <si>
    <t>対策区分の
判定</t>
    <rPh sb="0" eb="2">
      <t>タイサク</t>
    </rPh>
    <rPh sb="2" eb="4">
      <t>クブン</t>
    </rPh>
    <rPh sb="6" eb="8">
      <t>ハンテイ</t>
    </rPh>
    <phoneticPr fontId="11"/>
  </si>
  <si>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2"/>
  </si>
  <si>
    <t>写真
番号</t>
    <phoneticPr fontId="7"/>
  </si>
  <si>
    <t>覆工スパン
番号</t>
    <rPh sb="0" eb="2">
      <t>フッコウ</t>
    </rPh>
    <rPh sb="6" eb="8">
      <t>バンゴウ</t>
    </rPh>
    <phoneticPr fontId="7"/>
  </si>
  <si>
    <t>変状番号</t>
    <rPh sb="0" eb="2">
      <t>ヘンジョウ</t>
    </rPh>
    <rPh sb="2" eb="4">
      <t>バンゴウ</t>
    </rPh>
    <phoneticPr fontId="11"/>
  </si>
  <si>
    <t>変状
部位</t>
    <rPh sb="0" eb="2">
      <t>ヘンジョウ</t>
    </rPh>
    <rPh sb="3" eb="5">
      <t>ブイ</t>
    </rPh>
    <phoneticPr fontId="7"/>
  </si>
  <si>
    <t>対策
区分</t>
    <rPh sb="0" eb="2">
      <t>タイサク</t>
    </rPh>
    <rPh sb="3" eb="5">
      <t>クブン</t>
    </rPh>
    <phoneticPr fontId="7"/>
  </si>
  <si>
    <t>変状区分</t>
    <rPh sb="0" eb="2">
      <t>ヘンジョウ</t>
    </rPh>
    <rPh sb="2" eb="4">
      <t>クブン</t>
    </rPh>
    <phoneticPr fontId="12"/>
  </si>
  <si>
    <t>変状の発生範囲及び規模</t>
    <rPh sb="0" eb="2">
      <t>ヘンジョウ</t>
    </rPh>
    <rPh sb="3" eb="5">
      <t>ハッセイ</t>
    </rPh>
    <rPh sb="5" eb="7">
      <t>ハンイ</t>
    </rPh>
    <rPh sb="7" eb="8">
      <t>オヨ</t>
    </rPh>
    <rPh sb="9" eb="11">
      <t>キボ</t>
    </rPh>
    <phoneticPr fontId="12"/>
  </si>
  <si>
    <t>前回変状の発生範囲及び規模</t>
    <rPh sb="0" eb="2">
      <t>ゼンカイ</t>
    </rPh>
    <rPh sb="2" eb="4">
      <t>ヘンジョウ</t>
    </rPh>
    <rPh sb="5" eb="9">
      <t>ハッセイハンイ</t>
    </rPh>
    <rPh sb="9" eb="10">
      <t>オヨ</t>
    </rPh>
    <rPh sb="11" eb="13">
      <t>キボ</t>
    </rPh>
    <phoneticPr fontId="12"/>
  </si>
  <si>
    <t>対策履歴</t>
    <rPh sb="0" eb="2">
      <t>タイサク</t>
    </rPh>
    <rPh sb="2" eb="4">
      <t>リレキ</t>
    </rPh>
    <phoneticPr fontId="7"/>
  </si>
  <si>
    <t>実施状況（実施日）</t>
    <rPh sb="0" eb="2">
      <t>ジッシ</t>
    </rPh>
    <rPh sb="2" eb="4">
      <t>ジョウキョウ</t>
    </rPh>
    <rPh sb="5" eb="8">
      <t>ジッシビ</t>
    </rPh>
    <phoneticPr fontId="7"/>
  </si>
  <si>
    <t>メモ</t>
    <phoneticPr fontId="12"/>
  </si>
  <si>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1"/>
  </si>
  <si>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7"/>
  </si>
  <si>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7"/>
  </si>
  <si>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</si>
  <si>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2"/>
  </si>
  <si>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2"/>
  </si>
  <si>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</si>
  <si>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覆工スパン番号</t>
    <rPh sb="0" eb="2">
      <t>フッコウ</t>
    </rPh>
    <rPh sb="5" eb="7">
      <t>バンゴウ</t>
    </rPh>
    <phoneticPr fontId="22"/>
  </si>
  <si>
    <t>異常番号</t>
    <rPh sb="0" eb="2">
      <t>イジョウ</t>
    </rPh>
    <rPh sb="2" eb="4">
      <t>バンゴウ</t>
    </rPh>
    <phoneticPr fontId="22"/>
  </si>
  <si>
    <t>対象箇所</t>
    <rPh sb="0" eb="2">
      <t>タイショウ</t>
    </rPh>
    <rPh sb="2" eb="4">
      <t>カショ</t>
    </rPh>
    <phoneticPr fontId="22"/>
  </si>
  <si>
    <t>部位区分</t>
    <rPh sb="0" eb="2">
      <t>ブイ</t>
    </rPh>
    <rPh sb="2" eb="4">
      <t>クブン</t>
    </rPh>
    <phoneticPr fontId="22"/>
  </si>
  <si>
    <t>異常の種類</t>
    <rPh sb="0" eb="2">
      <t>イジョウ</t>
    </rPh>
    <rPh sb="3" eb="5">
      <t>シュルイ</t>
    </rPh>
    <phoneticPr fontId="22"/>
  </si>
  <si>
    <t>異常判定区分</t>
    <rPh sb="0" eb="2">
      <t>イジョウ</t>
    </rPh>
    <rPh sb="2" eb="4">
      <t>ハンテイ</t>
    </rPh>
    <rPh sb="4" eb="6">
      <t>クブン</t>
    </rPh>
    <phoneticPr fontId="22"/>
  </si>
  <si>
    <t>メモ</t>
    <phoneticPr fontId="22"/>
  </si>
  <si>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1"/>
  </si>
  <si>
    <t>※　応急措置を実施した場合は、その実施状況が分かる写真を添付すること。</t>
    <rPh sb="4" eb="6">
      <t>ソチ</t>
    </rPh>
    <phoneticPr fontId="12"/>
  </si>
  <si>
    <t>※　変状数に準じてシートを追加すること。</t>
    <rPh sb="2" eb="4">
      <t>ヘンジョウ</t>
    </rPh>
    <rPh sb="4" eb="5">
      <t>スウ</t>
    </rPh>
    <rPh sb="6" eb="7">
      <t>ジュン</t>
    </rPh>
    <rPh sb="13" eb="15">
      <t>ツイカ</t>
    </rPh>
    <phoneticPr fontId="1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</si>
  <si>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7"/>
  </si>
  <si>
    <t>トンネル変状展開図</t>
    <rPh sb="4" eb="5">
      <t>ヘン</t>
    </rPh>
    <rPh sb="5" eb="6">
      <t>ジョウ</t>
    </rPh>
    <rPh sb="6" eb="9">
      <t>テンカイズ</t>
    </rPh>
    <phoneticPr fontId="11"/>
  </si>
  <si>
    <t>トンネル全体変状展開図</t>
    <rPh sb="4" eb="6">
      <t>ゼンタイ</t>
    </rPh>
    <rPh sb="6" eb="7">
      <t>ヘン</t>
    </rPh>
    <rPh sb="7" eb="8">
      <t>ジョウ</t>
    </rPh>
    <rPh sb="8" eb="11">
      <t>テンカイズ</t>
    </rPh>
    <phoneticPr fontId="11"/>
  </si>
  <si>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1"/>
  </si>
  <si>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7"/>
  </si>
  <si>
    <t>様式F用→</t>
    <rPh sb="0" eb="2">
      <t>ヨウシキ</t>
    </rPh>
    <rPh sb="3" eb="4">
      <t>ヨウ</t>
    </rPh>
    <phoneticPr fontId="11"/>
  </si>
  <si>
    <t>覆工スパン</t>
    <rPh sb="0" eb="2">
      <t>フッコウ</t>
    </rPh>
    <phoneticPr fontId="22"/>
  </si>
  <si>
    <t>変    状    数</t>
    <rPh sb="0" eb="1">
      <t>ヘン</t>
    </rPh>
    <rPh sb="5" eb="6">
      <t>ジョウ</t>
    </rPh>
    <rPh sb="10" eb="11">
      <t>スウ</t>
    </rPh>
    <phoneticPr fontId="22"/>
  </si>
  <si>
    <t>変    状    規    模</t>
    <rPh sb="0" eb="1">
      <t>ヘン</t>
    </rPh>
    <rPh sb="5" eb="6">
      <t>ジョウ</t>
    </rPh>
    <rPh sb="10" eb="11">
      <t>キ</t>
    </rPh>
    <rPh sb="15" eb="16">
      <t>ボ</t>
    </rPh>
    <phoneticPr fontId="22"/>
  </si>
  <si>
    <t>番号</t>
    <rPh sb="0" eb="2">
      <t>バンゴウ</t>
    </rPh>
    <phoneticPr fontId="12"/>
  </si>
  <si>
    <t>延長
（ｍ）</t>
    <rPh sb="0" eb="2">
      <t>エンチョウ</t>
    </rPh>
    <phoneticPr fontId="12"/>
  </si>
  <si>
    <t>健全性の診断の
区分</t>
    <rPh sb="4" eb="6">
      <t>シンダン</t>
    </rPh>
    <rPh sb="8" eb="10">
      <t>クブン</t>
    </rPh>
    <phoneticPr fontId="12"/>
  </si>
  <si>
    <t>対策区分の判定</t>
    <rPh sb="0" eb="2">
      <t>タイサク</t>
    </rPh>
    <rPh sb="2" eb="4">
      <t>クブン</t>
    </rPh>
    <rPh sb="5" eb="7">
      <t>ハンテイ</t>
    </rPh>
    <phoneticPr fontId="22"/>
  </si>
  <si>
    <t>覆工スパン長（ｍ）</t>
    <rPh sb="0" eb="2">
      <t>フッコウ</t>
    </rPh>
    <rPh sb="5" eb="6">
      <t>ナガ</t>
    </rPh>
    <phoneticPr fontId="22"/>
  </si>
  <si>
    <t>変状の発生範囲の規模（㎡）</t>
    <rPh sb="0" eb="2">
      <t>ヘンジョウ</t>
    </rPh>
    <rPh sb="3" eb="5">
      <t>ハッセイ</t>
    </rPh>
    <rPh sb="5" eb="7">
      <t>ハンイ</t>
    </rPh>
    <rPh sb="8" eb="10">
      <t>キボ</t>
    </rPh>
    <phoneticPr fontId="22"/>
  </si>
  <si>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7"/>
  </si>
  <si>
    <t xml:space="preserve">外力 </t>
    <rPh sb="0" eb="2">
      <t>ガイリョク</t>
    </rPh>
    <phoneticPr fontId="22"/>
  </si>
  <si>
    <t>材質劣化</t>
    <rPh sb="0" eb="2">
      <t>ザイシツ</t>
    </rPh>
    <rPh sb="2" eb="4">
      <t>レッカ</t>
    </rPh>
    <phoneticPr fontId="22"/>
  </si>
  <si>
    <t>漏水</t>
    <rPh sb="0" eb="2">
      <t>ロウスイ</t>
    </rPh>
    <phoneticPr fontId="22"/>
  </si>
  <si>
    <r>
      <t xml:space="preserve">外力 </t>
    </r>
    <r>
      <rPr>
        <vertAlign val="superscript"/>
        <sz val="9"/>
        <rFont val="HGSｺﾞｼｯｸM"/>
        <family val="3"/>
        <charset val="128"/>
      </rPr>
      <t>注2</t>
    </r>
    <rPh sb="0" eb="2">
      <t>ガイリョク</t>
    </rPh>
    <rPh sb="3" eb="4">
      <t>チュウ</t>
    </rPh>
    <phoneticPr fontId="22"/>
  </si>
  <si>
    <t>Ⅳ</t>
    <phoneticPr fontId="22"/>
  </si>
  <si>
    <t>Ⅲ</t>
    <phoneticPr fontId="22"/>
  </si>
  <si>
    <t>Ⅱa</t>
    <phoneticPr fontId="22"/>
  </si>
  <si>
    <t>Ⅱb</t>
    <phoneticPr fontId="22"/>
  </si>
  <si>
    <t>スパン別変状展開図</t>
    <rPh sb="3" eb="4">
      <t>ベツ</t>
    </rPh>
    <rPh sb="4" eb="5">
      <t>ヘン</t>
    </rPh>
    <rPh sb="5" eb="6">
      <t>ジョウ</t>
    </rPh>
    <rPh sb="6" eb="9">
      <t>テンカイズ</t>
    </rPh>
    <phoneticPr fontId="11"/>
  </si>
  <si>
    <t>対策区分毎の
変状の有無</t>
    <rPh sb="0" eb="2">
      <t>タイサク</t>
    </rPh>
    <rPh sb="2" eb="4">
      <t>クブン</t>
    </rPh>
    <rPh sb="4" eb="5">
      <t>ゴト</t>
    </rPh>
    <rPh sb="7" eb="9">
      <t>ヘンジョウ</t>
    </rPh>
    <rPh sb="10" eb="12">
      <t>ウム</t>
    </rPh>
    <phoneticPr fontId="11"/>
  </si>
  <si>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1"/>
  </si>
  <si>
    <r>
      <t>備考</t>
    </r>
    <r>
      <rPr>
        <vertAlign val="superscript"/>
        <sz val="9"/>
        <rFont val="HGSｺﾞｼｯｸM"/>
        <family val="3"/>
        <charset val="128"/>
      </rPr>
      <t>注2</t>
    </r>
    <rPh sb="0" eb="2">
      <t>ビコウ</t>
    </rPh>
    <rPh sb="2" eb="3">
      <t>チュウ</t>
    </rPh>
    <phoneticPr fontId="11"/>
  </si>
  <si>
    <r>
      <t>外力</t>
    </r>
    <r>
      <rPr>
        <vertAlign val="superscript"/>
        <sz val="9"/>
        <rFont val="HGSｺﾞｼｯｸM"/>
        <family val="3"/>
        <charset val="128"/>
      </rPr>
      <t>注1</t>
    </r>
    <rPh sb="0" eb="2">
      <t>ガイリョク</t>
    </rPh>
    <rPh sb="2" eb="3">
      <t>チュウ</t>
    </rPh>
    <phoneticPr fontId="11"/>
  </si>
  <si>
    <r>
      <t>材質劣化</t>
    </r>
    <r>
      <rPr>
        <vertAlign val="superscript"/>
        <sz val="9"/>
        <rFont val="HGSｺﾞｼｯｸM"/>
        <family val="3"/>
        <charset val="128"/>
      </rPr>
      <t>注1</t>
    </r>
    <rPh sb="0" eb="2">
      <t>ザイシツ</t>
    </rPh>
    <rPh sb="2" eb="4">
      <t>レッカ</t>
    </rPh>
    <rPh sb="4" eb="5">
      <t>チュウ</t>
    </rPh>
    <phoneticPr fontId="11"/>
  </si>
  <si>
    <r>
      <t>漏水</t>
    </r>
    <r>
      <rPr>
        <vertAlign val="superscript"/>
        <sz val="9"/>
        <rFont val="HGSｺﾞｼｯｸM"/>
        <family val="3"/>
        <charset val="128"/>
      </rPr>
      <t>注1</t>
    </r>
    <rPh sb="0" eb="2">
      <t>ロウスイ</t>
    </rPh>
    <rPh sb="2" eb="3">
      <t>チュウ</t>
    </rPh>
    <phoneticPr fontId="11"/>
  </si>
  <si>
    <t>Ⅱa</t>
    <phoneticPr fontId="11"/>
  </si>
  <si>
    <t>Ⅱb</t>
    <phoneticPr fontId="11"/>
  </si>
  <si>
    <t>所見</t>
    <rPh sb="0" eb="2">
      <t>ショケン</t>
    </rPh>
    <phoneticPr fontId="11"/>
  </si>
  <si>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1"/>
  </si>
  <si>
    <t>注2：応急措置を実施した場合は、その詳細を備考に記載すること。</t>
    <phoneticPr fontId="12"/>
  </si>
  <si>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2"/>
  </si>
  <si>
    <t>（以下、印刷不要）</t>
    <rPh sb="1" eb="3">
      <t>イカ</t>
    </rPh>
    <rPh sb="4" eb="6">
      <t>インサツ</t>
    </rPh>
    <rPh sb="6" eb="8">
      <t>フヨウ</t>
    </rPh>
    <phoneticPr fontId="11"/>
  </si>
  <si>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1"/>
  </si>
  <si>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1"/>
  </si>
  <si>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1"/>
  </si>
  <si>
    <t>※4：本様式は覆工スパン毎に作成すること。</t>
    <rPh sb="3" eb="4">
      <t>ホン</t>
    </rPh>
    <rPh sb="4" eb="6">
      <t>ヨウシキ</t>
    </rPh>
    <rPh sb="7" eb="9">
      <t>フッコウ</t>
    </rPh>
    <rPh sb="12" eb="13">
      <t>ゴト</t>
    </rPh>
    <rPh sb="14" eb="16">
      <t>サクセイ</t>
    </rPh>
    <phoneticPr fontId="11"/>
  </si>
  <si>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1"/>
  </si>
  <si>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1"/>
  </si>
  <si>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1"/>
  </si>
  <si>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7"/>
  </si>
  <si>
    <t>不可能な理由</t>
    <rPh sb="0" eb="3">
      <t>フカノウ</t>
    </rPh>
    <rPh sb="4" eb="6">
      <t>リユウ</t>
    </rPh>
    <phoneticPr fontId="7"/>
  </si>
  <si>
    <t>対応策</t>
    <rPh sb="0" eb="3">
      <t>タイオウサク</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</si>
  <si>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7"/>
  </si>
  <si>
    <t>※　数が多い場合は、適時、表の行を増やすこと。</t>
    <phoneticPr fontId="12"/>
  </si>
  <si>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2"/>
  </si>
  <si>
    <t xml:space="preserve"> </t>
    <phoneticPr fontId="22"/>
  </si>
  <si>
    <t>【覆工スパン毎の変状数,  変状規模】</t>
    <phoneticPr fontId="22"/>
  </si>
  <si>
    <r>
      <t>対策区分の判定</t>
    </r>
    <r>
      <rPr>
        <vertAlign val="superscript"/>
        <sz val="9"/>
        <rFont val="HGSｺﾞｼｯｸM"/>
        <family val="3"/>
        <charset val="128"/>
      </rPr>
      <t>注1</t>
    </r>
    <rPh sb="0" eb="2">
      <t>タイサク</t>
    </rPh>
    <rPh sb="2" eb="4">
      <t>クブン</t>
    </rPh>
    <rPh sb="5" eb="7">
      <t>ハンテイ</t>
    </rPh>
    <rPh sb="7" eb="8">
      <t>チュウ</t>
    </rPh>
    <phoneticPr fontId="22"/>
  </si>
  <si>
    <t>計</t>
    <rPh sb="0" eb="1">
      <t>ケイ</t>
    </rPh>
    <phoneticPr fontId="22"/>
  </si>
  <si>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2"/>
  </si>
  <si>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2"/>
  </si>
  <si>
    <t>※１：本様式は様式D‐3の集計結果を掲載すること。</t>
    <rPh sb="3" eb="4">
      <t>ホン</t>
    </rPh>
    <rPh sb="4" eb="6">
      <t>ヨウシキ</t>
    </rPh>
    <rPh sb="7" eb="9">
      <t>ヨウシキ</t>
    </rPh>
    <rPh sb="13" eb="15">
      <t>シュウケイ</t>
    </rPh>
    <rPh sb="15" eb="17">
      <t>ケッカ</t>
    </rPh>
    <rPh sb="18" eb="20">
      <t>ケイサイ</t>
    </rPh>
    <phoneticPr fontId="22"/>
  </si>
  <si>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2"/>
  </si>
  <si>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2"/>
  </si>
  <si>
    <t>道路トンネルの健全性の診断の区分の所見</t>
    <rPh sb="0" eb="2">
      <t>ドウロ</t>
    </rPh>
    <rPh sb="7" eb="10">
      <t>ケンゼンセイ</t>
    </rPh>
    <rPh sb="11" eb="13">
      <t>シンダン</t>
    </rPh>
    <rPh sb="14" eb="16">
      <t>クブン</t>
    </rPh>
    <rPh sb="17" eb="19">
      <t>ショケン</t>
    </rPh>
    <phoneticPr fontId="12"/>
  </si>
  <si>
    <t>様式A～B</t>
    <rPh sb="0" eb="2">
      <t>ヨウシキ</t>
    </rPh>
    <phoneticPr fontId="12"/>
  </si>
  <si>
    <t>トンネルの分類</t>
    <rPh sb="5" eb="7">
      <t>ブンルイ</t>
    </rPh>
    <phoneticPr fontId="12"/>
  </si>
  <si>
    <t>トンネル工法</t>
  </si>
  <si>
    <t>自専道or一般道</t>
  </si>
  <si>
    <t>緊急輸送路</t>
  </si>
  <si>
    <t>代替路</t>
  </si>
  <si>
    <t>陸上トンネル（掘進工法）</t>
    <rPh sb="0" eb="2">
      <t>リクジョウ</t>
    </rPh>
    <rPh sb="7" eb="9">
      <t>クッシン</t>
    </rPh>
    <rPh sb="9" eb="11">
      <t>コウホウ</t>
    </rPh>
    <phoneticPr fontId="12"/>
  </si>
  <si>
    <t>山岳トンネル工法（NATM）</t>
    <rPh sb="0" eb="2">
      <t>サンガク</t>
    </rPh>
    <rPh sb="6" eb="8">
      <t>コウホウ</t>
    </rPh>
    <phoneticPr fontId="12"/>
  </si>
  <si>
    <t>自専道</t>
    <phoneticPr fontId="12"/>
  </si>
  <si>
    <t>一次</t>
    <rPh sb="0" eb="2">
      <t>イチジ</t>
    </rPh>
    <phoneticPr fontId="12"/>
  </si>
  <si>
    <t>有</t>
    <rPh sb="0" eb="1">
      <t>アリ</t>
    </rPh>
    <phoneticPr fontId="12"/>
  </si>
  <si>
    <t>陸上トンネル（開削工法）</t>
    <rPh sb="0" eb="2">
      <t>リクジョウ</t>
    </rPh>
    <rPh sb="7" eb="9">
      <t>カイサク</t>
    </rPh>
    <rPh sb="9" eb="11">
      <t>コウホウ</t>
    </rPh>
    <phoneticPr fontId="12"/>
  </si>
  <si>
    <t>矢板工法</t>
    <rPh sb="0" eb="2">
      <t>ヤイタ</t>
    </rPh>
    <rPh sb="2" eb="4">
      <t>コウホウ</t>
    </rPh>
    <phoneticPr fontId="12"/>
  </si>
  <si>
    <t>一般道</t>
    <phoneticPr fontId="12"/>
  </si>
  <si>
    <t>二次</t>
    <rPh sb="0" eb="2">
      <t>ニジ</t>
    </rPh>
    <phoneticPr fontId="12"/>
  </si>
  <si>
    <t>無</t>
    <rPh sb="0" eb="1">
      <t>ナシ</t>
    </rPh>
    <phoneticPr fontId="12"/>
  </si>
  <si>
    <t>陸上トンネル（その他）</t>
    <rPh sb="0" eb="2">
      <t>リクジョウ</t>
    </rPh>
    <rPh sb="9" eb="10">
      <t>タ</t>
    </rPh>
    <phoneticPr fontId="12"/>
  </si>
  <si>
    <t>開削工法</t>
    <rPh sb="0" eb="2">
      <t>カイサク</t>
    </rPh>
    <rPh sb="2" eb="4">
      <t>コウホウ</t>
    </rPh>
    <phoneticPr fontId="12"/>
  </si>
  <si>
    <t>三次</t>
    <rPh sb="0" eb="2">
      <t>サンジ</t>
    </rPh>
    <phoneticPr fontId="12"/>
  </si>
  <si>
    <t>水底トンネル（掘進工法）</t>
    <rPh sb="0" eb="2">
      <t>スイテイ</t>
    </rPh>
    <rPh sb="7" eb="9">
      <t>クッシン</t>
    </rPh>
    <rPh sb="9" eb="11">
      <t>コウホウ</t>
    </rPh>
    <phoneticPr fontId="12"/>
  </si>
  <si>
    <t>シールド工法</t>
    <rPh sb="4" eb="6">
      <t>コウホウ</t>
    </rPh>
    <phoneticPr fontId="12"/>
  </si>
  <si>
    <t>市町村指定</t>
    <rPh sb="0" eb="5">
      <t>シチョウソンシテイ</t>
    </rPh>
    <phoneticPr fontId="12"/>
  </si>
  <si>
    <t>水底トンネル（沈埋工法）</t>
    <rPh sb="0" eb="2">
      <t>スイテイ</t>
    </rPh>
    <rPh sb="7" eb="9">
      <t>チンマイ</t>
    </rPh>
    <rPh sb="9" eb="11">
      <t>コウホウ</t>
    </rPh>
    <phoneticPr fontId="12"/>
  </si>
  <si>
    <t>その他</t>
    <rPh sb="2" eb="3">
      <t>タ</t>
    </rPh>
    <phoneticPr fontId="12"/>
  </si>
  <si>
    <t>指定なし</t>
    <rPh sb="0" eb="2">
      <t>シテイ</t>
    </rPh>
    <phoneticPr fontId="12"/>
  </si>
  <si>
    <t>水底トンネル（開削工法）</t>
    <rPh sb="0" eb="2">
      <t>スイテイ</t>
    </rPh>
    <rPh sb="7" eb="9">
      <t>カイサク</t>
    </rPh>
    <rPh sb="9" eb="11">
      <t>コウホウ</t>
    </rPh>
    <phoneticPr fontId="12"/>
  </si>
  <si>
    <t>不明</t>
    <rPh sb="0" eb="2">
      <t>フメイ</t>
    </rPh>
    <phoneticPr fontId="12"/>
  </si>
  <si>
    <t>水底トンネル（その他）</t>
    <rPh sb="0" eb="2">
      <t>スイテイ</t>
    </rPh>
    <rPh sb="9" eb="10">
      <t>タ</t>
    </rPh>
    <phoneticPr fontId="12"/>
  </si>
  <si>
    <t>様式C-1-1(本体工)、C-2、D-1-1、D-3</t>
    <rPh sb="0" eb="2">
      <t>ヨウシキ</t>
    </rPh>
    <rPh sb="8" eb="11">
      <t>ホンタイコウ</t>
    </rPh>
    <phoneticPr fontId="12"/>
  </si>
  <si>
    <t>対象箇所</t>
    <rPh sb="0" eb="2">
      <t>タイショウ</t>
    </rPh>
    <rPh sb="2" eb="4">
      <t>カショ</t>
    </rPh>
    <phoneticPr fontId="12"/>
  </si>
  <si>
    <t>部位区分</t>
  </si>
  <si>
    <t>変状区分</t>
  </si>
  <si>
    <t>変状種類</t>
  </si>
  <si>
    <t>対策区分</t>
  </si>
  <si>
    <t>健全性</t>
  </si>
  <si>
    <t>調査の要否</t>
  </si>
  <si>
    <t>措置の要否</t>
  </si>
  <si>
    <t>実施有無</t>
  </si>
  <si>
    <t>覆工</t>
    <rPh sb="0" eb="2">
      <t>フッコウ</t>
    </rPh>
    <phoneticPr fontId="12"/>
  </si>
  <si>
    <t>アーチ（右側）</t>
    <rPh sb="4" eb="6">
      <t>ミギガワ</t>
    </rPh>
    <phoneticPr fontId="12"/>
  </si>
  <si>
    <t>外力</t>
    <rPh sb="0" eb="2">
      <t>ガイリョク</t>
    </rPh>
    <phoneticPr fontId="12"/>
  </si>
  <si>
    <t>圧ざ、ひび割れ</t>
  </si>
  <si>
    <t>Ⅰ</t>
    <phoneticPr fontId="12"/>
  </si>
  <si>
    <t>要</t>
    <rPh sb="0" eb="1">
      <t>ヨウ</t>
    </rPh>
    <phoneticPr fontId="12"/>
  </si>
  <si>
    <t>要監視</t>
    <rPh sb="0" eb="1">
      <t>ヨウ</t>
    </rPh>
    <rPh sb="1" eb="3">
      <t>カンシ</t>
    </rPh>
    <phoneticPr fontId="12"/>
  </si>
  <si>
    <t>未</t>
    <rPh sb="0" eb="1">
      <t>ミ</t>
    </rPh>
    <phoneticPr fontId="12"/>
  </si>
  <si>
    <t>坑門</t>
    <rPh sb="0" eb="2">
      <t>コウモン</t>
    </rPh>
    <phoneticPr fontId="12"/>
  </si>
  <si>
    <t>アーチ（左側）</t>
    <rPh sb="4" eb="5">
      <t>ヒダリ</t>
    </rPh>
    <rPh sb="5" eb="6">
      <t>ガワ</t>
    </rPh>
    <phoneticPr fontId="12"/>
  </si>
  <si>
    <t>材質劣化</t>
    <rPh sb="0" eb="4">
      <t>ザイシツレッカ</t>
    </rPh>
    <phoneticPr fontId="12"/>
  </si>
  <si>
    <t>うき・はく離</t>
  </si>
  <si>
    <t>Ⅱa</t>
    <phoneticPr fontId="12"/>
  </si>
  <si>
    <t>Ⅱ</t>
    <phoneticPr fontId="12"/>
  </si>
  <si>
    <t>否</t>
    <rPh sb="0" eb="1">
      <t>ヒ</t>
    </rPh>
    <phoneticPr fontId="12"/>
  </si>
  <si>
    <t>要対策</t>
    <rPh sb="0" eb="1">
      <t>ヨウ</t>
    </rPh>
    <rPh sb="1" eb="3">
      <t>タイサク</t>
    </rPh>
    <phoneticPr fontId="12"/>
  </si>
  <si>
    <t>済</t>
    <rPh sb="0" eb="1">
      <t>スミ</t>
    </rPh>
    <phoneticPr fontId="12"/>
  </si>
  <si>
    <t>内装板</t>
    <rPh sb="0" eb="2">
      <t>ナイソウ</t>
    </rPh>
    <rPh sb="2" eb="3">
      <t>イタ</t>
    </rPh>
    <phoneticPr fontId="12"/>
  </si>
  <si>
    <t>アーチ（天端）</t>
    <rPh sb="4" eb="5">
      <t>テン</t>
    </rPh>
    <rPh sb="5" eb="6">
      <t>タン</t>
    </rPh>
    <phoneticPr fontId="12"/>
  </si>
  <si>
    <t>漏水</t>
    <rPh sb="0" eb="2">
      <t>ロウスイ</t>
    </rPh>
    <phoneticPr fontId="12"/>
  </si>
  <si>
    <t>鋼材腐食</t>
  </si>
  <si>
    <t>Ⅱb</t>
    <phoneticPr fontId="12"/>
  </si>
  <si>
    <t>Ⅲ</t>
    <phoneticPr fontId="12"/>
  </si>
  <si>
    <t>継続</t>
    <rPh sb="0" eb="2">
      <t>ケイゾク</t>
    </rPh>
    <phoneticPr fontId="12"/>
  </si>
  <si>
    <t>天井板</t>
    <rPh sb="0" eb="2">
      <t>テンジョウ</t>
    </rPh>
    <rPh sb="2" eb="3">
      <t>バン</t>
    </rPh>
    <phoneticPr fontId="12"/>
  </si>
  <si>
    <t>アーチ（全周）</t>
    <rPh sb="4" eb="6">
      <t>ゼンシュウ</t>
    </rPh>
    <phoneticPr fontId="12"/>
  </si>
  <si>
    <t>変形・移動</t>
  </si>
  <si>
    <t>Ⅳ</t>
    <phoneticPr fontId="12"/>
  </si>
  <si>
    <t>路面</t>
    <rPh sb="0" eb="2">
      <t>ロメン</t>
    </rPh>
    <phoneticPr fontId="12"/>
  </si>
  <si>
    <t>側壁（右側）</t>
    <rPh sb="0" eb="2">
      <t>ソクヘキ</t>
    </rPh>
    <rPh sb="3" eb="5">
      <t>ミギガワ</t>
    </rPh>
    <phoneticPr fontId="12"/>
  </si>
  <si>
    <t>沈下</t>
  </si>
  <si>
    <t>－</t>
    <phoneticPr fontId="12"/>
  </si>
  <si>
    <t>側壁（左側）</t>
    <rPh sb="0" eb="2">
      <t>ソクヘキ</t>
    </rPh>
    <rPh sb="3" eb="5">
      <t>ヒダリガワ</t>
    </rPh>
    <phoneticPr fontId="12"/>
  </si>
  <si>
    <t>隆起</t>
  </si>
  <si>
    <t>横断目地（右側）</t>
    <rPh sb="0" eb="2">
      <t>オウダン</t>
    </rPh>
    <rPh sb="2" eb="4">
      <t>メジ</t>
    </rPh>
    <rPh sb="5" eb="7">
      <t>ミギガワ</t>
    </rPh>
    <phoneticPr fontId="12"/>
  </si>
  <si>
    <t>巻厚の不足または減少、背面空洞</t>
  </si>
  <si>
    <t>横断目地（左側）</t>
    <rPh sb="0" eb="2">
      <t>オウダン</t>
    </rPh>
    <rPh sb="2" eb="4">
      <t>メジ</t>
    </rPh>
    <rPh sb="5" eb="7">
      <t>ヒダリガワ</t>
    </rPh>
    <phoneticPr fontId="12"/>
  </si>
  <si>
    <t>補修・補強材の破損</t>
  </si>
  <si>
    <t>横断目地（天端）</t>
    <rPh sb="0" eb="2">
      <t>オウダン</t>
    </rPh>
    <rPh sb="2" eb="4">
      <t>メジ</t>
    </rPh>
    <rPh sb="5" eb="6">
      <t>テン</t>
    </rPh>
    <rPh sb="6" eb="7">
      <t>タン</t>
    </rPh>
    <phoneticPr fontId="12"/>
  </si>
  <si>
    <t>漏水</t>
  </si>
  <si>
    <t>横断目地（全周）</t>
    <rPh sb="0" eb="2">
      <t>オウダン</t>
    </rPh>
    <rPh sb="2" eb="4">
      <t>メジ</t>
    </rPh>
    <rPh sb="5" eb="7">
      <t>ゼンシュウ</t>
    </rPh>
    <phoneticPr fontId="12"/>
  </si>
  <si>
    <t>滞水</t>
  </si>
  <si>
    <t>水平打ち継ぎ目（右側）</t>
    <rPh sb="0" eb="2">
      <t>スイヘイ</t>
    </rPh>
    <rPh sb="2" eb="3">
      <t>ウ</t>
    </rPh>
    <rPh sb="4" eb="5">
      <t>ツ</t>
    </rPh>
    <rPh sb="6" eb="7">
      <t>メ</t>
    </rPh>
    <rPh sb="8" eb="10">
      <t>ミギガワ</t>
    </rPh>
    <phoneticPr fontId="12"/>
  </si>
  <si>
    <t>土砂流出</t>
  </si>
  <si>
    <t>水平打ち継ぎ目（左側）</t>
    <rPh sb="0" eb="2">
      <t>スイヘイ</t>
    </rPh>
    <rPh sb="2" eb="3">
      <t>ウ</t>
    </rPh>
    <rPh sb="4" eb="5">
      <t>ツ</t>
    </rPh>
    <rPh sb="6" eb="7">
      <t>メ</t>
    </rPh>
    <rPh sb="8" eb="10">
      <t>ヒダリガワ</t>
    </rPh>
    <phoneticPr fontId="12"/>
  </si>
  <si>
    <t>その他</t>
  </si>
  <si>
    <t>面壁・妻壁等</t>
    <rPh sb="0" eb="2">
      <t>メンペキ</t>
    </rPh>
    <rPh sb="3" eb="4">
      <t>ツマ</t>
    </rPh>
    <rPh sb="4" eb="5">
      <t>カベ</t>
    </rPh>
    <rPh sb="5" eb="6">
      <t>トウ</t>
    </rPh>
    <phoneticPr fontId="12"/>
  </si>
  <si>
    <t>側壁</t>
    <rPh sb="0" eb="2">
      <t>ソクヘキ</t>
    </rPh>
    <phoneticPr fontId="12"/>
  </si>
  <si>
    <t>車道側</t>
    <rPh sb="0" eb="2">
      <t>シャドウ</t>
    </rPh>
    <rPh sb="2" eb="3">
      <t>ガワ</t>
    </rPh>
    <phoneticPr fontId="12"/>
  </si>
  <si>
    <t>ダクト側</t>
    <rPh sb="3" eb="4">
      <t>ガワ</t>
    </rPh>
    <phoneticPr fontId="12"/>
  </si>
  <si>
    <t>車道</t>
    <rPh sb="0" eb="2">
      <t>シャドウ</t>
    </rPh>
    <phoneticPr fontId="12"/>
  </si>
  <si>
    <t>歩道</t>
    <rPh sb="0" eb="2">
      <t>ホドウ</t>
    </rPh>
    <phoneticPr fontId="12"/>
  </si>
  <si>
    <t>監査歩路</t>
    <rPh sb="0" eb="2">
      <t>カンサ</t>
    </rPh>
    <rPh sb="2" eb="3">
      <t>ホ</t>
    </rPh>
    <rPh sb="3" eb="4">
      <t>ロ</t>
    </rPh>
    <phoneticPr fontId="12"/>
  </si>
  <si>
    <t>側溝</t>
    <rPh sb="0" eb="2">
      <t>ソッコウ</t>
    </rPh>
    <phoneticPr fontId="12"/>
  </si>
  <si>
    <t>様式C-1-2（附属物）、D-1-2</t>
    <rPh sb="0" eb="2">
      <t>ヨウシキ</t>
    </rPh>
    <rPh sb="8" eb="10">
      <t>フゾク</t>
    </rPh>
    <rPh sb="10" eb="11">
      <t>ブツ</t>
    </rPh>
    <phoneticPr fontId="12"/>
  </si>
  <si>
    <t>施設の内訳</t>
    <rPh sb="0" eb="2">
      <t>シセツ</t>
    </rPh>
    <rPh sb="3" eb="5">
      <t>ウチワケ</t>
    </rPh>
    <phoneticPr fontId="12"/>
  </si>
  <si>
    <t>部位区分</t>
    <rPh sb="0" eb="2">
      <t>ブイ</t>
    </rPh>
    <rPh sb="2" eb="4">
      <t>クブン</t>
    </rPh>
    <phoneticPr fontId="12"/>
  </si>
  <si>
    <t>異常の種類</t>
    <rPh sb="0" eb="2">
      <t>イジョウ</t>
    </rPh>
    <rPh sb="3" eb="5">
      <t>シュルイ</t>
    </rPh>
    <phoneticPr fontId="12"/>
  </si>
  <si>
    <t xml:space="preserve">異常判定区分 </t>
    <rPh sb="0" eb="2">
      <t>イジョウ</t>
    </rPh>
    <rPh sb="2" eb="4">
      <t>ハンテイ</t>
    </rPh>
    <rPh sb="4" eb="6">
      <t>クブン</t>
    </rPh>
    <phoneticPr fontId="12"/>
  </si>
  <si>
    <t>実施有無</t>
    <rPh sb="0" eb="2">
      <t>ジッシ</t>
    </rPh>
    <rPh sb="2" eb="4">
      <t>ウム</t>
    </rPh>
    <phoneticPr fontId="12"/>
  </si>
  <si>
    <t>照明施設</t>
    <rPh sb="0" eb="2">
      <t>ショウメイ</t>
    </rPh>
    <rPh sb="2" eb="4">
      <t>シセツ</t>
    </rPh>
    <phoneticPr fontId="12"/>
  </si>
  <si>
    <t>灯具</t>
    <rPh sb="0" eb="2">
      <t>トウグ</t>
    </rPh>
    <phoneticPr fontId="12"/>
  </si>
  <si>
    <t>附属物本体</t>
    <rPh sb="0" eb="2">
      <t>フゾク</t>
    </rPh>
    <rPh sb="2" eb="3">
      <t>ブツ</t>
    </rPh>
    <rPh sb="3" eb="5">
      <t>ホンタイ</t>
    </rPh>
    <phoneticPr fontId="12"/>
  </si>
  <si>
    <t>破断</t>
  </si>
  <si>
    <t>○</t>
    <phoneticPr fontId="12"/>
  </si>
  <si>
    <t>換気施設</t>
    <rPh sb="0" eb="2">
      <t>カンキ</t>
    </rPh>
    <rPh sb="2" eb="4">
      <t>シセツ</t>
    </rPh>
    <phoneticPr fontId="12"/>
  </si>
  <si>
    <t>ケーブル本体</t>
    <rPh sb="4" eb="6">
      <t>ホンタイ</t>
    </rPh>
    <phoneticPr fontId="12"/>
  </si>
  <si>
    <t>取付部材</t>
    <rPh sb="0" eb="1">
      <t>ト</t>
    </rPh>
    <rPh sb="1" eb="2">
      <t>ツ</t>
    </rPh>
    <rPh sb="2" eb="4">
      <t>ブザイ</t>
    </rPh>
    <phoneticPr fontId="12"/>
  </si>
  <si>
    <t>緩み、脱落</t>
  </si>
  <si>
    <t>×</t>
    <phoneticPr fontId="12"/>
  </si>
  <si>
    <t>非常用施設</t>
    <rPh sb="0" eb="3">
      <t>ヒジョウヨウ</t>
    </rPh>
    <rPh sb="3" eb="5">
      <t>シセツ</t>
    </rPh>
    <phoneticPr fontId="12"/>
  </si>
  <si>
    <t>ケーブル本体以外</t>
    <rPh sb="4" eb="6">
      <t>ホンタイ</t>
    </rPh>
    <rPh sb="6" eb="8">
      <t>イガイ</t>
    </rPh>
    <phoneticPr fontId="12"/>
  </si>
  <si>
    <t>ボルト・ナット，アンカー類</t>
    <phoneticPr fontId="12"/>
  </si>
  <si>
    <t>亀裂</t>
  </si>
  <si>
    <t>その他施設</t>
    <rPh sb="2" eb="3">
      <t>タ</t>
    </rPh>
    <rPh sb="3" eb="5">
      <t>シセツ</t>
    </rPh>
    <phoneticPr fontId="12"/>
  </si>
  <si>
    <t>腐食</t>
  </si>
  <si>
    <t>ジェットファン</t>
    <phoneticPr fontId="12"/>
  </si>
  <si>
    <t>変形，欠損</t>
  </si>
  <si>
    <t>VI計</t>
    <rPh sb="2" eb="3">
      <t>ケイ</t>
    </rPh>
    <phoneticPr fontId="12"/>
  </si>
  <si>
    <t>がたつき</t>
  </si>
  <si>
    <t>CO計</t>
    <rPh sb="2" eb="3">
      <t>ケイ</t>
    </rPh>
    <phoneticPr fontId="12"/>
  </si>
  <si>
    <t>風向風速計</t>
    <rPh sb="0" eb="2">
      <t>フウコウ</t>
    </rPh>
    <rPh sb="2" eb="5">
      <t>フウソクケイ</t>
    </rPh>
    <phoneticPr fontId="12"/>
  </si>
  <si>
    <t>点 滅 灯</t>
    <phoneticPr fontId="12"/>
  </si>
  <si>
    <t>音信号発生器</t>
  </si>
  <si>
    <t>誘導表示施設</t>
  </si>
  <si>
    <t>標識</t>
  </si>
  <si>
    <t>天井板取付部材</t>
  </si>
  <si>
    <t>内装板取付部材</t>
  </si>
  <si>
    <t>吸音板取付部材</t>
  </si>
  <si>
    <t>末尾の連番の形式例</t>
    <rPh sb="0" eb="2">
      <t>マツビ</t>
    </rPh>
    <rPh sb="3" eb="5">
      <t>レンバン</t>
    </rPh>
    <rPh sb="6" eb="8">
      <t>ケイシキ</t>
    </rPh>
    <rPh sb="8" eb="9">
      <t>レイ</t>
    </rPh>
    <phoneticPr fontId="12"/>
  </si>
  <si>
    <t>　様式B(1)　様式B(2)　様式B(3)</t>
    <phoneticPr fontId="12"/>
  </si>
  <si>
    <t>　様式B_001　様式B_002　様式B_003</t>
    <phoneticPr fontId="12"/>
  </si>
  <si>
    <t>　様式B_P001　様式B_P002　様式B_P003</t>
    <phoneticPr fontId="12"/>
  </si>
  <si>
    <r>
      <t xml:space="preserve">　　　例）うき，はく離（閉合ひび割れ）：変状範囲を包括する寸法（L×W）
　　　　　うき，はく離（ひび割れ沿い）：打音異常箇所を包括する寸法（L×W）
</t>
    </r>
    <r>
      <rPr>
        <sz val="11"/>
        <color theme="1"/>
        <rFont val="ＭＳ Ｐゴシック"/>
        <family val="3"/>
        <charset val="128"/>
        <scheme val="minor"/>
      </rPr>
      <t xml:space="preserve">　　　　　ひび割れ：長さ（L）×幅 </t>
    </r>
    <r>
      <rPr>
        <vertAlign val="superscript"/>
        <sz val="11"/>
        <color theme="1"/>
        <rFont val="ＭＳ Ｐゴシック"/>
        <family val="3"/>
        <charset val="128"/>
        <scheme val="minor"/>
      </rPr>
      <t>*</t>
    </r>
    <r>
      <rPr>
        <sz val="11"/>
        <color theme="1"/>
        <rFont val="ＭＳ Ｐゴシック"/>
        <family val="3"/>
        <charset val="128"/>
        <scheme val="minor"/>
      </rPr>
      <t xml:space="preserve"> (W=0.1m：一律）を面積として記録する。
　　　　　*ここでいう幅は実測幅ではなく便宜上一律に0.1mとする。
　　　　　※ただし，密集したひび割れの場合は，密集した範囲を面積として記載する。
　　　　　鋼材腐食（鉄筋腐食）：一括した対策が適当と考えられる範囲を包括する寸法（L×W）
</t>
    </r>
    <rPh sb="3" eb="4">
      <t>レイ</t>
    </rPh>
    <phoneticPr fontId="12"/>
  </si>
  <si>
    <r>
      <t>注2）材料劣化による</t>
    </r>
    <r>
      <rPr>
        <sz val="11"/>
        <color theme="1"/>
        <rFont val="ＭＳ Ｐゴシック"/>
        <family val="3"/>
        <charset val="128"/>
        <scheme val="minor"/>
      </rPr>
      <t>変状：材質劣化による変状を包括する面積を記録する。</t>
    </r>
    <rPh sb="0" eb="1">
      <t>チュウ</t>
    </rPh>
    <rPh sb="3" eb="7">
      <t>ザイリョウレッカ</t>
    </rPh>
    <rPh sb="10" eb="12">
      <t>ヘンジョウ</t>
    </rPh>
    <phoneticPr fontId="12"/>
  </si>
  <si>
    <t>※緯度・経度については、十進緯度経度小数第５位で記入すること。</t>
    <phoneticPr fontId="7"/>
  </si>
  <si>
    <t>定期点検結果</t>
  </si>
  <si>
    <t>■トンネル台帳  トンネル諸元、非常用施設諸元　【様式A-1】</t>
  </si>
  <si>
    <t>施設ID</t>
  </si>
  <si>
    <t>34.03558,132.05172</t>
  </si>
  <si>
    <t>フリガナ</t>
  </si>
  <si>
    <t>ナカヤマトンネル</t>
  </si>
  <si>
    <t>路線名</t>
  </si>
  <si>
    <t>主要地方道柳井周東線</t>
  </si>
  <si>
    <t>管理者名</t>
  </si>
  <si>
    <t>山口県
岩国土木建築事務所</t>
  </si>
  <si>
    <t>指定なし</t>
  </si>
  <si>
    <t>名　称</t>
  </si>
  <si>
    <t>中山トンネル</t>
  </si>
  <si>
    <t>無</t>
  </si>
  <si>
    <t>所在地</t>
  </si>
  <si>
    <t>自</t>
  </si>
  <si>
    <t>山口県岩国市周東町中山</t>
  </si>
  <si>
    <t>作成者</t>
  </si>
  <si>
    <t>株式会社 長大
鷲尾 寛</t>
  </si>
  <si>
    <t>作成年月日</t>
  </si>
  <si>
    <t>トンネル延長</t>
  </si>
  <si>
    <t>L=</t>
  </si>
  <si>
    <t>ｍ</t>
  </si>
  <si>
    <t>至</t>
  </si>
  <si>
    <t>ﾄﾝﾈﾙの分類</t>
  </si>
  <si>
    <t>陸上トンネル（掘進工法）</t>
  </si>
  <si>
    <t>起点</t>
  </si>
  <si>
    <t>緯度</t>
  </si>
  <si>
    <t>完成年月日</t>
  </si>
  <si>
    <t>平成2年</t>
  </si>
  <si>
    <t>舗装</t>
  </si>
  <si>
    <t>種　別</t>
  </si>
  <si>
    <t>コンクリート系</t>
  </si>
  <si>
    <t>トンネル非常用施設</t>
  </si>
  <si>
    <t>施設の内訳</t>
  </si>
  <si>
    <t>種別・方式</t>
  </si>
  <si>
    <t>型式</t>
  </si>
  <si>
    <t>個数</t>
  </si>
  <si>
    <t>更新年度</t>
  </si>
  <si>
    <t>経度</t>
  </si>
  <si>
    <t>供用年月日</t>
  </si>
  <si>
    <t>厚　さ</t>
  </si>
  <si>
    <t>-</t>
  </si>
  <si>
    <t>*</t>
  </si>
  <si>
    <t>終点</t>
  </si>
  <si>
    <t>トンネル等級</t>
  </si>
  <si>
    <t>面　積</t>
  </si>
  <si>
    <t>内装種類</t>
  </si>
  <si>
    <t>更新年次</t>
  </si>
  <si>
    <t>一般有料区分</t>
  </si>
  <si>
    <t>無料</t>
  </si>
  <si>
    <t>天井板種類</t>
  </si>
  <si>
    <t>排水</t>
  </si>
  <si>
    <t>円形水路</t>
  </si>
  <si>
    <t>土かぶり</t>
  </si>
  <si>
    <t>坑門</t>
  </si>
  <si>
    <t>形式</t>
  </si>
  <si>
    <t>面壁型</t>
  </si>
  <si>
    <t>内空断面積</t>
  </si>
  <si>
    <t>延長</t>
  </si>
  <si>
    <t>施設</t>
  </si>
  <si>
    <t>交 通 量</t>
  </si>
  <si>
    <t>道路附属物等</t>
  </si>
  <si>
    <t>照明</t>
  </si>
  <si>
    <t>低圧ﾅﾄﾘｳﾑﾗﾝﾌﾟ</t>
  </si>
  <si>
    <t>道 路 幅</t>
  </si>
  <si>
    <t>換気</t>
  </si>
  <si>
    <t>自然換気</t>
  </si>
  <si>
    <t>幅　員</t>
  </si>
  <si>
    <t>車 道 幅</t>
  </si>
  <si>
    <t>竣工巻厚</t>
  </si>
  <si>
    <t>アーチ</t>
  </si>
  <si>
    <t>cm</t>
  </si>
  <si>
    <t>＊</t>
  </si>
  <si>
    <t>側　壁</t>
  </si>
  <si>
    <t>警報表示板</t>
  </si>
  <si>
    <t>歩道等幅</t>
  </si>
  <si>
    <t>吸音板</t>
  </si>
  <si>
    <t>高さ</t>
  </si>
  <si>
    <t>建築限界高</t>
  </si>
  <si>
    <t>インバート</t>
  </si>
  <si>
    <t>中央高</t>
  </si>
  <si>
    <t>半径</t>
  </si>
  <si>
    <t>有効高</t>
  </si>
  <si>
    <t>縦断勾配</t>
  </si>
  <si>
    <t>線　形</t>
  </si>
  <si>
    <t>直線区間長</t>
  </si>
  <si>
    <t>占用物件</t>
  </si>
  <si>
    <t>種　類</t>
  </si>
  <si>
    <t>寸　法</t>
  </si>
  <si>
    <t>非常用施設
関連設備</t>
  </si>
  <si>
    <t>予備発電設備</t>
  </si>
  <si>
    <t>曲線区間</t>
  </si>
  <si>
    <t>区間長</t>
  </si>
  <si>
    <t>起点側ｸﾛｿｲﾄﾞ</t>
  </si>
  <si>
    <t>曲線半径</t>
  </si>
  <si>
    <t>終点側ｸﾛｿｲﾄﾞ</t>
  </si>
  <si>
    <t>非常駐車帯</t>
  </si>
  <si>
    <t>山岳トンネル工法（NATM）</t>
  </si>
  <si>
    <t>方向転換所</t>
  </si>
  <si>
    <t>PS</t>
  </si>
  <si>
    <t>○</t>
  </si>
  <si>
    <t>坑口表示板</t>
  </si>
  <si>
    <t>S001</t>
  </si>
  <si>
    <t>S002</t>
  </si>
  <si>
    <t>S003</t>
  </si>
  <si>
    <t>S004</t>
  </si>
  <si>
    <t>S005</t>
  </si>
  <si>
    <t>S006</t>
  </si>
  <si>
    <t>S007</t>
  </si>
  <si>
    <t>S008</t>
  </si>
  <si>
    <t>S009</t>
  </si>
  <si>
    <t>S010</t>
  </si>
  <si>
    <t>PE</t>
  </si>
  <si>
    <t>■定期点検記録様式　トンネル変状・異常箇所写真位置図　【様式B】</t>
  </si>
  <si>
    <t>定期点検年月日</t>
  </si>
  <si>
    <t>岩国土木建築事務所</t>
  </si>
  <si>
    <t>定期点検実施者</t>
  </si>
  <si>
    <t>株式会社長大</t>
  </si>
  <si>
    <t>鷲尾 寛</t>
  </si>
  <si>
    <t>山口県岩国市周東町中山地先</t>
  </si>
  <si>
    <t>矢板工法</t>
  </si>
  <si>
    <t>自専道
or
一般道</t>
  </si>
  <si>
    <t>一般</t>
  </si>
  <si>
    <t>建設年度</t>
  </si>
  <si>
    <t>1990年</t>
  </si>
  <si>
    <t>幅員</t>
  </si>
  <si>
    <t>トンネル毎
の健全性の
診断の区分</t>
  </si>
  <si>
    <t>Ⅱ</t>
  </si>
  <si>
    <t>変状・異常
箇所数合計</t>
  </si>
  <si>
    <t>トンネル本体工</t>
  </si>
  <si>
    <t>材質劣化</t>
  </si>
  <si>
    <t>Ⅲ</t>
  </si>
  <si>
    <t>Ⅳ</t>
  </si>
  <si>
    <t>附属物等
の取付状態</t>
  </si>
  <si>
    <t>◯
（応急措置後)</t>
  </si>
  <si>
    <t>✕</t>
  </si>
  <si>
    <t>外力</t>
  </si>
  <si>
    <t>名  称</t>
  </si>
  <si>
    <t>覆工</t>
  </si>
  <si>
    <t>横断目地（左側）</t>
  </si>
  <si>
    <t>0.16m2</t>
  </si>
  <si>
    <t>Ⅱb</t>
  </si>
  <si>
    <t>否</t>
  </si>
  <si>
    <t>要監視</t>
  </si>
  <si>
    <t>継続</t>
  </si>
  <si>
    <t>監視(日常巡視)</t>
  </si>
  <si>
    <t>監視</t>
  </si>
  <si>
    <t>横断目地（天端）</t>
  </si>
  <si>
    <t>0.01m2</t>
  </si>
  <si>
    <t>Ⅱa</t>
  </si>
  <si>
    <t>－</t>
  </si>
  <si>
    <t>アーチ（左側）</t>
  </si>
  <si>
    <t>長さ6.70m×幅0.30mm</t>
  </si>
  <si>
    <t>0.3mm,L=6.3m</t>
  </si>
  <si>
    <t>水平打ち継ぎ目（左側）</t>
  </si>
  <si>
    <t>0.08m2</t>
  </si>
  <si>
    <t>0.75m2</t>
  </si>
  <si>
    <t>水平打ち継ぎ目（右側）</t>
  </si>
  <si>
    <t>0.50m2</t>
  </si>
  <si>
    <t>0.51m2</t>
  </si>
  <si>
    <t>面壁・妻壁等</t>
  </si>
  <si>
    <t>横断目地（右側）</t>
  </si>
  <si>
    <t>路面</t>
  </si>
  <si>
    <t>側溝</t>
  </si>
  <si>
    <t>5箇所</t>
  </si>
  <si>
    <t>アーチ（右側）</t>
  </si>
  <si>
    <t>0.02m2</t>
  </si>
  <si>
    <t>0.06m2</t>
  </si>
  <si>
    <t>0.6mm,L=0.8m</t>
  </si>
  <si>
    <t>要対策</t>
  </si>
  <si>
    <t>はく落防止対策工</t>
  </si>
  <si>
    <t>1.05m2</t>
  </si>
  <si>
    <t>側壁（左側）</t>
  </si>
  <si>
    <t>0.10m2</t>
  </si>
  <si>
    <t>0.03m2</t>
  </si>
  <si>
    <t>0.66m2</t>
  </si>
  <si>
    <t>14箇所</t>
  </si>
  <si>
    <t>側壁（右側）</t>
  </si>
  <si>
    <t>0.22m2</t>
  </si>
  <si>
    <t>長さ10.80m×幅0.40mm</t>
  </si>
  <si>
    <t>0.4mm,L=10.5m</t>
  </si>
  <si>
    <t>アーチ（天端）</t>
  </si>
  <si>
    <t>0.28m2</t>
  </si>
  <si>
    <t>0.48m2</t>
  </si>
  <si>
    <t>0.49m2</t>
  </si>
  <si>
    <t>3箇所</t>
  </si>
  <si>
    <t>0.15m2</t>
  </si>
  <si>
    <t>0.20m2</t>
  </si>
  <si>
    <t>0.09m2</t>
  </si>
  <si>
    <t>0.04m2</t>
  </si>
  <si>
    <t>0.55m2</t>
  </si>
  <si>
    <t>0.31m2</t>
  </si>
  <si>
    <t>1.58m2</t>
  </si>
  <si>
    <t>2箇所</t>
  </si>
  <si>
    <t>0.07m2</t>
  </si>
  <si>
    <t>0.36m2</t>
  </si>
  <si>
    <t>13.56m2</t>
  </si>
  <si>
    <t>0.11m2</t>
  </si>
  <si>
    <t>0.19m2</t>
  </si>
  <si>
    <t>長さ2.90m×幅1.00mm</t>
  </si>
  <si>
    <t>1箇所</t>
  </si>
  <si>
    <t>0.35m2</t>
  </si>
  <si>
    <t>0.25m2</t>
  </si>
  <si>
    <t>長さ0.40m×幅1.00mm</t>
  </si>
  <si>
    <t>0.82m2</t>
  </si>
  <si>
    <t>4箇所</t>
  </si>
  <si>
    <t>2.55m2</t>
  </si>
  <si>
    <t>4.28m2</t>
  </si>
  <si>
    <t>0.23m2</t>
  </si>
  <si>
    <t>0.67m2</t>
  </si>
  <si>
    <t>0.26m2</t>
  </si>
  <si>
    <t>0.41m2</t>
  </si>
  <si>
    <t>1.11m2</t>
  </si>
  <si>
    <t>長さ4.70m×幅1.00mm</t>
  </si>
  <si>
    <t>0.05m2</t>
  </si>
  <si>
    <t>0.14m2</t>
  </si>
  <si>
    <t>0.12m2</t>
  </si>
  <si>
    <t>0.27m2</t>
  </si>
  <si>
    <t>4.18m2</t>
  </si>
  <si>
    <t>長さ0.50m×幅1.00mm</t>
  </si>
  <si>
    <t>0.13m2</t>
  </si>
  <si>
    <t>0.30m2</t>
  </si>
  <si>
    <t>0.53m2</t>
  </si>
  <si>
    <t>Ⅰ</t>
  </si>
  <si>
    <t>済</t>
  </si>
  <si>
    <t>はく落防止対策工を実施</t>
  </si>
  <si>
    <t>0.33m2</t>
  </si>
  <si>
    <t>1.08m2</t>
  </si>
  <si>
    <t>歩道</t>
  </si>
  <si>
    <t>1.80m×9.40m</t>
  </si>
  <si>
    <t>清掃</t>
  </si>
  <si>
    <t>その他施設</t>
  </si>
  <si>
    <t>附属物本体</t>
  </si>
  <si>
    <t>×</t>
  </si>
  <si>
    <t>交換</t>
  </si>
  <si>
    <t>照明施設</t>
  </si>
  <si>
    <t>灯具</t>
  </si>
  <si>
    <t>■定期点検記録様式　変状写真台帳【様式D-1-1】</t>
  </si>
  <si>
    <t>路 線 名</t>
  </si>
  <si>
    <t>写真
番号</t>
  </si>
  <si>
    <t>覆工スパン
番号</t>
  </si>
  <si>
    <t>変状番号</t>
  </si>
  <si>
    <t>変状
部位</t>
  </si>
  <si>
    <t>対象箇所</t>
  </si>
  <si>
    <t>対策
区分</t>
  </si>
  <si>
    <t>応急措置前</t>
  </si>
  <si>
    <t>応急措置後</t>
  </si>
  <si>
    <t>0.16m2(3.20m×0.05m)</t>
  </si>
  <si>
    <t>前回変状の発生範囲及び規模</t>
  </si>
  <si>
    <t>0.05m×3.20m (判定Ⅱb)</t>
  </si>
  <si>
    <t>変状の発生範囲及び規模</t>
  </si>
  <si>
    <t>0.01m2(0.20m×0.05m)</t>
  </si>
  <si>
    <t>0.05m×0.20m (判定Ⅱa)</t>
  </si>
  <si>
    <t>実施状況（実施日）</t>
  </si>
  <si>
    <t>対策履歴</t>
  </si>
  <si>
    <t xml:space="preserve">横断目地部(アーチ左側)に線導水破損(漏水なし)。現状で利用者被害の可能性は低いため、監視にとどめる。 </t>
  </si>
  <si>
    <t>メモ</t>
  </si>
  <si>
    <t xml:space="preserve">横断目地部(天端)に線導水破損(漏水なし)。現状で利用者被害の可能性は低いため、監視にとどめる。 </t>
  </si>
  <si>
    <t>6.70m2(長さ6.70m×幅0.30mm)</t>
  </si>
  <si>
    <t>0.3mm,L=6.3m (判定Ⅱb)</t>
  </si>
  <si>
    <t>0.01m2(0.10m×0.05m)</t>
  </si>
  <si>
    <t>0.10m×0.05m (判定Ⅱb)</t>
  </si>
  <si>
    <t xml:space="preserve">アーチ部(左側)に縦断方向のひび割れ。現状で利用者被害の可能性は低いため、監視にとどめる。 </t>
  </si>
  <si>
    <t xml:space="preserve">アーチ部(左側)に鋼材露出。現状で利用者被害の可能性は低いため、監視にとどめる。 </t>
  </si>
  <si>
    <t>0.08m2(0.10m×0.80m)</t>
  </si>
  <si>
    <t>0.80m×0.10m (判定Ⅱa)</t>
  </si>
  <si>
    <t>0.75m2(0.10m×7.50m)</t>
  </si>
  <si>
    <t>7.50m×0.10m (判定Ⅱa)</t>
  </si>
  <si>
    <t xml:space="preserve">水平打ち継ぎ目(左側)沿いにうき。現状で利用者被害の可能性は低いため、監視にとどめる。※打音異常無し </t>
  </si>
  <si>
    <t>水平打ち継ぎ目(左側)沿いにうき。現状で利用者被害の可能性は低いため、監視にとどめる。 ※打音異常無し</t>
  </si>
  <si>
    <t>0.50m2(0.10m×5.00m)</t>
  </si>
  <si>
    <t>5.10m×0.10m (判定Ⅱa)</t>
  </si>
  <si>
    <t>0.01m2(0.10m×0.10m)</t>
  </si>
  <si>
    <t>今回新規変状</t>
  </si>
  <si>
    <t>水平打ち継ぎ目(右側)沿いにうき。現状で利用者被害の可能性は低いため、監視にとどめる。 ※打音異常無し</t>
  </si>
  <si>
    <t>面壁にうき。新たに発生。現状で利用者被害の可能性は低いため、監視にとどめる。 ※打音異常無し</t>
  </si>
  <si>
    <t>0.01m2(0.05m×0.05m)</t>
  </si>
  <si>
    <t xml:space="preserve">横断目地部(アーチ右側)に線導水破損(漏水なし)。新たに発生。現状で利用者被害の可能性は低いため、監視にとどめる。 </t>
  </si>
  <si>
    <t>側溝蓋破損。新たに発生。現状で利用者被害の可能性は低い。</t>
  </si>
  <si>
    <t>0.02m2(0.40m×0.05m)</t>
  </si>
  <si>
    <t>0.40m×0.05m (判定Ⅱb)</t>
  </si>
  <si>
    <t>0.06m2(0.60m×0.10m)</t>
  </si>
  <si>
    <t>0.6mm,L=0.8m (判定Ⅱa)</t>
  </si>
  <si>
    <t xml:space="preserve">アーチ部(右側)に鋼材露出。現状で利用者被害の可能性は低いため、監視にとどめる。 </t>
  </si>
  <si>
    <t>横断目地部(天端)にうき。将来的に利用者に影響が及ぶ可能性があるため、重点的な監視及び計画的な対策を必要とする。 ※打音異常無し</t>
  </si>
  <si>
    <t>1.05m2(0.10m×10.50m)</t>
  </si>
  <si>
    <t>10.50m×0.10m (判定Ⅱa)</t>
  </si>
  <si>
    <t>0.06m2(0.05m×1.10m)</t>
  </si>
  <si>
    <t>1.10m×0.05m (判定Ⅱb)</t>
  </si>
  <si>
    <t>側壁部(左側)に豆板。現状で利用者被害の可能性は低いため、監視にとどめる。 ※打音異常無し</t>
  </si>
  <si>
    <t>0.10m2(2.00m×0.05m)</t>
  </si>
  <si>
    <t>0.05m×0.50m (判定Ⅱb)</t>
  </si>
  <si>
    <t>0.03m2(0.50m×0.05m)</t>
  </si>
  <si>
    <t>側壁部(左側)にうき。拡大。現状で利用者被害の可能性は低いため、監視にとどめる。 ※打音異常無し</t>
  </si>
  <si>
    <t>側壁部(左側)にうき。現状で利用者被害の可能性は低いため、監視にとどめる。 ※打音異常無し</t>
  </si>
  <si>
    <t>0.66m2(0.10m×6.60m)</t>
  </si>
  <si>
    <t>6.60m×0.10m (判定Ⅱb)</t>
  </si>
  <si>
    <t>規模記載なし (判定Ⅱb)</t>
  </si>
  <si>
    <t xml:space="preserve">側溝蓋破損。現状で利用者被害の可能性は低い。 </t>
  </si>
  <si>
    <t>0.02m2(0.15m×0.10m)</t>
  </si>
  <si>
    <t>0.22m2(0.10m×2.20m)</t>
  </si>
  <si>
    <t>5.00m×0.10m (判定Ⅱa)</t>
  </si>
  <si>
    <t xml:space="preserve">側壁部(右側)に線導水破損(漏水なし)。新たに発生。現状で利用者被害の可能性は低いため、監視にとどめる。 </t>
  </si>
  <si>
    <t xml:space="preserve">水平打ち継ぎ目(右側)沿いにうき。現状で利用者被害の可能性は低いため、監視にとどめる。(前回S2-32で評価)※打音異常無し </t>
  </si>
  <si>
    <t>10.80m2(長さ10.80m×幅0.40mm)</t>
  </si>
  <si>
    <t>0.4mm,L=10.5m (判定Ⅱb)</t>
  </si>
  <si>
    <t>0.10m×0.15m (判定Ⅱb)</t>
  </si>
  <si>
    <t xml:space="preserve">アーチ部(左側)に縦断方向のひび割れ(遊離石灰)。現状で利用者被害の可能性は低いため、監視にとどめる。 </t>
  </si>
  <si>
    <t>アーチ部(天端)に豆板。現状で利用者被害の可能性は低いため、監視にとどめる。 ※打音異常無し</t>
  </si>
  <si>
    <t>0.03m2(0.30m×0.10m)</t>
  </si>
  <si>
    <t>0.05m×0.25m (判定Ⅱb)</t>
  </si>
  <si>
    <t>アーチ部(天端)にひび割れ沿いのうき。将来的に利用者に影響が及ぶ可能性があるため、重点的な監視及び計画的な対策を必要とする。 ※打音異常無し</t>
  </si>
  <si>
    <t>0.28m2(0.10m×2.80m)</t>
  </si>
  <si>
    <t>0.48m2(0.10m×4.80m)</t>
  </si>
  <si>
    <t>4.90m×0.10m (判定Ⅱa)</t>
  </si>
  <si>
    <t>水平打ち継ぎ目(右側)沿いにうき。現状で利用者被害の可能性は低いため、監視にとどめる。(S1の範囲はS1-48で評価する) ※打音異常無し</t>
  </si>
  <si>
    <t>0.03m2(0.25m×0.10m)</t>
  </si>
  <si>
    <t>0.01m2(0.05m×0.15m)</t>
  </si>
  <si>
    <t>0.15m2(2.90m×0.05m)</t>
  </si>
  <si>
    <t>0.05m×2.90m (判定Ⅱb)</t>
  </si>
  <si>
    <t>アーチ部(左側)にひび割れ沿いのうき。将来的に利用者に影響が及ぶ可能性があるため、重点的な監視及び計画的な対策を必要とする。 ※打音異常無し</t>
  </si>
  <si>
    <t>横断目地部(天端)に豆板。現状で利用者被害の可能性は低いため、監視にとどめる。 ※打音異常無し</t>
  </si>
  <si>
    <t>0.20m2(0.10m×2.00m)</t>
  </si>
  <si>
    <t>1.50m×0.10m (判定Ⅱb)</t>
  </si>
  <si>
    <t>0.10m2(0.25m×0.40m)</t>
  </si>
  <si>
    <t>0.40m×0.25m (判定Ⅱb)</t>
  </si>
  <si>
    <t>水平打ち継ぎ目(左側)沿いにうき。拡大。現状で利用者被害の可能性は低いため、監視にとどめる。 ※打音異常無し</t>
  </si>
  <si>
    <t>0.15m2(0.05m×3.00m)</t>
  </si>
  <si>
    <t>3.00m×0.03m (判定Ⅱb)</t>
  </si>
  <si>
    <t>0.04m2(0.10m×0.40m)</t>
  </si>
  <si>
    <t>0.40m×0.10m (判定Ⅱa)</t>
  </si>
  <si>
    <t>0.55m2(0.10m×5.50m)</t>
  </si>
  <si>
    <t>5.50m×0.10m (判定Ⅱa)</t>
  </si>
  <si>
    <t>0.02m2(0.10m×0.20m)</t>
  </si>
  <si>
    <t>0.60m×0.10m (判定Ⅱa)</t>
  </si>
  <si>
    <t>水平打ち継ぎ目(右側)沿いにうき。現状で利用者被害の可能性は低いため、監視にとどめる。(S4範囲はS4-39で評価) ※打音異常無し</t>
  </si>
  <si>
    <t>0.10m2(0.10m×1.00m)</t>
  </si>
  <si>
    <t>前回調書記載なし</t>
  </si>
  <si>
    <t>0.31m2(0.10m×3.10m)</t>
  </si>
  <si>
    <t>15.80m×0.10m (判定Ⅱa)</t>
  </si>
  <si>
    <t>水平打ち継ぎ目(左側)沿いにうき。前回調書記載なし。現状で利用者被害の可能性は低いため、監視にとどめる。 ※打音異常無し</t>
  </si>
  <si>
    <t xml:space="preserve">水平打ち継ぎ目(左側)沿いにうき。現状で利用者被害の可能性は低いため、監視にとどめる。(前回S4-26で評価)※打音異常無し </t>
  </si>
  <si>
    <t>0.15m2(0.10m×1.50m)</t>
  </si>
  <si>
    <t>0.07m2(0.70m×0.10m)</t>
  </si>
  <si>
    <t>0.10m×0.60m (判定Ⅱb)</t>
  </si>
  <si>
    <t>0.10m×0.40m (判定Ⅱb)</t>
  </si>
  <si>
    <t>0.36m2(0.05m×7.20m)</t>
  </si>
  <si>
    <t>7.20m×0.05m (判定Ⅱb)</t>
  </si>
  <si>
    <t>0.02m2(0.35m×0.05m)</t>
  </si>
  <si>
    <t>0.05m×0.35m (判定Ⅱb)</t>
  </si>
  <si>
    <t>アーチ部(左側)に豆板。現状で利用者被害の可能性は低いため、監視にとどめる。 ※打音異常無し</t>
  </si>
  <si>
    <t xml:space="preserve">横断目地部(アーチ右側)にはく落(異物(新聞紙)混入)。現状で利用者被害の可能性は低いため、監視にとどめる。※打音異常無し </t>
  </si>
  <si>
    <t>13.56m2(7.75m×1.75m)</t>
  </si>
  <si>
    <t>0.08m2(0.05m×1.60m)</t>
  </si>
  <si>
    <t>1.60m×0.05m (判定Ⅱb)</t>
  </si>
  <si>
    <t xml:space="preserve">アーチ部(天端)にひび割れ沿いの遊離石灰。現状で利用者被害の可能性は低いため、監視にとどめる。 </t>
  </si>
  <si>
    <t>アーチ部(右側)に豆板。現状で利用者被害の可能性は低いため、監視にとどめる。 ※打音異常無し</t>
  </si>
  <si>
    <t>0.11m2(0.10m×1.10m)</t>
  </si>
  <si>
    <t>1.10m×0.10m (判定Ⅱa)</t>
  </si>
  <si>
    <t>水平打ち継ぎ目(左側)沿いにうき。現状で利用者被害の可能性は低いため、監視にとどめる。(S3範囲はS3-41、S5範囲はS5-50で評価) ※打音異常無し</t>
  </si>
  <si>
    <t>0.02m2(0.05m×0.40m)</t>
  </si>
  <si>
    <t>0.40m×0.05m (判定Ⅱa)</t>
  </si>
  <si>
    <t>1.50m×0.10m (判定Ⅱa)</t>
  </si>
  <si>
    <t>1.90m×0.10m (判定Ⅱa)</t>
  </si>
  <si>
    <t>0.08m2(0.05m×1.50m)</t>
  </si>
  <si>
    <t>水平打ち継ぎ目(右側)沿いにうき。拡大。現状で利用者被害の可能性は低いため、監視にとどめる。 ※打音異常無し</t>
  </si>
  <si>
    <t>側壁部(左側)に豆板。新たに発生。現状で利用者被害の可能性は低いため、監視にとどめる。 ※打音異常無し</t>
  </si>
  <si>
    <t>0.29m2(長さ2.90m×幅1.00mm)</t>
  </si>
  <si>
    <t>0.01m2(0.15m×0.05m)</t>
  </si>
  <si>
    <t>アーチ部(左側)に横断ひび割れ。前回調書記載なし。進行なし。現状で利用者被害の可能性は低いため、監視にとどめる。 ※打音異常無し</t>
  </si>
  <si>
    <t>アーチ部(右側)にひび割れ沿いのうき。新たに発生。将来的に利用者に影響が及ぶ可能性があるため、重点的な監視及び計画的な対策を必要とする。 ※打音異常無し</t>
  </si>
  <si>
    <t>水平打ち継ぎ目(右側)沿いにうき。現状で利用者被害の可能性は低いため、監視にとどめる。(前回S3-35で評価) ※打音異常無し</t>
  </si>
  <si>
    <t>0.03m2(0.20m×0.15m)</t>
  </si>
  <si>
    <t>0.10m×0.10m (判定Ⅱb)</t>
  </si>
  <si>
    <t>0.05m×0.10m (判定Ⅱb)</t>
  </si>
  <si>
    <t>アーチ部(天端)に補修跡うき(前回はく落)。将来的に利用者に影響が及ぶ可能性があるため、重点的な監視及び計画的な対策を必要とする。 ※打音異常無し</t>
  </si>
  <si>
    <t xml:space="preserve">横断目地部(アーチ右側)にはく落(異物(紙)混入)。現状で利用者被害の可能性は低いため、監視にとどめる。※打音異常無し </t>
  </si>
  <si>
    <t>0.03m2(0.60m×0.05m)</t>
  </si>
  <si>
    <t>0.05m×0.50m (判定Ⅱa)</t>
  </si>
  <si>
    <t>0.35m2(0.10m×3.50m)</t>
  </si>
  <si>
    <t>3.50m×0.10m (判定Ⅱa)</t>
  </si>
  <si>
    <t>横断目地部(アーチ右側)にうき。将来的に利用者に影響が及ぶ可能性があるため、重点的な監視及び計画的な対策を必要とする。 ※打音異常無し</t>
  </si>
  <si>
    <t>0.03m2(0.10m×0.30m)</t>
  </si>
  <si>
    <t>0.30m×0.10m (判定Ⅱa)</t>
  </si>
  <si>
    <t>2.50m×0.10m (判定Ⅱa)</t>
  </si>
  <si>
    <t>0.09m2(0.10m×0.90m)</t>
  </si>
  <si>
    <t>0.90m×0.10m (判定Ⅱa)</t>
  </si>
  <si>
    <t>0.04m2(0.40m×0.10m)</t>
  </si>
  <si>
    <t>0.04m2(長さ0.40m×幅1.00mm)</t>
  </si>
  <si>
    <t xml:space="preserve">側壁部(右側)に線導水破損。現状で利用者被害の可能性は低いため、監視にとどめる。 </t>
  </si>
  <si>
    <t xml:space="preserve">アーチ部(左側)に斜めひび割れ。新たに発生。現状で利用者被害の可能性は低いため、監視にとどめる。 </t>
  </si>
  <si>
    <t>0.19m2(0.10m×1.90m)</t>
  </si>
  <si>
    <t>0.16m2(0.10m×1.60m)</t>
  </si>
  <si>
    <t>8.20m×0.10m (判定Ⅱa)</t>
  </si>
  <si>
    <t>水平打ち継ぎ目(左側)沿いにうき。現状で利用者被害の可能性は低いため、監視にとどめる。(前回S4-26で評価) ※打音異常無し</t>
  </si>
  <si>
    <t xml:space="preserve">水平打ち継ぎ目(左側)沿いにうき。現状で利用者被害の可能性は低いため、監視にとどめる。(前回S6-32で評価)※打音異常無し </t>
  </si>
  <si>
    <t>2.55m2(5.10m×0.50m)</t>
  </si>
  <si>
    <t>0.05m×0.40m (判定Ⅱb)</t>
  </si>
  <si>
    <t xml:space="preserve">アーチ部(左側)にひび割れ沿いのにじみ。現状で利用者被害の可能性は低いため、監視にとどめる。 </t>
  </si>
  <si>
    <t>0.08m2(0.80m×0.10m)</t>
  </si>
  <si>
    <t>0.05m×0.80m (判定Ⅱb)</t>
  </si>
  <si>
    <t>横断目地部(天端)に豆板。将来的に利用者に影響が及ぶ可能性があるため、重点的な監視及び計画的な対策を必要とする。 ※打音異常無し</t>
  </si>
  <si>
    <t>4.28m2(8.55m×0.50m)</t>
  </si>
  <si>
    <t>0.03m2(0.05m×0.50m)</t>
  </si>
  <si>
    <t>0.50m×0.05m (判定Ⅱb)</t>
  </si>
  <si>
    <t xml:space="preserve">アーチ部(天端)にひび割れ沿いのにじみ(遊離石灰)。現状で利用者被害の可能性は低いため、監視にとどめる。 </t>
  </si>
  <si>
    <t>0.23m2(0.05m×4.50m)</t>
  </si>
  <si>
    <t>0.05m×4.50m (判定Ⅱb)</t>
  </si>
  <si>
    <t>0.67m2(0.10m×6.70m)</t>
  </si>
  <si>
    <t>水平打ち継ぎ目(左側)沿いにうき。現状で利用者被害の可能性は低いため、監視にとどめる。(S5範囲はS5-51で評価) ※打音異常無し</t>
  </si>
  <si>
    <t>0.26m2(0.10m×2.60m)</t>
  </si>
  <si>
    <t>4.10m×0.10m (判定Ⅱa)</t>
  </si>
  <si>
    <t>11.10m×0.10m (判定Ⅱa)</t>
  </si>
  <si>
    <t>水平打ち継ぎ目(左側)沿いにうき。現状で利用者被害の可能性は低いため、監視にとどめる。(S7範囲はS7-31で評価) ※打音異常無し</t>
  </si>
  <si>
    <t>水平打ち継ぎ目(右側)沿いにうき。現状で利用者被害の可能性は低いため、監視にとどめる。(S7の範囲はS7-45で評価) ※打音異常無し</t>
  </si>
  <si>
    <t>0.02m2(0.45m×0.05m)</t>
  </si>
  <si>
    <t>0.05m×0.45m (判定Ⅱb)</t>
  </si>
  <si>
    <t>0.05m×0.15m (判定Ⅱa)</t>
  </si>
  <si>
    <t>横断目地部(アーチ右側)にはく落。現状で利用者被害の可能性は低いため、監視にとどめる。 ※打音異常無し</t>
  </si>
  <si>
    <t>アーチ部(右側)にひび割れ沿いのうき。将来的に利用者に影響が及ぶ可能性があるため、重点的な監視及び計画的な対策を必要とする。 ※打音異常無し</t>
  </si>
  <si>
    <t>0.05m×0.15m (判定Ⅱb)</t>
  </si>
  <si>
    <t>1.00m×0.10m (判定Ⅱa)</t>
  </si>
  <si>
    <t>水平打ち継ぎ目(左側)沿いにうき。拡大。現状で利用者被害の可能性は低いため、監視にとどめる。(前回S6-33のS7範囲を含む) ※打音異常無し</t>
  </si>
  <si>
    <t>0.06m2(0.10m×0.60m)</t>
  </si>
  <si>
    <t>0.50m×0.10m (判定Ⅱa)</t>
  </si>
  <si>
    <t>0.10m×0.60m (判定Ⅱa)</t>
  </si>
  <si>
    <t>側壁部(右側)に線導水破損(漏水なし)。現状で利用者被害の可能性は低いため、監視にとどめる。 ※打音異常無し</t>
  </si>
  <si>
    <t>アーチ部(天端)にひび割れ沿いのうき。新たに発生。将来的に利用者に影響が及ぶ可能性があるため、重点的な監視及び計画的な対策を必要とする。 ※打音異常無し</t>
  </si>
  <si>
    <t>0.47m2(長さ4.70m×幅1.00mm)</t>
  </si>
  <si>
    <t xml:space="preserve">アーチ部(右側)に横断ひび割れ。前回調書記載なし。進行なし。現状で利用者被害の可能性は低いため、監視にとどめる。 </t>
  </si>
  <si>
    <t>0.07m2(0.10m×0.70m)</t>
  </si>
  <si>
    <t>0.70m×0.10m (判定Ⅱa)</t>
  </si>
  <si>
    <t>0.02m2(0.05m×0.30m)</t>
  </si>
  <si>
    <t>0.30m×0.05m (判定Ⅱa)</t>
  </si>
  <si>
    <t>0.05m2(0.10m×0.50m)</t>
  </si>
  <si>
    <t>水平打ち継ぎ目(右側)沿いにうき。現状で利用者被害の可能性は低いため、監視にとどめる。(前回はS6-34で評価) ※打音異常無し</t>
  </si>
  <si>
    <t>0.16m2(1.60m×0.10m)</t>
  </si>
  <si>
    <t>0.10m×1.60m (判定Ⅱb)</t>
  </si>
  <si>
    <t>横断目地部(アーチ左側)にはく落。現状で利用者被害の可能性は低いため、監視にとどめる。 ※打音異常無し</t>
  </si>
  <si>
    <t>0.05m2(0.30m×0.15m)</t>
  </si>
  <si>
    <t>0.10m×0.30m (判定Ⅱb)</t>
  </si>
  <si>
    <t>0.20m×0.10m (判定Ⅱb)</t>
  </si>
  <si>
    <t>0.14m2(0.10m×1.40m)</t>
  </si>
  <si>
    <t>1.40m×0.10m (判定Ⅱa)</t>
  </si>
  <si>
    <t>0.20m×0.10m (判定Ⅱa)</t>
  </si>
  <si>
    <t>0.12m2(0.10m×1.20m)</t>
  </si>
  <si>
    <t>2.70m×0.10m (判定Ⅱa)</t>
  </si>
  <si>
    <t>1.50m×0.02m (判定Ⅱb)</t>
  </si>
  <si>
    <t>水平打ち継ぎ目(左側)沿いにうき。現状で利用者被害の可能性は低いため、監視にとどめる。(S9範囲はS9-51で評価) ※打音異常無し</t>
  </si>
  <si>
    <t>0.05m×0.20m (判定Ⅱb)</t>
  </si>
  <si>
    <t xml:space="preserve">側壁部(左側)に線導水破損。現状で利用者被害の可能性は低いため、監視にとどめる。 </t>
  </si>
  <si>
    <t>0.25m2(0.10m×2.50m)</t>
  </si>
  <si>
    <t>0.03m2(0.10m×0.25m)</t>
  </si>
  <si>
    <t>0.25m×0.10m (判定Ⅱa)</t>
  </si>
  <si>
    <t>0.04m2(0.20m×0.20m)</t>
  </si>
  <si>
    <t>0.20m×0.20m (判定Ⅱa)</t>
  </si>
  <si>
    <t>4.18m2(8.35m×0.50m)</t>
  </si>
  <si>
    <t>0.05m2(0.50m×0.10m)</t>
  </si>
  <si>
    <t>0.10m×0.50m (判定Ⅱb)</t>
  </si>
  <si>
    <t>0.06m2(0.25m×0.25m)</t>
  </si>
  <si>
    <t>0.25m×0.25m (判定Ⅱa)</t>
  </si>
  <si>
    <t>0.40m×0.03m (判定Ⅱa)</t>
  </si>
  <si>
    <t>アーチ部(左側)にうき。将来的に利用者に影響が及ぶ可能性があるため、重点的な監視及び計画的な対策を必要とする。 ※打音異常無し</t>
  </si>
  <si>
    <t>アーチ部(右側)に豆板。将来的に利用者に影響が及ぶ可能性があるため、重点的な監視及び計画的な対策を必要とする。 ※打音異常無し</t>
  </si>
  <si>
    <t>0.07m2(0.05m×1.30m)</t>
  </si>
  <si>
    <t>1.30m×0.05m (判定Ⅱb)</t>
  </si>
  <si>
    <t>1.50m×0.03m (判定Ⅱb)</t>
  </si>
  <si>
    <t>0.04m2(0.05m×0.80m)</t>
  </si>
  <si>
    <t>0.80m×0.02m (判定Ⅱb)</t>
  </si>
  <si>
    <t>0.30m×0.15m (判定Ⅱa)</t>
  </si>
  <si>
    <t>1.60m×0.10m (判定Ⅱa)</t>
  </si>
  <si>
    <t>1.50m×0.05m (判定Ⅱb)</t>
  </si>
  <si>
    <t>側壁部(右側)に豆板。現状で利用者被害の可能性は低いため、監視にとどめる。 ※打音異常無し</t>
  </si>
  <si>
    <t>0.05m2(長さ0.50m×幅1.00mm)</t>
  </si>
  <si>
    <t xml:space="preserve">水平打ち継ぎ目(左側)沿いにうき。現状で利用者被害の可能性は低いため、監視にとどめる。(前回S8-28で評価)※打音異常無し </t>
  </si>
  <si>
    <t xml:space="preserve">アーチ部(天端)に縦断ひび割れ。前回調書記載なし。進行なし。現状で利用者被害の可能性は低いため、監視にとどめる。 </t>
  </si>
  <si>
    <t>0.01m2(0.05m×0.10m)</t>
  </si>
  <si>
    <t>0.13m2(2.60m×0.05m)</t>
  </si>
  <si>
    <t>0.05m×2.50m (判定Ⅱb)</t>
  </si>
  <si>
    <t>0.13m2(0.05m×2.50m)</t>
  </si>
  <si>
    <t>2.50m×0.05m (判定Ⅱb)</t>
  </si>
  <si>
    <t>0.30m2(0.10m×3.00m)</t>
  </si>
  <si>
    <t>3.00m×0.10m (判定Ⅱa)</t>
  </si>
  <si>
    <t>0.05m×0.10m (判定Ⅱa)</t>
  </si>
  <si>
    <t>0.20m×0.05m (判定Ⅱa)</t>
  </si>
  <si>
    <t>0.53m2(0.15m×3.50m)</t>
  </si>
  <si>
    <t>1.30m×0.15m (判定Ⅱa)</t>
  </si>
  <si>
    <t>0.08m2(0.15m×0.50m)</t>
  </si>
  <si>
    <t>0.50m×0.15m (判定Ⅱa)</t>
  </si>
  <si>
    <t>0.02m2(0.20m×0.10m)</t>
  </si>
  <si>
    <t>側壁部(右側)にうき。新たに発生。現状で利用者被害の可能性は低いため、監視にとどめる。 ※打音異常無し</t>
  </si>
  <si>
    <t>0.20m×0.20m (判定Ⅱb)</t>
  </si>
  <si>
    <t>0.15m×0.70m (判定Ⅱb)</t>
  </si>
  <si>
    <t>不明</t>
  </si>
  <si>
    <t xml:space="preserve">アーチ部(天端)に対策実施(炭素繊維シート)。前回点検時に確認された異音箇所に補修工事が実施されたことにより状態は改善され、現状で利用者被害がないと判断しⅠ判定とした。 </t>
  </si>
  <si>
    <t>0.50m×1.50m (判定Ⅲ)</t>
  </si>
  <si>
    <t xml:space="preserve">アーチ部(天端)に対策実施(炭素繊維シート)。前回点検時に確認されたうきに補修工事が実施されたことにより状態は改善され、現状で利用者被害がないと判断しⅠ判定とした。 </t>
  </si>
  <si>
    <t>アーチ部(右側)にはく落。現状で利用者被害の可能性は低いため、監視にとどめる。 ※打音異常無し</t>
  </si>
  <si>
    <t>0.33m2(0.10m×3.30m)</t>
  </si>
  <si>
    <t>3.30m×0.10m (判定Ⅱa)</t>
  </si>
  <si>
    <t>0.50m×0.05m (判定Ⅱa)</t>
  </si>
  <si>
    <t>0.02m2(0.10m×0.15m)</t>
  </si>
  <si>
    <t>0.15m×0.10m (判定Ⅱa)</t>
  </si>
  <si>
    <t>1.08m2(0.10m×10.80m)</t>
  </si>
  <si>
    <t>10.80m×0.10m (判定Ⅱa)</t>
  </si>
  <si>
    <t>規模記載なし (判定Ⅲ)</t>
  </si>
  <si>
    <t xml:space="preserve">側壁部(右側)に線導水破損(漏水なし)。現状で利用者被害の可能性は低いため、監視にとどめる。 </t>
  </si>
  <si>
    <t xml:space="preserve">側壁部(左側)に線導水破損。新たに発生。現状で利用者被害の可能性は低いため、監視にとどめる。 </t>
  </si>
  <si>
    <t>0.05m×0.40m (判定Ⅱa)</t>
  </si>
  <si>
    <t>16.92m2(1.80m×9.40m)</t>
  </si>
  <si>
    <t>前回排水溝の植生による排水不良が確認された滞水箇所は清掃されているためⅠ判定とする。</t>
  </si>
  <si>
    <t>アーチ部(左側)にひび割れ沿いのうき。新たに発生。将来的に利用者に影響が及ぶ可能性があるため、重点的な監視及び計画的な対策を必要とする。 ※打音異常無し</t>
  </si>
  <si>
    <t>覆工スパン番号</t>
  </si>
  <si>
    <t>異常番号</t>
  </si>
  <si>
    <t>異常の種類</t>
  </si>
  <si>
    <t>異常判定区分</t>
  </si>
  <si>
    <t>デリネーターの破損</t>
  </si>
  <si>
    <t>照明の腐食</t>
  </si>
  <si>
    <t>【健全性判定集計表】</t>
  </si>
  <si>
    <t>スパン番号</t>
  </si>
  <si>
    <t>スパン長</t>
  </si>
  <si>
    <t>前回定期点検時の判定</t>
  </si>
  <si>
    <t>応急措置前の判定</t>
  </si>
  <si>
    <t>集計
判定
診断</t>
  </si>
  <si>
    <t>変状の発生規模合計(㎡)</t>
  </si>
  <si>
    <t>覆工スパン単位の
健全性の
診断の区分</t>
  </si>
  <si>
    <t>対策区分の
判定結果</t>
  </si>
  <si>
    <t>対策区分毎の変状数注3</t>
  </si>
  <si>
    <t>株式会社長大
鷲尾 寛</t>
  </si>
  <si>
    <t>定期点検
年月日</t>
  </si>
  <si>
    <t>■定期点検記録様式　健全性の診断の区分に関する所見【様式G】</t>
  </si>
  <si>
    <t>主要地方道柳井周東線</t>
    <phoneticPr fontId="12"/>
  </si>
  <si>
    <t>山口県岩国市周東町中山</t>
    <phoneticPr fontId="12"/>
  </si>
  <si>
    <t>内装なし</t>
    <rPh sb="0" eb="2">
      <t>ナイソウ</t>
    </rPh>
    <phoneticPr fontId="12"/>
  </si>
  <si>
    <r>
      <t xml:space="preserve">【概要】本トンネルの健全性の診断の区分は、予防保全の観点からⅡa判定とする。
</t>
    </r>
    <r>
      <rPr>
        <u/>
        <sz val="16"/>
        <rFont val="HGSｺﾞｼｯｸM"/>
        <family val="3"/>
        <charset val="128"/>
      </rPr>
      <t>1)　変状・異常の内容とそれが確認された部材・部位（客観的事実）</t>
    </r>
    <r>
      <rPr>
        <sz val="16"/>
        <rFont val="HGSｺﾞｼｯｸM"/>
        <family val="3"/>
        <charset val="128"/>
      </rPr>
      <t xml:space="preserve">
・点検で確認された変状は、縦横断方向のひび割れ（Ⅱb判定）、覆工（アーチ、横断目地、水平打ち継ぎ目、ひび割れ沿い）のうき（Ⅱa判定）・豆板（Ⅱa判定）、グラウト孔のうき（Ⅱa判定）、覆工（アーチ）の漏水（Ⅱb判定）、灯具の腐食・デリネータ―の破損（×判定）であった。
・アーチ部に発生するひび割れのうち、進行性が認められないひび割れについては、Ⅱb判定とし、監視を行う。
・うきについては、進行性が認められないことや利用者被害の可能性が低いことからⅡb判定とし、監視を行う。
・PEの歩道部に見られる滞水については、今回の点検時に排水溝の植生による排水不良が清掃されていたため、Ⅰ判定とする。
・坑内照明としてナトリウム灯が設置されているが、灯具の大半に腐食が見られる。
</t>
    </r>
    <r>
      <rPr>
        <u/>
        <sz val="16"/>
        <rFont val="HGSｺﾞｼｯｸM"/>
        <family val="3"/>
        <charset val="128"/>
      </rPr>
      <t>2)　変状等の原因（推定）</t>
    </r>
    <r>
      <rPr>
        <sz val="16"/>
        <rFont val="HGSｺﾞｼｯｸM"/>
        <family val="3"/>
        <charset val="128"/>
      </rPr>
      <t xml:space="preserve">
・ひび割れは経年による「乾燥収縮」によって発生したものと推定される。
・ひび割れや横断目地沿いのうきは、コンクリートの伸縮に起因して新たなひび割れが派生し、うきに至ったものと推定される。
・灯具は、経年による腐食に加えて、融雪剤の影響を受け腐食が促進されたものと推測する。
</t>
    </r>
    <r>
      <rPr>
        <u/>
        <sz val="16"/>
        <rFont val="HGSｺﾞｼｯｸM"/>
        <family val="3"/>
        <charset val="128"/>
      </rPr>
      <t>3)　施設の現状と次回定期点検まで及び将来における構造物の状態（推定）</t>
    </r>
    <r>
      <rPr>
        <sz val="16"/>
        <rFont val="HGSｺﾞｼｯｸM"/>
        <family val="3"/>
        <charset val="128"/>
      </rPr>
      <t xml:space="preserve">
・本トンネルは、中生代白亜紀（1億～7千万年前）の山陽帯に属する花崗岩が分布する。なお、トンネルの約1km南側には領家型の花崗岩が分布する。
・現状として、道路トンネルの構造物としての安全性や安定性を損なう変状は見られない。
・緊急性の高い変状は認められないが、重点監視（2年程度以内を目安に近接目視を行うこと）が必要なⅡa以上の変状が見られる。
・ひび割れに沿ってうきが見られ、今後も、気温変動に伴うコンクリートの伸縮によって新たなうきが発生する可能性がある。
・横断目地沿いに豆板が散見されるが、現状で骨材が抜け落ちる恐れはない。
・灯具の大半に腐食が見られており、一部では蓋の脱落防止として応急処置（番線固定）がなされている。将来的に腐食の進行とともに、蓋の脱落が懸念される。
・現状として地すべり、膨張性地山、有害水等の特定事象の作用を示唆する変状は見られていない。
</t>
    </r>
    <r>
      <rPr>
        <u/>
        <sz val="16"/>
        <rFont val="HGSｺﾞｼｯｸM"/>
        <family val="3"/>
        <charset val="128"/>
      </rPr>
      <t>4)　措置の必要性の判断に関わる事項</t>
    </r>
    <r>
      <rPr>
        <sz val="16"/>
        <rFont val="HGSｺﾞｼｯｸM"/>
        <family val="3"/>
        <charset val="128"/>
      </rPr>
      <t xml:space="preserve">
・現状、構造安定性を損なう状況ではないため、構造安定性に対する措置は不要である。
・うきに対して、はつり落しやFRPネット工および繊維シート接着工等によるはく落防止対策の実施が望ましいと判断する。
・照明については、更新の必要性が高いものと判断する。
</t>
    </r>
    <r>
      <rPr>
        <u/>
        <sz val="16"/>
        <rFont val="HGSｺﾞｼｯｸM"/>
        <family val="3"/>
        <charset val="128"/>
      </rPr>
      <t>5)　その他、次回定期点検へ引き継ぐ事項等</t>
    </r>
    <r>
      <rPr>
        <sz val="16"/>
        <rFont val="HGSｺﾞｼｯｸM"/>
        <family val="3"/>
        <charset val="128"/>
      </rPr>
      <t xml:space="preserve">
・漏水の変状（PE歩道部の滞水）については、管理者へのヒアリングや季節に応じた観察を行い、判定に活用することが望ましい。
</t>
    </r>
    <rPh sb="115" eb="118">
      <t>スイヘイウ</t>
    </rPh>
    <rPh sb="119" eb="120">
      <t>ツ</t>
    </rPh>
    <rPh sb="121" eb="122">
      <t>メ</t>
    </rPh>
    <rPh sb="123" eb="124">
      <t>ゾ</t>
    </rPh>
    <rPh sb="136" eb="138">
      <t>マメイタ</t>
    </rPh>
    <rPh sb="149" eb="150">
      <t>コウ</t>
    </rPh>
    <rPh sb="160" eb="162">
      <t>ホドウ</t>
    </rPh>
    <rPh sb="162" eb="163">
      <t>ブ</t>
    </rPh>
    <rPh sb="164" eb="166">
      <t>フッコウ</t>
    </rPh>
    <rPh sb="172" eb="174">
      <t>ロウスイ</t>
    </rPh>
    <rPh sb="177" eb="179">
      <t>ハンテイ</t>
    </rPh>
    <rPh sb="184" eb="186">
      <t>ハンテイ</t>
    </rPh>
    <rPh sb="194" eb="196">
      <t>ハソン</t>
    </rPh>
    <rPh sb="207" eb="208">
      <t>ブ</t>
    </rPh>
    <rPh sb="221" eb="224">
      <t>シンコウセイ</t>
    </rPh>
    <rPh sb="225" eb="226">
      <t>ミト</t>
    </rPh>
    <rPh sb="233" eb="234">
      <t>ワ</t>
    </rPh>
    <rPh sb="315" eb="316">
      <t>ミ</t>
    </rPh>
    <rPh sb="319" eb="321">
      <t>タイスイ</t>
    </rPh>
    <rPh sb="322" eb="324">
      <t>ゼンカイ</t>
    </rPh>
    <rPh sb="327" eb="329">
      <t>コンカイ</t>
    </rPh>
    <rPh sb="330" eb="333">
      <t>テンケンジ</t>
    </rPh>
    <rPh sb="334" eb="336">
      <t>タイスイ</t>
    </rPh>
    <rPh sb="337" eb="338">
      <t>ミ</t>
    </rPh>
    <rPh sb="352" eb="354">
      <t>セイソウ</t>
    </rPh>
    <rPh sb="368" eb="370">
      <t>ショウメイ</t>
    </rPh>
    <rPh sb="378" eb="379">
      <t>トウ</t>
    </rPh>
    <rPh sb="380" eb="382">
      <t>セッチ</t>
    </rPh>
    <rPh sb="389" eb="391">
      <t>トウグ</t>
    </rPh>
    <rPh sb="392" eb="394">
      <t>タイハン</t>
    </rPh>
    <rPh sb="395" eb="397">
      <t>フショク</t>
    </rPh>
    <rPh sb="398" eb="399">
      <t>ミ</t>
    </rPh>
    <rPh sb="422" eb="423">
      <t>ワ</t>
    </rPh>
    <rPh sb="478" eb="480">
      <t>シンシュク</t>
    </rPh>
    <rPh sb="481" eb="483">
      <t>キイン</t>
    </rPh>
    <rPh sb="485" eb="486">
      <t>アラ</t>
    </rPh>
    <rPh sb="490" eb="491">
      <t>ワ</t>
    </rPh>
    <rPh sb="493" eb="495">
      <t>ハセイ</t>
    </rPh>
    <rPh sb="500" eb="501">
      <t>イタ</t>
    </rPh>
    <rPh sb="506" eb="508">
      <t>スイテイ</t>
    </rPh>
    <rPh sb="514" eb="516">
      <t>トウグ</t>
    </rPh>
    <rPh sb="518" eb="520">
      <t>ケイネン</t>
    </rPh>
    <rPh sb="523" eb="525">
      <t>フショク</t>
    </rPh>
    <rPh sb="526" eb="527">
      <t>クワ</t>
    </rPh>
    <rPh sb="530" eb="533">
      <t>ユウセツザイ</t>
    </rPh>
    <rPh sb="534" eb="536">
      <t>エイキョウ</t>
    </rPh>
    <rPh sb="537" eb="538">
      <t>ウ</t>
    </rPh>
    <rPh sb="539" eb="541">
      <t>フショク</t>
    </rPh>
    <rPh sb="542" eb="544">
      <t>ソクシン</t>
    </rPh>
    <rPh sb="550" eb="552">
      <t>スイソク</t>
    </rPh>
    <rPh sb="599" eb="600">
      <t>ホン</t>
    </rPh>
    <rPh sb="699" eb="700">
      <t>ミ</t>
    </rPh>
    <rPh sb="770" eb="771">
      <t>ワ</t>
    </rPh>
    <rPh sb="773" eb="774">
      <t>ソ</t>
    </rPh>
    <rPh sb="779" eb="780">
      <t>ミ</t>
    </rPh>
    <rPh sb="783" eb="785">
      <t>コンゴ</t>
    </rPh>
    <rPh sb="787" eb="789">
      <t>キオン</t>
    </rPh>
    <rPh sb="789" eb="791">
      <t>ヘンドウ</t>
    </rPh>
    <rPh sb="792" eb="793">
      <t>トモナ</t>
    </rPh>
    <rPh sb="801" eb="803">
      <t>シンシュク</t>
    </rPh>
    <rPh sb="807" eb="808">
      <t>アラ</t>
    </rPh>
    <rPh sb="813" eb="815">
      <t>ハッセイ</t>
    </rPh>
    <rPh sb="817" eb="820">
      <t>カノウセイ</t>
    </rPh>
    <rPh sb="826" eb="828">
      <t>オウダン</t>
    </rPh>
    <rPh sb="828" eb="830">
      <t>メジ</t>
    </rPh>
    <rPh sb="830" eb="831">
      <t>ソ</t>
    </rPh>
    <rPh sb="833" eb="835">
      <t>マメイタ</t>
    </rPh>
    <rPh sb="836" eb="838">
      <t>サンケン</t>
    </rPh>
    <rPh sb="843" eb="845">
      <t>ゲンジョウ</t>
    </rPh>
    <rPh sb="846" eb="848">
      <t>コツザイ</t>
    </rPh>
    <rPh sb="849" eb="850">
      <t>ヌ</t>
    </rPh>
    <rPh sb="851" eb="852">
      <t>オ</t>
    </rPh>
    <rPh sb="854" eb="855">
      <t>オソ</t>
    </rPh>
    <rPh sb="909" eb="911">
      <t>ショウライ</t>
    </rPh>
    <rPh sb="911" eb="912">
      <t>テキ</t>
    </rPh>
    <rPh sb="913" eb="915">
      <t>フショク</t>
    </rPh>
    <rPh sb="916" eb="918">
      <t>シンコウ</t>
    </rPh>
    <rPh sb="923" eb="924">
      <t>フタ</t>
    </rPh>
    <rPh sb="925" eb="927">
      <t>ダツラク</t>
    </rPh>
    <rPh sb="928" eb="930">
      <t>ケネン</t>
    </rPh>
    <rPh sb="1101" eb="1103">
      <t>ショウメイ</t>
    </rPh>
    <rPh sb="1109" eb="1111">
      <t>コウシン</t>
    </rPh>
    <rPh sb="1112" eb="1114">
      <t>ヒツヨウ</t>
    </rPh>
    <rPh sb="1114" eb="1115">
      <t>セイ</t>
    </rPh>
    <rPh sb="1116" eb="1117">
      <t>タカ</t>
    </rPh>
    <rPh sb="1121" eb="1123">
      <t>ハンダン</t>
    </rPh>
    <rPh sb="1151" eb="1153">
      <t>ロウスイ</t>
    </rPh>
    <rPh sb="1154" eb="1156">
      <t>ヘンジョウ</t>
    </rPh>
    <rPh sb="1159" eb="1162">
      <t>ホドウブ</t>
    </rPh>
    <rPh sb="1163" eb="1165">
      <t>タイスイ</t>
    </rPh>
    <rPh sb="1172" eb="1175">
      <t>カンリシャ</t>
    </rPh>
    <rPh sb="1183" eb="1185">
      <t>キセツ</t>
    </rPh>
    <rPh sb="1186" eb="1187">
      <t>オウ</t>
    </rPh>
    <rPh sb="1189" eb="1191">
      <t>カンサツ</t>
    </rPh>
    <rPh sb="1192" eb="1193">
      <t>オコナ</t>
    </rPh>
    <rPh sb="1195" eb="1197">
      <t>ハンテイ</t>
    </rPh>
    <rPh sb="1198" eb="1200">
      <t>カツヨウ</t>
    </rPh>
    <rPh sb="1205" eb="1206">
      <t>ノゾ</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</si>
</sst>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0&quot; 箇所&quot;"/>
    <numFmt numFmtId="201" formatCode="0&quot; スパン&quot;"/>
    <numFmt numFmtId="202" formatCode="0_);[Red]\(0\)"/>
  </numFmts>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vertAlign val="superscript"/>
      <sz val="11"/>
      <color theme="1"/>
      <name val="ＭＳ Ｐゴシック"/>
      <family val="3"/>
      <charset val="128"/>
      <scheme val="minor"/>
    </font>
    <font>
      <sz val="16"/>
      <name val="HGSｺﾞｼｯｸM"/>
      <family val="3"/>
      <charset val="128"/>
    </font>
    <font>
      <u/>
      <sz val="16"/>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5" fillId="0" borderId="0">
      <alignment vertical="center"/>
    </xf>
    <xf numFmtId="0" fontId="16" fillId="0" borderId="0"/>
    <xf numFmtId="38" fontId="16" fillId="0" borderId="0" applyFont="0" applyFill="0" applyBorder="0" applyAlignment="0" applyProtection="0">
      <alignment vertical="center"/>
    </xf>
    <xf numFmtId="0" fontId="20" fillId="0" borderId="0">
      <alignment vertical="center"/>
    </xf>
    <xf numFmtId="0" fontId="6" fillId="0" borderId="0">
      <alignment vertical="center"/>
    </xf>
    <xf numFmtId="38" fontId="6" fillId="0" borderId="0" applyFont="0" applyFill="0" applyBorder="0" applyAlignment="0" applyProtection="0">
      <alignment vertical="center"/>
    </xf>
    <xf numFmtId="0" fontId="16" fillId="0" borderId="0"/>
    <xf numFmtId="0" fontId="5" fillId="0" borderId="0">
      <alignment vertical="center"/>
    </xf>
    <xf numFmtId="38" fontId="5" fillId="0" borderId="0" applyFont="0" applyFill="0" applyBorder="0" applyAlignment="0" applyProtection="0">
      <alignment vertical="center"/>
    </xf>
    <xf numFmtId="0" fontId="15" fillId="0" borderId="0">
      <alignment vertical="center"/>
    </xf>
    <xf numFmtId="0" fontId="39" fillId="0" borderId="0">
      <alignment vertical="center"/>
    </xf>
    <xf numFmtId="0" fontId="4" fillId="0" borderId="0">
      <alignment vertical="center"/>
    </xf>
    <xf numFmtId="0" fontId="3" fillId="0" borderId="0">
      <alignment vertical="center"/>
    </xf>
    <xf numFmtId="0" fontId="1" fillId="0" borderId="0">
      <alignment vertical="center"/>
    </xf>
  </cellStyleXfs>
  <cellXfs count="1153">
    <xf numFmtId="0" fontId="0" fillId="0" borderId="0" xfId="0">
      <alignment vertical="center"/>
    </xf>
    <xf numFmtId="0" fontId="13" fillId="0" borderId="0" xfId="2" applyFont="1" applyAlignment="1" applyProtection="1">
      <alignment vertical="center"/>
      <protection locked="0"/>
    </xf>
    <xf numFmtId="0" fontId="13" fillId="0" borderId="0" xfId="2" applyFont="1" applyProtection="1">
      <protection locked="0"/>
    </xf>
    <xf numFmtId="0" fontId="13" fillId="0" borderId="0" xfId="2" applyFont="1" applyAlignment="1">
      <alignment vertical="center"/>
    </xf>
    <xf numFmtId="0" fontId="8" fillId="0" borderId="0" xfId="2" applyFont="1" applyAlignment="1" applyProtection="1">
      <alignment vertical="center"/>
      <protection locked="0"/>
    </xf>
    <xf numFmtId="0" fontId="13" fillId="0" borderId="0" xfId="2" applyFont="1" applyAlignment="1">
      <alignment horizontal="center" vertical="center"/>
    </xf>
    <xf numFmtId="0" fontId="8" fillId="0" borderId="0" xfId="2" applyFont="1" applyProtection="1">
      <protection locked="0"/>
    </xf>
    <xf numFmtId="0" fontId="13" fillId="0" borderId="0" xfId="2" applyFont="1" applyAlignment="1" applyProtection="1">
      <alignment horizontal="center" vertical="center"/>
      <protection locked="0"/>
    </xf>
    <xf numFmtId="0" fontId="24" fillId="0" borderId="0" xfId="2" applyFont="1" applyAlignment="1" applyProtection="1">
      <alignment vertical="center"/>
      <protection locked="0"/>
    </xf>
    <xf numFmtId="0" fontId="24" fillId="0" borderId="0" xfId="2" applyFont="1" applyAlignment="1" applyProtection="1">
      <alignment vertical="center" shrinkToFit="1"/>
      <protection locked="0"/>
    </xf>
    <xf numFmtId="0" fontId="24" fillId="0" borderId="0" xfId="2" applyFont="1" applyAlignment="1">
      <alignment vertical="center" shrinkToFit="1"/>
    </xf>
    <xf numFmtId="0" fontId="24" fillId="0" borderId="0" xfId="2" applyFont="1" applyAlignment="1">
      <alignment vertical="center" textRotation="255" shrinkToFit="1"/>
    </xf>
    <xf numFmtId="0" fontId="24" fillId="0" borderId="0" xfId="2" applyFont="1" applyAlignment="1" applyProtection="1">
      <alignment horizontal="center" vertical="center" shrinkToFit="1"/>
      <protection locked="0"/>
    </xf>
    <xf numFmtId="0" fontId="25" fillId="0" borderId="1" xfId="7" applyFont="1" applyBorder="1" applyAlignment="1">
      <alignment horizontal="center" vertical="center"/>
    </xf>
    <xf numFmtId="0" fontId="26" fillId="0" borderId="1" xfId="7" applyFont="1" applyBorder="1" applyAlignment="1">
      <alignment horizontal="center" vertical="center"/>
    </xf>
    <xf numFmtId="0" fontId="17" fillId="2" borderId="13" xfId="7" applyFont="1" applyFill="1" applyBorder="1" applyAlignment="1">
      <alignment horizontal="center" vertical="center"/>
    </xf>
    <xf numFmtId="0" fontId="17" fillId="2" borderId="14" xfId="7" quotePrefix="1" applyFont="1" applyFill="1" applyBorder="1" applyAlignment="1">
      <alignment horizontal="center" vertical="center" shrinkToFit="1"/>
    </xf>
    <xf numFmtId="58" fontId="17" fillId="2" borderId="14" xfId="7" quotePrefix="1" applyNumberFormat="1" applyFont="1" applyFill="1" applyBorder="1" applyAlignment="1">
      <alignment horizontal="center" vertical="center" shrinkToFit="1"/>
    </xf>
    <xf numFmtId="0" fontId="13" fillId="0" borderId="7" xfId="2" applyFont="1" applyBorder="1" applyAlignment="1">
      <alignment vertical="center"/>
    </xf>
    <xf numFmtId="0" fontId="14" fillId="0" borderId="0" xfId="2" applyFont="1" applyProtection="1">
      <protection locked="0"/>
    </xf>
    <xf numFmtId="0" fontId="13" fillId="0" borderId="1" xfId="2" applyFont="1" applyBorder="1" applyAlignment="1" applyProtection="1">
      <alignment vertical="center"/>
      <protection locked="0"/>
    </xf>
    <xf numFmtId="0" fontId="13" fillId="0" borderId="0" xfId="2" applyFont="1" applyAlignment="1">
      <alignment horizontal="center" vertical="center" wrapText="1"/>
    </xf>
    <xf numFmtId="0" fontId="8" fillId="2" borderId="13" xfId="7" applyFont="1" applyFill="1" applyBorder="1" applyAlignment="1">
      <alignment horizontal="center" vertical="center"/>
    </xf>
    <xf numFmtId="0" fontId="31" fillId="0" borderId="1" xfId="7" applyFont="1" applyBorder="1" applyAlignment="1">
      <alignment horizontal="center" vertical="center"/>
    </xf>
    <xf numFmtId="0" fontId="13" fillId="0" borderId="0" xfId="2" applyFont="1" applyAlignment="1" applyProtection="1">
      <alignment horizontal="center" vertical="center" shrinkToFit="1"/>
      <protection locked="0"/>
    </xf>
    <xf numFmtId="0" fontId="13" fillId="0" borderId="0" xfId="2" applyFont="1" applyAlignment="1" applyProtection="1">
      <alignment vertical="center" shrinkToFit="1"/>
      <protection locked="0"/>
    </xf>
    <xf numFmtId="0" fontId="13" fillId="4" borderId="0" xfId="2" applyFont="1" applyFill="1" applyAlignment="1">
      <alignment horizontal="center" vertical="center" textRotation="255"/>
    </xf>
    <xf numFmtId="0" fontId="13" fillId="4" borderId="0" xfId="2" applyFont="1" applyFill="1" applyAlignment="1">
      <alignment vertical="center"/>
    </xf>
    <xf numFmtId="0" fontId="13" fillId="0" borderId="0" xfId="4" applyFont="1">
      <alignment vertical="center"/>
    </xf>
    <xf numFmtId="0" fontId="19" fillId="0" borderId="0" xfId="4" applyFont="1" applyAlignment="1">
      <alignment horizontal="center" vertical="center"/>
    </xf>
    <xf numFmtId="0" fontId="13" fillId="0" borderId="0" xfId="4" applyFont="1" applyAlignment="1">
      <alignment horizontal="left" vertical="center"/>
    </xf>
    <xf numFmtId="0" fontId="19" fillId="0" borderId="0" xfId="4" applyFont="1">
      <alignment vertical="center"/>
    </xf>
    <xf numFmtId="0" fontId="19" fillId="0" borderId="0" xfId="4" applyFont="1" applyAlignment="1">
      <alignment horizontal="center" vertical="center" wrapText="1"/>
    </xf>
    <xf numFmtId="178" fontId="19" fillId="0" borderId="0" xfId="4" applyNumberFormat="1" applyFont="1" applyAlignment="1">
      <alignment horizontal="center" vertical="center" shrinkToFit="1"/>
    </xf>
    <xf numFmtId="0" fontId="19" fillId="0" borderId="0" xfId="4" applyFont="1" applyAlignment="1">
      <alignment horizontal="left" vertical="center"/>
    </xf>
    <xf numFmtId="0" fontId="19" fillId="0" borderId="0" xfId="2" applyFont="1" applyAlignment="1" applyProtection="1">
      <alignment vertical="center"/>
      <protection locked="0"/>
    </xf>
    <xf numFmtId="0" fontId="31" fillId="0" borderId="0" xfId="0" applyFont="1">
      <alignment vertical="center"/>
    </xf>
    <xf numFmtId="0" fontId="31" fillId="0" borderId="0" xfId="0" applyFont="1" applyAlignment="1">
      <alignment horizontal="center" vertical="center"/>
    </xf>
    <xf numFmtId="0" fontId="13" fillId="0" borderId="0" xfId="0" applyFont="1">
      <alignment vertical="center"/>
    </xf>
    <xf numFmtId="0" fontId="13" fillId="0" borderId="0" xfId="5" applyFont="1" applyAlignment="1">
      <alignment horizontal="center" vertical="center"/>
    </xf>
    <xf numFmtId="0" fontId="13" fillId="0" borderId="0" xfId="5" applyFont="1">
      <alignment vertical="center"/>
    </xf>
    <xf numFmtId="0" fontId="19" fillId="0" borderId="8" xfId="5" applyFont="1" applyBorder="1" applyAlignment="1">
      <alignment vertical="center" shrinkToFit="1"/>
    </xf>
    <xf numFmtId="0" fontId="19" fillId="0" borderId="5" xfId="5" applyFont="1" applyBorder="1" applyAlignment="1">
      <alignment vertical="center" shrinkToFit="1"/>
    </xf>
    <xf numFmtId="0" fontId="16" fillId="0" borderId="0" xfId="2" applyAlignment="1">
      <alignment vertical="center"/>
    </xf>
    <xf numFmtId="178" fontId="19"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xf>
    <xf numFmtId="0" fontId="28" fillId="2" borderId="1" xfId="2" applyFont="1" applyFill="1" applyBorder="1" applyAlignment="1">
      <alignment horizontal="center" vertical="center" wrapText="1"/>
    </xf>
    <xf numFmtId="189" fontId="16" fillId="0" borderId="1" xfId="2" applyNumberFormat="1" applyBorder="1" applyAlignment="1">
      <alignment vertical="center"/>
    </xf>
    <xf numFmtId="0" fontId="0" fillId="0" borderId="0" xfId="0" applyAlignment="1">
      <alignment horizontal="center" vertical="center"/>
    </xf>
    <xf numFmtId="0" fontId="13" fillId="0" borderId="0" xfId="2" applyFont="1" applyAlignment="1" applyProtection="1">
      <alignment horizontal="center"/>
      <protection locked="0"/>
    </xf>
    <xf numFmtId="0" fontId="28" fillId="2" borderId="8" xfId="2" applyFont="1" applyFill="1" applyBorder="1" applyAlignment="1">
      <alignment horizontal="center" vertical="center" wrapText="1"/>
    </xf>
    <xf numFmtId="0" fontId="36" fillId="0" borderId="1" xfId="2" applyFont="1" applyBorder="1" applyAlignment="1" applyProtection="1">
      <alignment horizontal="center" vertical="center" wrapText="1"/>
      <protection locked="0"/>
    </xf>
    <xf numFmtId="191" fontId="16" fillId="0" borderId="1" xfId="2" applyNumberFormat="1" applyBorder="1" applyAlignment="1">
      <alignment vertical="center"/>
    </xf>
    <xf numFmtId="0" fontId="16" fillId="0" borderId="1" xfId="7" applyBorder="1" applyAlignment="1">
      <alignment vertical="center" shrinkToFit="1"/>
    </xf>
    <xf numFmtId="0" fontId="16" fillId="0" borderId="1" xfId="2" applyBorder="1" applyAlignment="1">
      <alignment vertical="center" shrinkToFit="1"/>
    </xf>
    <xf numFmtId="0" fontId="16" fillId="0" borderId="0" xfId="2" applyAlignment="1">
      <alignment horizontal="center" vertical="center"/>
    </xf>
    <xf numFmtId="0" fontId="16" fillId="0" borderId="1" xfId="2" applyBorder="1" applyAlignment="1">
      <alignment vertical="center"/>
    </xf>
    <xf numFmtId="194" fontId="36" fillId="0" borderId="1" xfId="2" applyNumberFormat="1" applyFont="1" applyBorder="1" applyAlignment="1" applyProtection="1">
      <alignment horizontal="center" vertical="center" wrapText="1"/>
      <protection locked="0"/>
    </xf>
    <xf numFmtId="2" fontId="13" fillId="0" borderId="0" xfId="2" applyNumberFormat="1" applyFont="1" applyProtection="1">
      <protection locked="0"/>
    </xf>
    <xf numFmtId="195" fontId="13" fillId="0" borderId="0" xfId="2" applyNumberFormat="1" applyFont="1" applyProtection="1">
      <protection locked="0"/>
    </xf>
    <xf numFmtId="0" fontId="19" fillId="0" borderId="0" xfId="5" applyFont="1" applyAlignment="1">
      <alignment horizontal="center" vertical="center" shrinkToFit="1"/>
    </xf>
    <xf numFmtId="0" fontId="19" fillId="0" borderId="0" xfId="5" applyFont="1" applyAlignment="1">
      <alignment horizontal="center" vertical="center" wrapText="1"/>
    </xf>
    <xf numFmtId="0" fontId="13" fillId="0" borderId="0" xfId="5" applyFont="1" applyAlignment="1">
      <alignment horizontal="center" vertical="center" shrinkToFit="1"/>
    </xf>
    <xf numFmtId="177" fontId="29" fillId="0" borderId="7" xfId="2" applyNumberFormat="1" applyFont="1" applyBorder="1" applyAlignment="1">
      <alignment vertical="center" shrinkToFit="1"/>
    </xf>
    <xf numFmtId="177" fontId="29" fillId="0" borderId="0" xfId="2" applyNumberFormat="1" applyFont="1" applyAlignment="1">
      <alignment vertical="center" shrinkToFit="1"/>
    </xf>
    <xf numFmtId="0" fontId="19" fillId="2" borderId="27" xfId="5" applyFont="1" applyFill="1" applyBorder="1" applyAlignment="1">
      <alignment horizontal="center" vertical="center"/>
    </xf>
    <xf numFmtId="0" fontId="19" fillId="0" borderId="27" xfId="5" applyFont="1" applyBorder="1" applyAlignment="1">
      <alignment vertical="center" shrinkToFit="1"/>
    </xf>
    <xf numFmtId="0" fontId="19" fillId="0" borderId="41" xfId="5" applyFont="1" applyBorder="1" applyAlignment="1">
      <alignment vertical="center" shrinkToFit="1"/>
    </xf>
    <xf numFmtId="0" fontId="19" fillId="2" borderId="28" xfId="5" applyFont="1" applyFill="1" applyBorder="1" applyAlignment="1">
      <alignment horizontal="center" vertical="center"/>
    </xf>
    <xf numFmtId="0" fontId="19" fillId="0" borderId="28" xfId="5" applyFont="1" applyBorder="1" applyAlignment="1">
      <alignment vertical="center" shrinkToFit="1"/>
    </xf>
    <xf numFmtId="0" fontId="19" fillId="0" borderId="43" xfId="5" applyFont="1" applyBorder="1" applyAlignment="1">
      <alignment vertical="center" shrinkToFit="1"/>
    </xf>
    <xf numFmtId="0" fontId="19" fillId="2" borderId="30" xfId="5" applyFont="1" applyFill="1" applyBorder="1" applyAlignment="1">
      <alignment horizontal="center" vertical="center"/>
    </xf>
    <xf numFmtId="0" fontId="19" fillId="0" borderId="30" xfId="5" applyFont="1" applyBorder="1" applyAlignment="1">
      <alignment vertical="center" shrinkToFit="1"/>
    </xf>
    <xf numFmtId="0" fontId="19" fillId="0" borderId="46" xfId="5" applyFont="1" applyBorder="1" applyAlignment="1">
      <alignment vertical="center" shrinkToFit="1"/>
    </xf>
    <xf numFmtId="0" fontId="38" fillId="4" borderId="0" xfId="2" applyFont="1" applyFill="1" applyAlignment="1">
      <alignment vertical="center" shrinkToFit="1"/>
    </xf>
    <xf numFmtId="0" fontId="40" fillId="4" borderId="0" xfId="11" applyFont="1" applyFill="1" applyAlignment="1">
      <alignment vertical="center" shrinkToFit="1"/>
    </xf>
    <xf numFmtId="0" fontId="30" fillId="0" borderId="7" xfId="2" applyFont="1" applyBorder="1" applyAlignment="1">
      <alignment vertical="center"/>
    </xf>
    <xf numFmtId="0" fontId="41" fillId="0" borderId="7" xfId="2" applyFont="1" applyBorder="1" applyAlignment="1">
      <alignment vertical="top" wrapText="1"/>
    </xf>
    <xf numFmtId="0" fontId="30" fillId="0" borderId="7" xfId="2" applyFont="1" applyBorder="1" applyAlignment="1">
      <alignment vertical="top"/>
    </xf>
    <xf numFmtId="0" fontId="28" fillId="2" borderId="2" xfId="2" applyFont="1" applyFill="1" applyBorder="1" applyAlignment="1">
      <alignment horizontal="center" vertical="center" wrapText="1"/>
    </xf>
    <xf numFmtId="0" fontId="16" fillId="0" borderId="1" xfId="7" applyBorder="1" applyAlignment="1">
      <alignment horizontal="center" vertical="center"/>
    </xf>
    <xf numFmtId="0" fontId="19" fillId="2" borderId="49" xfId="5" applyFont="1" applyFill="1" applyBorder="1" applyAlignment="1">
      <alignment horizontal="center" vertical="center"/>
    </xf>
    <xf numFmtId="2" fontId="19" fillId="0" borderId="2" xfId="5" applyNumberFormat="1" applyFont="1" applyBorder="1" applyAlignment="1">
      <alignment horizontal="center" vertical="center" shrinkToFit="1"/>
    </xf>
    <xf numFmtId="2" fontId="19" fillId="0" borderId="49" xfId="5" applyNumberFormat="1" applyFont="1" applyBorder="1" applyAlignment="1">
      <alignment horizontal="center" vertical="center" shrinkToFit="1"/>
    </xf>
    <xf numFmtId="2" fontId="19" fillId="0" borderId="3" xfId="5" applyNumberFormat="1" applyFont="1" applyBorder="1" applyAlignment="1">
      <alignment horizontal="center" vertical="center" shrinkToFit="1"/>
    </xf>
    <xf numFmtId="0" fontId="8" fillId="0" borderId="1" xfId="2" applyFont="1" applyBorder="1" applyAlignment="1" applyProtection="1">
      <alignment horizontal="center" vertical="center"/>
      <protection locked="0"/>
    </xf>
    <xf numFmtId="0" fontId="8" fillId="0" borderId="0" xfId="2" applyFont="1" applyAlignment="1" applyProtection="1">
      <alignment vertical="center" textRotation="255"/>
      <protection locked="0"/>
    </xf>
    <xf numFmtId="0" fontId="17" fillId="0" borderId="0" xfId="2" applyFont="1" applyAlignment="1" applyProtection="1">
      <alignment vertical="center" textRotation="255"/>
      <protection locked="0"/>
    </xf>
    <xf numFmtId="0" fontId="8" fillId="0" borderId="4" xfId="2" applyFont="1" applyBorder="1" applyAlignment="1" applyProtection="1">
      <alignment vertical="center"/>
      <protection locked="0"/>
    </xf>
    <xf numFmtId="0" fontId="9" fillId="0" borderId="0" xfId="2" applyFont="1" applyAlignment="1" applyProtection="1">
      <alignment vertical="center"/>
      <protection locked="0"/>
    </xf>
    <xf numFmtId="0" fontId="9" fillId="0" borderId="0" xfId="2" applyFont="1" applyAlignment="1" applyProtection="1">
      <alignment vertical="center" wrapText="1"/>
      <protection locked="0"/>
    </xf>
    <xf numFmtId="0" fontId="8" fillId="0" borderId="4" xfId="2" applyFont="1" applyBorder="1" applyProtection="1">
      <protection locked="0"/>
    </xf>
    <xf numFmtId="0" fontId="8" fillId="0" borderId="9"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8" fillId="0" borderId="10" xfId="2" applyFont="1" applyBorder="1" applyProtection="1">
      <protection locked="0"/>
    </xf>
    <xf numFmtId="0" fontId="8" fillId="0" borderId="10" xfId="2" applyFont="1" applyBorder="1" applyAlignment="1" applyProtection="1">
      <alignment vertical="center" wrapText="1"/>
      <protection locked="0"/>
    </xf>
    <xf numFmtId="0" fontId="19" fillId="0" borderId="1" xfId="2" applyFont="1" applyBorder="1" applyAlignment="1" applyProtection="1">
      <alignment vertical="center" wrapText="1"/>
      <protection locked="0"/>
    </xf>
    <xf numFmtId="0" fontId="19" fillId="0" borderId="54" xfId="5" applyFont="1" applyBorder="1" applyAlignment="1">
      <alignment horizontal="center" vertical="center" shrinkToFit="1"/>
    </xf>
    <xf numFmtId="186" fontId="19" fillId="0" borderId="3" xfId="5" applyNumberFormat="1" applyFont="1" applyBorder="1" applyAlignment="1">
      <alignment horizontal="center" vertical="center" shrinkToFit="1"/>
    </xf>
    <xf numFmtId="186" fontId="19" fillId="0" borderId="49" xfId="5" applyNumberFormat="1" applyFont="1" applyBorder="1" applyAlignment="1">
      <alignment horizontal="center" vertical="center" shrinkToFit="1"/>
    </xf>
    <xf numFmtId="186" fontId="19" fillId="0" borderId="20" xfId="5" applyNumberFormat="1" applyFont="1" applyBorder="1" applyAlignment="1">
      <alignment horizontal="center" vertical="center" shrinkToFit="1"/>
    </xf>
    <xf numFmtId="186" fontId="19" fillId="0" borderId="28" xfId="5" applyNumberFormat="1" applyFont="1" applyBorder="1" applyAlignment="1">
      <alignment horizontal="center" vertical="center" shrinkToFit="1"/>
    </xf>
    <xf numFmtId="2" fontId="19" fillId="0" borderId="28" xfId="5" applyNumberFormat="1" applyFont="1" applyBorder="1" applyAlignment="1">
      <alignment horizontal="center" vertical="center" shrinkToFit="1"/>
    </xf>
    <xf numFmtId="2" fontId="19" fillId="0" borderId="55" xfId="5" applyNumberFormat="1" applyFont="1" applyBorder="1" applyAlignment="1">
      <alignment horizontal="center" vertical="center" shrinkToFit="1"/>
    </xf>
    <xf numFmtId="0" fontId="19" fillId="2" borderId="34" xfId="5" applyFont="1" applyFill="1" applyBorder="1" applyAlignment="1">
      <alignment horizontal="center" vertical="center"/>
    </xf>
    <xf numFmtId="2" fontId="19" fillId="0" borderId="17" xfId="5" applyNumberFormat="1" applyFont="1" applyBorder="1" applyAlignment="1">
      <alignment horizontal="center" vertical="center" shrinkToFit="1"/>
    </xf>
    <xf numFmtId="2" fontId="19" fillId="0" borderId="56" xfId="5" applyNumberFormat="1" applyFont="1" applyBorder="1" applyAlignment="1">
      <alignment horizontal="center" vertical="center" shrinkToFit="1"/>
    </xf>
    <xf numFmtId="0" fontId="13" fillId="0" borderId="8" xfId="2" applyFont="1" applyBorder="1" applyAlignment="1" applyProtection="1">
      <alignment horizontal="center" vertical="center"/>
      <protection locked="0"/>
    </xf>
    <xf numFmtId="0" fontId="19" fillId="2" borderId="20" xfId="5" applyFont="1" applyFill="1" applyBorder="1" applyAlignment="1">
      <alignment horizontal="center" vertical="center"/>
    </xf>
    <xf numFmtId="0" fontId="19" fillId="2" borderId="3"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8" xfId="5" applyFont="1" applyFill="1" applyBorder="1" applyAlignment="1">
      <alignment horizontal="center" vertical="center"/>
    </xf>
    <xf numFmtId="0" fontId="14" fillId="0" borderId="0" xfId="2" applyFont="1" applyAlignment="1">
      <alignment vertical="center"/>
    </xf>
    <xf numFmtId="0" fontId="13" fillId="0" borderId="12" xfId="2" applyFont="1" applyBorder="1" applyProtection="1">
      <protection locked="0"/>
    </xf>
    <xf numFmtId="0" fontId="8" fillId="0" borderId="0" xfId="2" applyFont="1" applyAlignment="1">
      <alignment vertical="center"/>
    </xf>
    <xf numFmtId="0" fontId="13" fillId="0" borderId="1" xfId="4" applyFont="1" applyBorder="1">
      <alignment vertical="center"/>
    </xf>
    <xf numFmtId="0" fontId="43" fillId="2" borderId="1" xfId="2" applyFont="1" applyFill="1" applyBorder="1" applyAlignment="1">
      <alignment horizontal="center" vertical="center" wrapText="1" shrinkToFit="1"/>
    </xf>
    <xf numFmtId="186" fontId="16" fillId="0" borderId="1" xfId="7" applyNumberFormat="1" applyBorder="1" applyAlignment="1">
      <alignment horizontal="right" vertical="center" shrinkToFit="1"/>
    </xf>
    <xf numFmtId="187" fontId="16" fillId="0" borderId="1" xfId="7" applyNumberFormat="1" applyBorder="1" applyAlignment="1">
      <alignment horizontal="center" vertical="center"/>
    </xf>
    <xf numFmtId="0" fontId="13" fillId="0" borderId="0" xfId="4" applyFont="1" applyAlignment="1">
      <alignment horizontal="center" vertical="center"/>
    </xf>
    <xf numFmtId="190" fontId="36" fillId="0" borderId="1" xfId="2" applyNumberFormat="1" applyFont="1" applyBorder="1" applyAlignment="1" applyProtection="1">
      <alignment horizontal="right" vertical="center" shrinkToFit="1"/>
      <protection locked="0"/>
    </xf>
    <xf numFmtId="190" fontId="36" fillId="0" borderId="2" xfId="2" applyNumberFormat="1" applyFont="1" applyBorder="1" applyAlignment="1" applyProtection="1">
      <alignment horizontal="right" vertical="center" shrinkToFit="1"/>
      <protection locked="0"/>
    </xf>
    <xf numFmtId="0" fontId="44" fillId="0" borderId="0" xfId="0" applyFont="1">
      <alignment vertical="center"/>
    </xf>
    <xf numFmtId="0" fontId="42" fillId="0" borderId="0" xfId="0" applyFont="1">
      <alignment vertical="center"/>
    </xf>
    <xf numFmtId="0" fontId="14" fillId="0" borderId="0" xfId="0" applyFont="1">
      <alignment vertical="center"/>
    </xf>
    <xf numFmtId="0" fontId="19" fillId="0" borderId="0" xfId="0" applyFont="1">
      <alignment vertical="center"/>
    </xf>
    <xf numFmtId="0" fontId="45" fillId="0" borderId="0" xfId="0" applyFont="1">
      <alignment vertical="center"/>
    </xf>
    <xf numFmtId="0" fontId="28" fillId="0" borderId="0" xfId="0" applyFont="1">
      <alignment vertical="center"/>
    </xf>
    <xf numFmtId="0" fontId="46" fillId="0" borderId="0" xfId="5" applyFont="1">
      <alignment vertical="center"/>
    </xf>
    <xf numFmtId="0" fontId="34" fillId="0" borderId="0" xfId="5" applyFont="1" applyAlignment="1">
      <alignment horizontal="left" vertical="center"/>
    </xf>
    <xf numFmtId="0" fontId="46" fillId="0" borderId="0" xfId="5" applyFont="1" applyAlignment="1">
      <alignment horizontal="center" vertical="center"/>
    </xf>
    <xf numFmtId="0" fontId="42" fillId="0" borderId="18" xfId="5" applyFont="1" applyBorder="1" applyAlignment="1">
      <alignment horizontal="center" vertical="center" shrinkToFit="1"/>
    </xf>
    <xf numFmtId="0" fontId="42" fillId="0" borderId="1" xfId="5" applyFont="1" applyBorder="1" applyAlignment="1">
      <alignment horizontal="center" vertical="center" shrinkToFit="1"/>
    </xf>
    <xf numFmtId="0" fontId="42" fillId="0" borderId="27" xfId="5" applyFont="1" applyBorder="1" applyAlignment="1">
      <alignment vertical="center" shrinkToFit="1"/>
    </xf>
    <xf numFmtId="0" fontId="42" fillId="0" borderId="28" xfId="5" applyFont="1" applyBorder="1" applyAlignment="1">
      <alignment vertical="center" shrinkToFit="1"/>
    </xf>
    <xf numFmtId="0" fontId="42" fillId="0" borderId="29" xfId="5" applyFont="1" applyBorder="1" applyAlignment="1">
      <alignment vertical="center" shrinkToFit="1"/>
    </xf>
    <xf numFmtId="0" fontId="42" fillId="0" borderId="48" xfId="5" applyFont="1" applyBorder="1" applyAlignment="1">
      <alignment vertical="center" shrinkToFit="1"/>
    </xf>
    <xf numFmtId="0" fontId="42" fillId="0" borderId="27" xfId="5" applyFont="1" applyBorder="1" applyAlignment="1">
      <alignment horizontal="center" vertical="center" shrinkToFit="1"/>
    </xf>
    <xf numFmtId="0" fontId="42" fillId="0" borderId="28" xfId="5" applyFont="1" applyBorder="1" applyAlignment="1">
      <alignment horizontal="center" vertical="center" shrinkToFit="1"/>
    </xf>
    <xf numFmtId="0" fontId="42" fillId="0" borderId="8" xfId="5" applyFont="1" applyBorder="1" applyAlignment="1">
      <alignment horizontal="center" vertical="center" shrinkToFit="1"/>
    </xf>
    <xf numFmtId="2" fontId="42" fillId="0" borderId="30" xfId="5" applyNumberFormat="1" applyFont="1" applyBorder="1" applyAlignment="1">
      <alignment horizontal="center" vertical="center" shrinkToFit="1"/>
    </xf>
    <xf numFmtId="2" fontId="42" fillId="0" borderId="28" xfId="5" applyNumberFormat="1" applyFont="1" applyBorder="1" applyAlignment="1">
      <alignment horizontal="center" vertical="center" shrinkToFit="1"/>
    </xf>
    <xf numFmtId="2" fontId="42" fillId="0" borderId="8" xfId="5" applyNumberFormat="1" applyFont="1" applyBorder="1" applyAlignment="1">
      <alignment horizontal="center" vertical="center" shrinkToFit="1"/>
    </xf>
    <xf numFmtId="2" fontId="42" fillId="0" borderId="48" xfId="5" applyNumberFormat="1" applyFont="1" applyBorder="1" applyAlignment="1">
      <alignment horizontal="center" vertical="center" shrinkToFit="1"/>
    </xf>
    <xf numFmtId="2" fontId="42" fillId="0" borderId="17" xfId="5" applyNumberFormat="1" applyFont="1" applyBorder="1" applyAlignment="1">
      <alignment horizontal="center" vertical="center" shrinkToFit="1"/>
    </xf>
    <xf numFmtId="180" fontId="42" fillId="0" borderId="1" xfId="6" applyNumberFormat="1" applyFont="1" applyFill="1" applyBorder="1" applyAlignment="1">
      <alignment horizontal="center" vertical="center" shrinkToFit="1"/>
    </xf>
    <xf numFmtId="179" fontId="42" fillId="0" borderId="27" xfId="5" applyNumberFormat="1" applyFont="1" applyBorder="1" applyAlignment="1">
      <alignment horizontal="center" vertical="center" shrinkToFit="1"/>
    </xf>
    <xf numFmtId="179" fontId="42" fillId="0" borderId="28" xfId="5" applyNumberFormat="1" applyFont="1" applyBorder="1" applyAlignment="1">
      <alignment horizontal="center" vertical="center" shrinkToFit="1"/>
    </xf>
    <xf numFmtId="0" fontId="19" fillId="0" borderId="0" xfId="5" applyFont="1">
      <alignment vertical="center"/>
    </xf>
    <xf numFmtId="0" fontId="13" fillId="0" borderId="1" xfId="4" applyFont="1" applyBorder="1" applyAlignment="1">
      <alignment horizontal="center" vertical="center"/>
    </xf>
    <xf numFmtId="0" fontId="13" fillId="0" borderId="7" xfId="5" applyFont="1" applyBorder="1">
      <alignment vertical="center"/>
    </xf>
    <xf numFmtId="177" fontId="29" fillId="0" borderId="5" xfId="2" applyNumberFormat="1" applyFont="1" applyBorder="1" applyAlignment="1">
      <alignment vertical="center" shrinkToFit="1"/>
    </xf>
    <xf numFmtId="0" fontId="13"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3" fillId="0" borderId="71" xfId="0" applyFont="1" applyBorder="1" applyAlignment="1">
      <alignment horizontal="center" vertical="center" shrinkToFit="1"/>
    </xf>
    <xf numFmtId="0" fontId="23" fillId="0" borderId="0" xfId="0" applyFont="1" applyAlignment="1">
      <alignment horizontal="center" vertical="center" shrinkToFit="1"/>
    </xf>
    <xf numFmtId="0" fontId="23" fillId="0" borderId="34" xfId="0" applyFont="1" applyBorder="1" applyAlignment="1">
      <alignment horizontal="center" vertical="center" shrinkToFit="1"/>
    </xf>
    <xf numFmtId="0" fontId="23" fillId="0" borderId="35" xfId="0" applyFont="1" applyBorder="1" applyAlignment="1">
      <alignment horizontal="center" vertical="center" shrinkToFit="1"/>
    </xf>
    <xf numFmtId="0" fontId="23" fillId="7" borderId="26" xfId="0" applyFont="1" applyFill="1" applyBorder="1" applyAlignment="1">
      <alignment horizontal="center" vertical="center" shrinkToFit="1"/>
    </xf>
    <xf numFmtId="0" fontId="23"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6" fillId="0" borderId="0" xfId="2" applyNumberFormat="1" applyAlignment="1">
      <alignment horizontal="center" vertical="center" shrinkToFit="1"/>
    </xf>
    <xf numFmtId="186" fontId="16" fillId="0" borderId="0" xfId="2" applyNumberFormat="1" applyAlignment="1">
      <alignment vertical="center" shrinkToFit="1"/>
    </xf>
    <xf numFmtId="190" fontId="16" fillId="0" borderId="0" xfId="2" applyNumberFormat="1" applyAlignment="1">
      <alignment vertical="center" shrinkToFit="1"/>
    </xf>
    <xf numFmtId="0" fontId="13" fillId="0" borderId="1" xfId="2" applyFont="1" applyBorder="1" applyAlignment="1" applyProtection="1">
      <alignment horizontal="center" vertical="center" shrinkToFit="1"/>
      <protection locked="0"/>
    </xf>
    <xf numFmtId="0" fontId="42" fillId="0" borderId="49" xfId="5" applyFont="1" applyBorder="1" applyAlignment="1">
      <alignment horizontal="center" vertical="center" shrinkToFit="1"/>
    </xf>
    <xf numFmtId="0" fontId="19" fillId="0" borderId="3" xfId="5" applyFont="1" applyBorder="1" applyAlignment="1">
      <alignment horizontal="center" vertical="center" shrinkToFit="1"/>
    </xf>
    <xf numFmtId="180" fontId="19" fillId="0" borderId="3" xfId="6" applyNumberFormat="1" applyFont="1" applyFill="1" applyBorder="1" applyAlignment="1">
      <alignment horizontal="center" vertical="center" shrinkToFit="1"/>
    </xf>
    <xf numFmtId="0" fontId="19" fillId="0" borderId="7" xfId="5" applyFont="1" applyBorder="1" applyAlignment="1">
      <alignment horizontal="center" vertical="center" shrinkToFit="1"/>
    </xf>
    <xf numFmtId="0" fontId="13" fillId="0" borderId="58" xfId="5" applyFont="1" applyBorder="1" applyAlignment="1">
      <alignment vertical="center" shrinkToFit="1"/>
    </xf>
    <xf numFmtId="0" fontId="13" fillId="0" borderId="59" xfId="5" applyFont="1" applyBorder="1" applyAlignment="1">
      <alignment vertical="center" shrinkToFit="1"/>
    </xf>
    <xf numFmtId="0" fontId="13" fillId="0" borderId="64" xfId="5" applyFont="1" applyBorder="1" applyAlignment="1">
      <alignment vertical="center" shrinkToFit="1"/>
    </xf>
    <xf numFmtId="0" fontId="13" fillId="0" borderId="65" xfId="5" applyFont="1" applyBorder="1" applyAlignment="1">
      <alignment vertical="center" shrinkToFit="1"/>
    </xf>
    <xf numFmtId="179" fontId="13" fillId="0" borderId="40" xfId="5" applyNumberFormat="1" applyFont="1" applyBorder="1" applyAlignment="1">
      <alignment horizontal="center" vertical="center" shrinkToFit="1"/>
    </xf>
    <xf numFmtId="179" fontId="13" fillId="0" borderId="50" xfId="5" applyNumberFormat="1" applyFont="1" applyBorder="1" applyAlignment="1">
      <alignment horizontal="center" vertical="center" shrinkToFit="1"/>
    </xf>
    <xf numFmtId="179" fontId="13" fillId="0" borderId="44" xfId="5" applyNumberFormat="1" applyFont="1" applyBorder="1" applyAlignment="1">
      <alignment horizontal="center" vertical="center" shrinkToFit="1"/>
    </xf>
    <xf numFmtId="179" fontId="13" fillId="0" borderId="33" xfId="5" applyNumberFormat="1" applyFont="1" applyBorder="1" applyAlignment="1">
      <alignment horizontal="center" vertical="center" shrinkToFit="1"/>
    </xf>
    <xf numFmtId="2" fontId="13" fillId="0" borderId="39" xfId="5" applyNumberFormat="1" applyFont="1" applyBorder="1" applyAlignment="1">
      <alignment horizontal="center" vertical="center" shrinkToFit="1"/>
    </xf>
    <xf numFmtId="2" fontId="13" fillId="0" borderId="50" xfId="5" applyNumberFormat="1" applyFont="1" applyBorder="1" applyAlignment="1">
      <alignment horizontal="center" vertical="center" shrinkToFit="1"/>
    </xf>
    <xf numFmtId="2" fontId="13" fillId="0" borderId="44" xfId="5" applyNumberFormat="1" applyFont="1" applyBorder="1" applyAlignment="1">
      <alignment horizontal="center" vertical="center" shrinkToFit="1"/>
    </xf>
    <xf numFmtId="2" fontId="13" fillId="0" borderId="33" xfId="5" applyNumberFormat="1" applyFont="1" applyBorder="1" applyAlignment="1">
      <alignment horizontal="center" vertical="center" shrinkToFit="1"/>
    </xf>
    <xf numFmtId="2" fontId="13" fillId="0" borderId="38" xfId="5" applyNumberFormat="1" applyFont="1" applyBorder="1" applyAlignment="1">
      <alignment horizontal="center" vertical="center" shrinkToFit="1"/>
    </xf>
    <xf numFmtId="191" fontId="16" fillId="0" borderId="0" xfId="2" applyNumberFormat="1" applyAlignment="1">
      <alignment vertical="center" shrinkToFit="1"/>
    </xf>
    <xf numFmtId="191" fontId="16" fillId="0" borderId="0" xfId="2" applyNumberFormat="1" applyAlignment="1">
      <alignment vertical="center"/>
    </xf>
    <xf numFmtId="0" fontId="48" fillId="0" borderId="0" xfId="2" applyFont="1" applyAlignment="1">
      <alignment vertical="center"/>
    </xf>
    <xf numFmtId="0" fontId="49" fillId="2" borderId="1" xfId="2" applyFont="1" applyFill="1" applyBorder="1" applyAlignment="1" applyProtection="1">
      <alignment horizontal="center" vertical="center"/>
      <protection locked="0"/>
    </xf>
    <xf numFmtId="0" fontId="49" fillId="0" borderId="8" xfId="2" applyFont="1" applyBorder="1" applyAlignment="1">
      <alignment horizontal="center" vertical="center" shrinkToFit="1"/>
    </xf>
    <xf numFmtId="0" fontId="49" fillId="2" borderId="1" xfId="2" applyFont="1" applyFill="1" applyBorder="1" applyAlignment="1">
      <alignment horizontal="center" vertical="center" shrinkToFit="1"/>
    </xf>
    <xf numFmtId="0" fontId="49" fillId="2" borderId="9" xfId="2" applyFont="1" applyFill="1" applyBorder="1" applyAlignment="1">
      <alignment horizontal="center" vertical="center"/>
    </xf>
    <xf numFmtId="0" fontId="49" fillId="2" borderId="13" xfId="2" applyFont="1" applyFill="1" applyBorder="1" applyAlignment="1">
      <alignment horizontal="center" vertical="center" shrinkToFit="1"/>
    </xf>
    <xf numFmtId="0" fontId="49" fillId="0" borderId="2" xfId="2" applyFont="1" applyBorder="1" applyAlignment="1" applyProtection="1">
      <alignment horizontal="center" vertical="center" shrinkToFit="1"/>
      <protection locked="0"/>
    </xf>
    <xf numFmtId="0" fontId="51" fillId="2" borderId="14" xfId="2" applyFont="1" applyFill="1" applyBorder="1" applyAlignment="1">
      <alignment vertical="center" textRotation="255" wrapText="1" shrinkToFit="1"/>
    </xf>
    <xf numFmtId="0" fontId="49" fillId="2" borderId="1" xfId="2" applyFont="1" applyFill="1" applyBorder="1" applyAlignment="1">
      <alignment horizontal="center" vertical="center"/>
    </xf>
    <xf numFmtId="0" fontId="49" fillId="0" borderId="2" xfId="2" applyFont="1" applyBorder="1" applyAlignment="1" applyProtection="1">
      <alignment horizontal="center" vertical="center"/>
      <protection locked="0"/>
    </xf>
    <xf numFmtId="0" fontId="49" fillId="0" borderId="8" xfId="2" applyFont="1" applyBorder="1" applyAlignment="1">
      <alignment horizontal="center" vertical="center"/>
    </xf>
    <xf numFmtId="0" fontId="49" fillId="2" borderId="2" xfId="2" applyFont="1" applyFill="1" applyBorder="1" applyAlignment="1">
      <alignment horizontal="center" vertical="center" shrinkToFit="1"/>
    </xf>
    <xf numFmtId="0" fontId="49" fillId="0" borderId="5" xfId="2" applyFont="1" applyBorder="1" applyAlignment="1">
      <alignment horizontal="center" vertical="center" shrinkToFit="1"/>
    </xf>
    <xf numFmtId="0" fontId="49" fillId="0" borderId="1" xfId="2" applyFont="1" applyBorder="1" applyAlignment="1" applyProtection="1">
      <alignment horizontal="center" vertical="center" shrinkToFit="1"/>
      <protection locked="0"/>
    </xf>
    <xf numFmtId="0" fontId="49" fillId="0" borderId="1" xfId="2" applyFont="1" applyBorder="1" applyAlignment="1" applyProtection="1">
      <alignment vertical="center" shrinkToFit="1"/>
      <protection locked="0"/>
    </xf>
    <xf numFmtId="0" fontId="49" fillId="2" borderId="14" xfId="2" applyFont="1" applyFill="1" applyBorder="1" applyAlignment="1">
      <alignment vertical="center"/>
    </xf>
    <xf numFmtId="0" fontId="49" fillId="2" borderId="14" xfId="2" applyFont="1" applyFill="1" applyBorder="1" applyAlignment="1">
      <alignment horizontal="center" vertical="center"/>
    </xf>
    <xf numFmtId="0" fontId="49" fillId="0" borderId="6" xfId="2" applyFont="1" applyBorder="1" applyAlignment="1" applyProtection="1">
      <alignment horizontal="center" vertical="center"/>
      <protection locked="0"/>
    </xf>
    <xf numFmtId="0" fontId="49" fillId="0" borderId="7" xfId="2" applyFont="1" applyBorder="1" applyAlignment="1">
      <alignment horizontal="center" vertical="center"/>
    </xf>
    <xf numFmtId="0" fontId="51" fillId="0" borderId="2" xfId="2" applyFont="1" applyBorder="1" applyAlignment="1" applyProtection="1">
      <alignment horizontal="center" vertical="center" wrapText="1" shrinkToFit="1"/>
      <protection locked="0"/>
    </xf>
    <xf numFmtId="0" fontId="49" fillId="0" borderId="3" xfId="2" applyFont="1" applyBorder="1" applyAlignment="1">
      <alignment horizontal="center" vertical="center" shrinkToFit="1"/>
    </xf>
    <xf numFmtId="0" fontId="49" fillId="0" borderId="1" xfId="2" applyFont="1" applyBorder="1" applyAlignment="1" applyProtection="1">
      <alignment horizontal="center" vertical="center"/>
      <protection locked="0"/>
    </xf>
    <xf numFmtId="0" fontId="49" fillId="2" borderId="13" xfId="2" applyFont="1" applyFill="1" applyBorder="1" applyAlignment="1">
      <alignment horizontal="center" vertical="center"/>
    </xf>
    <xf numFmtId="0" fontId="49" fillId="0" borderId="9" xfId="2" applyFont="1" applyBorder="1" applyAlignment="1" applyProtection="1">
      <alignment horizontal="center" vertical="center" shrinkToFit="1"/>
      <protection locked="0"/>
    </xf>
    <xf numFmtId="0" fontId="49" fillId="0" borderId="13" xfId="2" applyFont="1" applyBorder="1" applyAlignment="1" applyProtection="1">
      <alignment horizontal="center" vertical="center" shrinkToFit="1"/>
      <protection locked="0"/>
    </xf>
    <xf numFmtId="0" fontId="49" fillId="0" borderId="11" xfId="2" applyFont="1" applyBorder="1" applyAlignment="1">
      <alignment horizontal="center" vertical="center" shrinkToFit="1"/>
    </xf>
    <xf numFmtId="0" fontId="49" fillId="0" borderId="9" xfId="2" applyFont="1" applyBorder="1" applyAlignment="1" applyProtection="1">
      <alignment horizontal="center" vertical="center"/>
      <protection locked="0"/>
    </xf>
    <xf numFmtId="0" fontId="49" fillId="0" borderId="10" xfId="2" applyFont="1" applyBorder="1" applyAlignment="1">
      <alignment horizontal="center" vertical="center"/>
    </xf>
    <xf numFmtId="0" fontId="49" fillId="0" borderId="1" xfId="2" applyFont="1" applyBorder="1" applyAlignment="1" applyProtection="1">
      <alignment vertical="center"/>
      <protection locked="0"/>
    </xf>
    <xf numFmtId="0" fontId="49" fillId="0" borderId="3" xfId="2" applyFont="1" applyBorder="1" applyAlignment="1">
      <alignment horizontal="center" vertical="center"/>
    </xf>
    <xf numFmtId="0" fontId="49" fillId="2" borderId="2" xfId="2" applyFont="1" applyFill="1" applyBorder="1" applyAlignment="1">
      <alignment horizontal="centerContinuous" vertical="center"/>
    </xf>
    <xf numFmtId="0" fontId="49" fillId="2" borderId="8" xfId="2" applyFont="1" applyFill="1" applyBorder="1" applyAlignment="1">
      <alignment horizontal="centerContinuous" vertical="center"/>
    </xf>
    <xf numFmtId="0" fontId="49" fillId="2" borderId="15" xfId="2" applyFont="1" applyFill="1" applyBorder="1" applyAlignment="1">
      <alignment vertical="center"/>
    </xf>
    <xf numFmtId="0" fontId="49" fillId="2" borderId="3" xfId="2" applyFont="1" applyFill="1" applyBorder="1" applyAlignment="1">
      <alignment horizontal="centerContinuous" vertical="center"/>
    </xf>
    <xf numFmtId="0" fontId="49" fillId="0" borderId="0" xfId="2" applyFont="1" applyAlignment="1">
      <alignment vertical="center"/>
    </xf>
    <xf numFmtId="0" fontId="49" fillId="0" borderId="0" xfId="2" applyFont="1" applyAlignment="1">
      <alignment horizontal="center" vertical="center"/>
    </xf>
    <xf numFmtId="0" fontId="49" fillId="4" borderId="10" xfId="2" applyFont="1" applyFill="1" applyBorder="1" applyAlignment="1">
      <alignment vertical="center" shrinkToFit="1"/>
    </xf>
    <xf numFmtId="0" fontId="49" fillId="2" borderId="14" xfId="2" applyFont="1" applyFill="1" applyBorder="1" applyAlignment="1">
      <alignment horizontal="center" vertical="center" shrinkToFit="1"/>
    </xf>
    <xf numFmtId="176" fontId="49" fillId="2" borderId="1" xfId="2" applyNumberFormat="1" applyFont="1" applyFill="1" applyBorder="1" applyAlignment="1">
      <alignment horizontal="center" vertical="center" shrinkToFit="1"/>
    </xf>
    <xf numFmtId="176" fontId="49" fillId="2" borderId="14" xfId="2" applyNumberFormat="1" applyFont="1" applyFill="1" applyBorder="1" applyAlignment="1">
      <alignment horizontal="center" vertical="center" shrinkToFit="1"/>
    </xf>
    <xf numFmtId="0" fontId="49" fillId="0" borderId="2" xfId="2" applyFont="1" applyBorder="1" applyAlignment="1">
      <alignment horizontal="center" vertical="center" shrinkToFit="1"/>
    </xf>
    <xf numFmtId="198" fontId="49" fillId="0" borderId="3" xfId="2" applyNumberFormat="1" applyFont="1" applyBorder="1" applyAlignment="1">
      <alignment horizontal="center" vertical="center" shrinkToFit="1"/>
    </xf>
    <xf numFmtId="176" fontId="49" fillId="0" borderId="1" xfId="2" applyNumberFormat="1" applyFont="1" applyBorder="1" applyAlignment="1">
      <alignment horizontal="center" vertical="center" shrinkToFit="1"/>
    </xf>
    <xf numFmtId="176" fontId="49" fillId="0" borderId="14" xfId="2" applyNumberFormat="1" applyFont="1" applyBorder="1" applyAlignment="1">
      <alignment horizontal="center" vertical="center" shrinkToFit="1"/>
    </xf>
    <xf numFmtId="0" fontId="49" fillId="0" borderId="7" xfId="2" applyFont="1" applyBorder="1" applyAlignment="1">
      <alignment vertical="center" wrapText="1" shrinkToFit="1"/>
    </xf>
    <xf numFmtId="196" fontId="50" fillId="0" borderId="7" xfId="10" applyNumberFormat="1" applyFont="1" applyBorder="1" applyAlignment="1" applyProtection="1">
      <alignment vertical="center" shrinkToFit="1"/>
      <protection locked="0"/>
    </xf>
    <xf numFmtId="196" fontId="50" fillId="0" borderId="5" xfId="10" applyNumberFormat="1" applyFont="1" applyBorder="1" applyAlignment="1" applyProtection="1">
      <alignment vertical="center" shrinkToFit="1"/>
      <protection locked="0"/>
    </xf>
    <xf numFmtId="0" fontId="49" fillId="0" borderId="0" xfId="2" applyFont="1" applyAlignment="1">
      <alignment vertical="center" wrapText="1" shrinkToFit="1"/>
    </xf>
    <xf numFmtId="0" fontId="53" fillId="2" borderId="1" xfId="2" applyFont="1" applyFill="1" applyBorder="1" applyAlignment="1" applyProtection="1">
      <alignment horizontal="center" vertical="center" wrapText="1"/>
      <protection locked="0"/>
    </xf>
    <xf numFmtId="0" fontId="54" fillId="2" borderId="1" xfId="2" applyFont="1" applyFill="1" applyBorder="1" applyAlignment="1" applyProtection="1">
      <alignment horizontal="center" vertical="center"/>
      <protection locked="0"/>
    </xf>
    <xf numFmtId="0" fontId="52" fillId="0" borderId="0" xfId="2" applyFont="1" applyAlignment="1" applyProtection="1">
      <alignment vertical="center"/>
      <protection locked="0"/>
    </xf>
    <xf numFmtId="0" fontId="49" fillId="0" borderId="0" xfId="2" applyFont="1" applyAlignment="1" applyProtection="1">
      <alignment vertical="center"/>
      <protection locked="0"/>
    </xf>
    <xf numFmtId="0" fontId="47" fillId="0" borderId="0" xfId="2" applyFont="1" applyAlignment="1" applyProtection="1">
      <alignment vertical="center" wrapText="1"/>
      <protection locked="0"/>
    </xf>
    <xf numFmtId="197" fontId="50" fillId="0" borderId="4" xfId="10" applyNumberFormat="1" applyFont="1" applyBorder="1" applyAlignment="1" applyProtection="1">
      <alignment vertical="center" shrinkToFit="1"/>
      <protection locked="0"/>
    </xf>
    <xf numFmtId="197" fontId="50" fillId="0" borderId="0" xfId="10" applyNumberFormat="1" applyFont="1" applyAlignment="1" applyProtection="1">
      <alignment vertical="center" shrinkToFit="1"/>
      <protection locked="0"/>
    </xf>
    <xf numFmtId="0" fontId="49" fillId="0" borderId="0" xfId="2" applyFont="1" applyAlignment="1" applyProtection="1">
      <alignment vertical="top"/>
      <protection locked="0"/>
    </xf>
    <xf numFmtId="0" fontId="49" fillId="0" borderId="4" xfId="2" applyFont="1" applyBorder="1" applyAlignment="1" applyProtection="1">
      <alignment vertical="top"/>
      <protection locked="0"/>
    </xf>
    <xf numFmtId="0" fontId="49" fillId="0" borderId="0" xfId="2" applyFont="1" applyAlignment="1" applyProtection="1">
      <alignment vertical="center" textRotation="255"/>
      <protection locked="0"/>
    </xf>
    <xf numFmtId="0" fontId="49" fillId="0" borderId="4" xfId="2" applyFont="1" applyBorder="1" applyAlignment="1" applyProtection="1">
      <alignment vertical="center"/>
      <protection locked="0"/>
    </xf>
    <xf numFmtId="0" fontId="49" fillId="0" borderId="0" xfId="2" applyFont="1" applyProtection="1">
      <protection locked="0"/>
    </xf>
    <xf numFmtId="0" fontId="49" fillId="0" borderId="0" xfId="2" applyFont="1" applyAlignment="1" applyProtection="1">
      <alignment vertical="center" wrapText="1"/>
      <protection locked="0"/>
    </xf>
    <xf numFmtId="0" fontId="49" fillId="0" borderId="4" xfId="2" applyFont="1" applyBorder="1" applyAlignment="1" applyProtection="1">
      <alignment vertical="center" wrapText="1"/>
      <protection locked="0"/>
    </xf>
    <xf numFmtId="0" fontId="49" fillId="0" borderId="10" xfId="2" applyFont="1" applyBorder="1" applyAlignment="1" applyProtection="1">
      <alignment vertical="center"/>
      <protection locked="0"/>
    </xf>
    <xf numFmtId="0" fontId="56" fillId="0" borderId="10" xfId="2" applyFont="1" applyBorder="1" applyAlignment="1" applyProtection="1">
      <alignment vertical="center"/>
      <protection locked="0"/>
    </xf>
    <xf numFmtId="0" fontId="49" fillId="0" borderId="10" xfId="2" applyFont="1" applyBorder="1" applyProtection="1">
      <protection locked="0"/>
    </xf>
    <xf numFmtId="0" fontId="49" fillId="0" borderId="11" xfId="2" applyFont="1" applyBorder="1" applyAlignment="1" applyProtection="1">
      <alignment vertical="center"/>
      <protection locked="0"/>
    </xf>
    <xf numFmtId="0" fontId="47" fillId="2" borderId="2" xfId="2" applyFont="1" applyFill="1" applyBorder="1" applyAlignment="1">
      <alignment horizontal="center" vertical="center" wrapText="1"/>
    </xf>
    <xf numFmtId="0" fontId="47" fillId="2" borderId="1" xfId="2" applyFont="1" applyFill="1" applyBorder="1" applyAlignment="1">
      <alignment horizontal="center" vertical="center" wrapText="1"/>
    </xf>
    <xf numFmtId="0" fontId="49" fillId="0" borderId="8" xfId="2" applyFont="1" applyBorder="1" applyAlignment="1" applyProtection="1">
      <alignment horizontal="center" vertical="center"/>
      <protection locked="0"/>
    </xf>
    <xf numFmtId="179" fontId="49" fillId="0" borderId="8" xfId="2" applyNumberFormat="1" applyFont="1" applyBorder="1" applyAlignment="1" applyProtection="1">
      <alignment horizontal="center" vertical="center"/>
      <protection locked="0"/>
    </xf>
    <xf numFmtId="193" fontId="49" fillId="0" borderId="1" xfId="2" applyNumberFormat="1" applyFont="1" applyBorder="1" applyAlignment="1" applyProtection="1">
      <alignment horizontal="center" vertical="center" shrinkToFit="1"/>
      <protection locked="0"/>
    </xf>
    <xf numFmtId="0" fontId="49" fillId="2" borderId="1" xfId="2" applyFont="1" applyFill="1" applyBorder="1" applyAlignment="1">
      <alignment horizontal="center" vertical="center" wrapText="1"/>
    </xf>
    <xf numFmtId="0" fontId="49" fillId="2" borderId="12" xfId="2" applyFont="1" applyFill="1" applyBorder="1" applyAlignment="1">
      <alignment horizontal="center" vertical="center" wrapText="1"/>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48" fillId="0" borderId="0" xfId="4" applyFont="1">
      <alignment vertical="center"/>
    </xf>
    <xf numFmtId="0" fontId="49" fillId="0" borderId="0" xfId="4" applyFont="1">
      <alignment vertical="center"/>
    </xf>
    <xf numFmtId="178" fontId="47" fillId="0" borderId="3" xfId="4" applyNumberFormat="1" applyFont="1" applyBorder="1" applyAlignment="1">
      <alignment horizontal="center" vertical="center" shrinkToFit="1"/>
    </xf>
    <xf numFmtId="0" fontId="47" fillId="0" borderId="8" xfId="4" applyFont="1" applyBorder="1" applyAlignment="1">
      <alignment horizontal="center" vertical="center" shrinkToFit="1"/>
    </xf>
    <xf numFmtId="178" fontId="47" fillId="0" borderId="8" xfId="4" applyNumberFormat="1"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0" xfId="4" applyFont="1" applyAlignment="1">
      <alignment horizontal="center" vertical="center"/>
    </xf>
    <xf numFmtId="0" fontId="57" fillId="0" borderId="0" xfId="2" applyFont="1" applyAlignment="1">
      <alignment vertical="center"/>
    </xf>
    <xf numFmtId="0" fontId="49" fillId="0" borderId="1" xfId="4" applyFont="1" applyBorder="1">
      <alignment vertical="center"/>
    </xf>
    <xf numFmtId="0" fontId="49" fillId="0" borderId="1" xfId="4" applyFont="1" applyBorder="1" applyAlignment="1">
      <alignment horizontal="center" vertical="center"/>
    </xf>
    <xf numFmtId="0" fontId="49" fillId="3" borderId="1" xfId="4" applyFont="1" applyFill="1" applyBorder="1" applyAlignment="1">
      <alignment horizontal="center" vertical="center"/>
    </xf>
    <xf numFmtId="0" fontId="3" fillId="0" borderId="0" xfId="13">
      <alignment vertical="center"/>
    </xf>
    <xf numFmtId="0" fontId="0" fillId="0" borderId="0" xfId="13" applyFont="1">
      <alignment vertical="center"/>
    </xf>
    <xf numFmtId="0" fontId="2" fillId="0" borderId="0" xfId="13" applyFont="1">
      <alignment vertical="center"/>
    </xf>
    <xf numFmtId="0" fontId="29" fillId="0" borderId="0" xfId="2" applyFont="1" applyAlignment="1" applyProtection="1">
      <alignment horizontal="center"/>
      <protection locked="0"/>
    </xf>
    <xf numFmtId="0" fontId="19" fillId="0" borderId="0" xfId="2" applyFont="1" applyAlignment="1" applyProtection="1">
      <alignment horizontal="left" vertical="center" shrinkToFit="1"/>
      <protection locked="0"/>
    </xf>
    <xf numFmtId="194" fontId="36" fillId="0" borderId="1" xfId="2" applyNumberFormat="1" applyFont="1" applyBorder="1" applyAlignment="1" applyProtection="1">
      <alignment horizontal="center" vertical="center" shrinkToFit="1"/>
      <protection locked="0"/>
    </xf>
    <xf numFmtId="192" fontId="16" fillId="0" borderId="1" xfId="2" applyNumberFormat="1" applyBorder="1" applyAlignment="1">
      <alignment vertical="center" shrinkToFit="1"/>
    </xf>
    <xf numFmtId="0" fontId="19" fillId="2" borderId="1" xfId="14" applyFont="1" applyFill="1" applyBorder="1" applyAlignment="1">
      <alignment horizontal="center" vertical="center"/>
    </xf>
    <xf numFmtId="202" fontId="16" fillId="0" borderId="1" xfId="2" applyNumberFormat="1" applyBorder="1" applyAlignment="1">
      <alignment vertical="center"/>
    </xf>
    <xf numFmtId="202" fontId="16" fillId="0" borderId="1" xfId="2" applyNumberFormat="1" applyBorder="1" applyAlignment="1">
      <alignment vertical="center" shrinkToFit="1"/>
    </xf>
    <xf numFmtId="186" fontId="16" fillId="0" borderId="1" xfId="2" applyNumberFormat="1" applyBorder="1" applyAlignment="1">
      <alignment vertical="center" shrinkToFit="1"/>
    </xf>
    <xf numFmtId="0" fontId="0" fillId="0" borderId="0" xfId="0" applyAlignment="1">
      <alignment vertical="top" wrapText="1"/>
    </xf>
    <xf numFmtId="0" fontId="49" fillId="2" borderId="15" xfId="2" applyFont="1" applyFill="1" applyBorder="1" applyAlignment="1">
      <alignment vertical="center" textRotation="255"/>
    </xf>
    <xf numFmtId="176" fontId="49" fillId="0" borderId="2" xfId="2" applyNumberFormat="1" applyFont="1" applyBorder="1" applyAlignment="1">
      <alignment horizontal="center" vertical="center" shrinkToFit="1"/>
    </xf>
    <xf numFmtId="0" fontId="53" fillId="0" borderId="1" xfId="2" applyFont="1" applyBorder="1" applyAlignment="1" applyProtection="1">
      <alignment horizontal="center" vertical="center" shrinkToFit="1"/>
      <protection locked="0"/>
    </xf>
    <xf numFmtId="0" fontId="19" fillId="0" borderId="12" xfId="2" applyFont="1" applyBorder="1" applyAlignment="1" applyProtection="1">
      <alignment horizontal="left" vertical="center" shrinkToFit="1"/>
      <protection locked="0"/>
    </xf>
    <xf numFmtId="0" fontId="19" fillId="0" borderId="0" xfId="2" applyFont="1" applyAlignment="1" applyProtection="1">
      <alignment horizontal="left" vertical="center" shrinkToFit="1"/>
      <protection locked="0"/>
    </xf>
    <xf numFmtId="0" fontId="19" fillId="0" borderId="4" xfId="2" applyFont="1" applyBorder="1" applyAlignment="1" applyProtection="1">
      <alignment horizontal="left" vertical="center" shrinkToFit="1"/>
      <protection locked="0"/>
    </xf>
    <xf numFmtId="0" fontId="47" fillId="0" borderId="9" xfId="2" applyFont="1" applyBorder="1" applyAlignment="1" applyProtection="1">
      <alignment horizontal="left" vertical="center" shrinkToFit="1"/>
      <protection locked="0"/>
    </xf>
    <xf numFmtId="0" fontId="47" fillId="0" borderId="10" xfId="2" applyFont="1" applyBorder="1" applyAlignment="1" applyProtection="1">
      <alignment horizontal="left" vertical="center" shrinkToFit="1"/>
      <protection locked="0"/>
    </xf>
    <xf numFmtId="0" fontId="47" fillId="0" borderId="11" xfId="2" applyFont="1" applyBorder="1" applyAlignment="1" applyProtection="1">
      <alignment horizontal="left" vertical="center" shrinkToFit="1"/>
      <protection locked="0"/>
    </xf>
    <xf numFmtId="0" fontId="19" fillId="0" borderId="1" xfId="2" applyFont="1" applyBorder="1" applyAlignment="1" applyProtection="1">
      <alignment horizontal="center" vertical="center" wrapText="1"/>
      <protection locked="0"/>
    </xf>
    <xf numFmtId="0" fontId="47" fillId="2" borderId="1" xfId="2" applyFont="1" applyFill="1" applyBorder="1" applyAlignment="1" applyProtection="1">
      <alignment horizontal="center" vertical="center" wrapText="1" shrinkToFit="1"/>
      <protection locked="0"/>
    </xf>
    <xf numFmtId="0" fontId="47" fillId="2" borderId="1" xfId="2" applyFont="1" applyFill="1" applyBorder="1" applyAlignment="1" applyProtection="1">
      <alignment horizontal="center" vertical="center" shrinkToFit="1"/>
      <protection locked="0"/>
    </xf>
    <xf numFmtId="0" fontId="19" fillId="0" borderId="7" xfId="2" applyFont="1" applyBorder="1" applyAlignment="1" applyProtection="1">
      <alignment horizontal="center" vertical="center" shrinkToFit="1"/>
      <protection locked="0"/>
    </xf>
    <xf numFmtId="0" fontId="19" fillId="0" borderId="0" xfId="2" applyFont="1" applyAlignment="1" applyProtection="1">
      <alignment horizontal="center" vertical="center" shrinkToFit="1"/>
      <protection locked="0"/>
    </xf>
    <xf numFmtId="0" fontId="19" fillId="0" borderId="4" xfId="2" applyFont="1" applyBorder="1" applyAlignment="1" applyProtection="1">
      <alignment horizontal="center" vertical="center" shrinkToFit="1"/>
      <protection locked="0"/>
    </xf>
    <xf numFmtId="0" fontId="19" fillId="0" borderId="10" xfId="2" applyFont="1" applyBorder="1" applyAlignment="1" applyProtection="1">
      <alignment horizontal="center" vertical="center" shrinkToFit="1"/>
      <protection locked="0"/>
    </xf>
    <xf numFmtId="0" fontId="19" fillId="0" borderId="11" xfId="2" applyFont="1" applyBorder="1" applyAlignment="1" applyProtection="1">
      <alignment horizontal="center" vertical="center" shrinkToFit="1"/>
      <protection locked="0"/>
    </xf>
    <xf numFmtId="0" fontId="19" fillId="0" borderId="14" xfId="2" applyFont="1" applyBorder="1" applyAlignment="1" applyProtection="1">
      <alignment horizontal="left" vertical="center" shrinkToFit="1"/>
      <protection locked="0"/>
    </xf>
    <xf numFmtId="0" fontId="19" fillId="2" borderId="14" xfId="2" applyFont="1" applyFill="1" applyBorder="1" applyAlignment="1" applyProtection="1">
      <alignment horizontal="center" vertical="center" wrapText="1"/>
      <protection locked="0"/>
    </xf>
    <xf numFmtId="0" fontId="19" fillId="2" borderId="15" xfId="2" applyFont="1" applyFill="1" applyBorder="1" applyAlignment="1" applyProtection="1">
      <alignment horizontal="center" vertical="center" wrapText="1"/>
      <protection locked="0"/>
    </xf>
    <xf numFmtId="0" fontId="19" fillId="2" borderId="1" xfId="2" applyFont="1" applyFill="1" applyBorder="1" applyAlignment="1" applyProtection="1">
      <alignment horizontal="center" vertical="center" wrapText="1"/>
      <protection locked="0"/>
    </xf>
    <xf numFmtId="0" fontId="19" fillId="2" borderId="2" xfId="2" applyFont="1" applyFill="1" applyBorder="1" applyAlignment="1" applyProtection="1">
      <alignment horizontal="center" vertical="center" wrapText="1"/>
      <protection locked="0"/>
    </xf>
    <xf numFmtId="0" fontId="19" fillId="2" borderId="3" xfId="2" applyFont="1" applyFill="1" applyBorder="1" applyAlignment="1" applyProtection="1">
      <alignment horizontal="center" vertical="center" wrapText="1"/>
      <protection locked="0"/>
    </xf>
    <xf numFmtId="0" fontId="19" fillId="2" borderId="8" xfId="2" applyFont="1" applyFill="1" applyBorder="1" applyAlignment="1" applyProtection="1">
      <alignment horizontal="center" vertical="center" wrapText="1"/>
      <protection locked="0"/>
    </xf>
    <xf numFmtId="0" fontId="29" fillId="0" borderId="1" xfId="2" applyFont="1" applyBorder="1" applyAlignment="1" applyProtection="1">
      <alignment horizontal="center" vertical="center" wrapText="1"/>
      <protection locked="0"/>
    </xf>
    <xf numFmtId="0" fontId="19" fillId="2" borderId="6" xfId="2" applyFont="1" applyFill="1" applyBorder="1" applyAlignment="1" applyProtection="1">
      <alignment horizontal="center" vertical="center" wrapText="1"/>
      <protection locked="0"/>
    </xf>
    <xf numFmtId="0" fontId="19" fillId="2" borderId="7" xfId="2" applyFont="1" applyFill="1" applyBorder="1" applyAlignment="1" applyProtection="1">
      <alignment horizontal="center" vertical="center" wrapText="1"/>
      <protection locked="0"/>
    </xf>
    <xf numFmtId="0" fontId="19" fillId="2" borderId="5" xfId="2" applyFont="1" applyFill="1" applyBorder="1" applyAlignment="1" applyProtection="1">
      <alignment horizontal="center" vertical="center" wrapText="1"/>
      <protection locked="0"/>
    </xf>
    <xf numFmtId="0" fontId="19" fillId="2" borderId="12" xfId="2" applyFont="1" applyFill="1" applyBorder="1" applyAlignment="1" applyProtection="1">
      <alignment horizontal="center" vertical="center" wrapText="1"/>
      <protection locked="0"/>
    </xf>
    <xf numFmtId="0" fontId="19" fillId="2" borderId="0" xfId="2" applyFont="1" applyFill="1" applyAlignment="1" applyProtection="1">
      <alignment horizontal="center" vertical="center" wrapText="1"/>
      <protection locked="0"/>
    </xf>
    <xf numFmtId="0" fontId="19" fillId="2" borderId="4" xfId="2" applyFont="1" applyFill="1" applyBorder="1" applyAlignment="1" applyProtection="1">
      <alignment horizontal="center" vertical="center" wrapText="1"/>
      <protection locked="0"/>
    </xf>
    <xf numFmtId="0" fontId="19" fillId="2" borderId="9" xfId="2" applyFont="1" applyFill="1" applyBorder="1" applyAlignment="1" applyProtection="1">
      <alignment horizontal="center" vertical="center" wrapText="1"/>
      <protection locked="0"/>
    </xf>
    <xf numFmtId="0" fontId="19" fillId="2" borderId="10" xfId="2" applyFont="1" applyFill="1" applyBorder="1" applyAlignment="1" applyProtection="1">
      <alignment horizontal="center" vertical="center" wrapText="1"/>
      <protection locked="0"/>
    </xf>
    <xf numFmtId="0" fontId="19" fillId="2" borderId="11" xfId="2" applyFont="1" applyFill="1" applyBorder="1" applyAlignment="1" applyProtection="1">
      <alignment horizontal="center" vertical="center" wrapText="1"/>
      <protection locked="0"/>
    </xf>
    <xf numFmtId="0" fontId="19" fillId="0" borderId="2" xfId="2" applyFont="1" applyBorder="1" applyAlignment="1" applyProtection="1">
      <alignment horizontal="center" vertical="center" wrapText="1"/>
      <protection locked="0"/>
    </xf>
    <xf numFmtId="0" fontId="19" fillId="0" borderId="3" xfId="2" applyFont="1" applyBorder="1" applyAlignment="1" applyProtection="1">
      <alignment horizontal="center" vertical="center" wrapText="1"/>
      <protection locked="0"/>
    </xf>
    <xf numFmtId="0" fontId="19" fillId="0" borderId="8" xfId="2" applyFont="1" applyBorder="1" applyAlignment="1" applyProtection="1">
      <alignment horizontal="center" vertical="center" wrapText="1"/>
      <protection locked="0"/>
    </xf>
    <xf numFmtId="0" fontId="19" fillId="0" borderId="2" xfId="2" applyFont="1" applyBorder="1" applyAlignment="1" applyProtection="1">
      <alignment horizontal="center" vertical="center" shrinkToFit="1"/>
      <protection locked="0"/>
    </xf>
    <xf numFmtId="0" fontId="19" fillId="0" borderId="8" xfId="2" applyFont="1" applyBorder="1" applyAlignment="1" applyProtection="1">
      <alignment horizontal="center" vertical="center" shrinkToFit="1"/>
      <protection locked="0"/>
    </xf>
    <xf numFmtId="0" fontId="13" fillId="0" borderId="2" xfId="2" applyFont="1" applyBorder="1" applyAlignment="1" applyProtection="1">
      <alignment horizontal="center" vertical="center" shrinkToFit="1"/>
      <protection locked="0"/>
    </xf>
    <xf numFmtId="0" fontId="13" fillId="0" borderId="3" xfId="2" applyFont="1" applyBorder="1" applyAlignment="1" applyProtection="1">
      <alignment horizontal="center" vertical="center" shrinkToFit="1"/>
      <protection locked="0"/>
    </xf>
    <xf numFmtId="0" fontId="13" fillId="0" borderId="8" xfId="2" applyFont="1" applyBorder="1" applyAlignment="1" applyProtection="1">
      <alignment horizontal="center" vertical="center" shrinkToFit="1"/>
      <protection locked="0"/>
    </xf>
    <xf numFmtId="0" fontId="13" fillId="0" borderId="1" xfId="2" applyFont="1" applyBorder="1" applyAlignment="1" applyProtection="1">
      <alignment horizontal="center" vertical="center" shrinkToFit="1"/>
      <protection locked="0"/>
    </xf>
    <xf numFmtId="0" fontId="13" fillId="2" borderId="14" xfId="2" applyFont="1" applyFill="1" applyBorder="1" applyAlignment="1">
      <alignment vertical="center" textRotation="255"/>
    </xf>
    <xf numFmtId="0" fontId="13" fillId="2" borderId="15" xfId="2" applyFont="1" applyFill="1" applyBorder="1" applyAlignment="1">
      <alignment vertical="center" textRotation="255"/>
    </xf>
    <xf numFmtId="0" fontId="13" fillId="2" borderId="13" xfId="2" applyFont="1" applyFill="1" applyBorder="1" applyAlignment="1">
      <alignment vertical="center" textRotation="255"/>
    </xf>
    <xf numFmtId="0" fontId="29" fillId="0" borderId="6" xfId="2" applyFont="1" applyBorder="1" applyAlignment="1" applyProtection="1">
      <alignment horizontal="center"/>
      <protection locked="0"/>
    </xf>
    <xf numFmtId="0" fontId="29" fillId="0" borderId="7" xfId="2" applyFont="1" applyBorder="1" applyAlignment="1" applyProtection="1">
      <alignment horizontal="center"/>
      <protection locked="0"/>
    </xf>
    <xf numFmtId="0" fontId="29" fillId="0" borderId="0" xfId="2" applyFont="1" applyAlignment="1" applyProtection="1">
      <alignment horizontal="center"/>
      <protection locked="0"/>
    </xf>
    <xf numFmtId="0" fontId="29" fillId="0" borderId="4" xfId="2" applyFont="1" applyBorder="1" applyAlignment="1" applyProtection="1">
      <alignment horizontal="center"/>
      <protection locked="0"/>
    </xf>
    <xf numFmtId="0" fontId="29" fillId="0" borderId="12" xfId="2" applyFont="1" applyBorder="1" applyAlignment="1" applyProtection="1">
      <alignment horizontal="center"/>
      <protection locked="0"/>
    </xf>
    <xf numFmtId="0" fontId="29" fillId="0" borderId="9" xfId="2" applyFont="1" applyBorder="1" applyAlignment="1" applyProtection="1">
      <alignment horizontal="center"/>
      <protection locked="0"/>
    </xf>
    <xf numFmtId="0" fontId="29" fillId="0" borderId="10" xfId="2" applyFont="1" applyBorder="1" applyAlignment="1" applyProtection="1">
      <alignment horizontal="center"/>
      <protection locked="0"/>
    </xf>
    <xf numFmtId="0" fontId="29" fillId="0" borderId="11" xfId="2" applyFont="1" applyBorder="1" applyAlignment="1" applyProtection="1">
      <alignment horizontal="center"/>
      <protection locked="0"/>
    </xf>
    <xf numFmtId="0" fontId="19" fillId="2" borderId="2" xfId="2" applyFont="1" applyFill="1" applyBorder="1" applyAlignment="1" applyProtection="1">
      <alignment horizontal="center" vertical="center"/>
      <protection locked="0"/>
    </xf>
    <xf numFmtId="0" fontId="31" fillId="2" borderId="3" xfId="0" applyFont="1" applyFill="1" applyBorder="1" applyAlignment="1">
      <alignment horizontal="center" vertical="center"/>
    </xf>
    <xf numFmtId="0" fontId="31" fillId="2" borderId="8" xfId="0" applyFont="1" applyFill="1" applyBorder="1" applyAlignment="1">
      <alignment horizontal="center" vertical="center"/>
    </xf>
    <xf numFmtId="192" fontId="19" fillId="0" borderId="2" xfId="2" applyNumberFormat="1" applyFont="1" applyBorder="1" applyAlignment="1" applyProtection="1">
      <alignment horizontal="center" vertical="center" wrapText="1"/>
      <protection locked="0"/>
    </xf>
    <xf numFmtId="192" fontId="19" fillId="0" borderId="3" xfId="2" applyNumberFormat="1" applyFont="1" applyBorder="1" applyAlignment="1" applyProtection="1">
      <alignment horizontal="center" vertical="center" wrapText="1"/>
      <protection locked="0"/>
    </xf>
    <xf numFmtId="192" fontId="19" fillId="0" borderId="8" xfId="2" applyNumberFormat="1" applyFont="1" applyBorder="1" applyAlignment="1" applyProtection="1">
      <alignment horizontal="center" vertical="center" wrapText="1"/>
      <protection locked="0"/>
    </xf>
    <xf numFmtId="0" fontId="31" fillId="0" borderId="7"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4"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30" fillId="0" borderId="1" xfId="2" applyFont="1" applyBorder="1" applyAlignment="1">
      <alignment horizontal="left" vertical="center" shrinkToFit="1"/>
    </xf>
    <xf numFmtId="0" fontId="30" fillId="0" borderId="13" xfId="2" applyFont="1" applyBorder="1" applyAlignment="1">
      <alignment horizontal="left" vertical="center" shrinkToFit="1"/>
    </xf>
    <xf numFmtId="0" fontId="13" fillId="0" borderId="0" xfId="2" applyFont="1" applyAlignment="1">
      <alignment horizontal="center" vertical="center" shrinkToFit="1"/>
    </xf>
    <xf numFmtId="0" fontId="8" fillId="2" borderId="14" xfId="2" applyFont="1" applyFill="1" applyBorder="1" applyAlignment="1">
      <alignment horizontal="center" vertical="center"/>
    </xf>
    <xf numFmtId="0" fontId="30" fillId="0" borderId="6" xfId="2" applyFont="1" applyBorder="1" applyAlignment="1">
      <alignment horizontal="left" vertical="center" shrinkToFit="1"/>
    </xf>
    <xf numFmtId="0" fontId="30" fillId="0" borderId="7" xfId="2" applyFont="1" applyBorder="1" applyAlignment="1">
      <alignment horizontal="left" vertical="center" shrinkToFit="1"/>
    </xf>
    <xf numFmtId="0" fontId="30" fillId="0" borderId="5" xfId="2" applyFont="1" applyBorder="1" applyAlignment="1">
      <alignment horizontal="left" vertical="center" shrinkToFit="1"/>
    </xf>
    <xf numFmtId="0" fontId="13" fillId="2" borderId="1" xfId="2" applyFont="1" applyFill="1" applyBorder="1" applyAlignment="1">
      <alignment horizontal="center" vertical="center"/>
    </xf>
    <xf numFmtId="0" fontId="13" fillId="2" borderId="6" xfId="2" applyFont="1" applyFill="1" applyBorder="1" applyAlignment="1">
      <alignment horizontal="center" vertical="center" shrinkToFit="1"/>
    </xf>
    <xf numFmtId="0" fontId="13" fillId="2" borderId="7" xfId="2" applyFont="1" applyFill="1" applyBorder="1" applyAlignment="1">
      <alignment horizontal="center" vertical="center" shrinkToFit="1"/>
    </xf>
    <xf numFmtId="0" fontId="13" fillId="2" borderId="5" xfId="2" applyFont="1" applyFill="1" applyBorder="1" applyAlignment="1">
      <alignment horizontal="center" vertical="center" shrinkToFit="1"/>
    </xf>
    <xf numFmtId="0" fontId="13" fillId="2" borderId="9" xfId="2" applyFont="1" applyFill="1" applyBorder="1" applyAlignment="1">
      <alignment horizontal="center" vertical="center" shrinkToFit="1"/>
    </xf>
    <xf numFmtId="0" fontId="13" fillId="2" borderId="10" xfId="2" applyFont="1" applyFill="1" applyBorder="1" applyAlignment="1">
      <alignment horizontal="center" vertical="center" shrinkToFit="1"/>
    </xf>
    <xf numFmtId="0" fontId="13" fillId="2" borderId="11" xfId="2" applyFont="1" applyFill="1" applyBorder="1" applyAlignment="1">
      <alignment horizontal="center" vertical="center" shrinkToFit="1"/>
    </xf>
    <xf numFmtId="0" fontId="30" fillId="0" borderId="14" xfId="2" applyFont="1" applyBorder="1" applyAlignment="1">
      <alignment horizontal="left" vertical="center" shrinkToFit="1"/>
    </xf>
    <xf numFmtId="0" fontId="31" fillId="0" borderId="9" xfId="0" applyFont="1" applyBorder="1" applyAlignment="1">
      <alignment horizontal="center" vertical="center" shrinkToFit="1"/>
    </xf>
    <xf numFmtId="0" fontId="31" fillId="0" borderId="10" xfId="0" applyFont="1" applyBorder="1" applyAlignment="1">
      <alignment horizontal="center" vertical="center" shrinkToFit="1"/>
    </xf>
    <xf numFmtId="0" fontId="31" fillId="0" borderId="11" xfId="0" applyFont="1" applyBorder="1" applyAlignment="1">
      <alignment horizontal="center" vertical="center" shrinkToFit="1"/>
    </xf>
    <xf numFmtId="0" fontId="19" fillId="2" borderId="1" xfId="14" applyFont="1" applyFill="1" applyBorder="1" applyAlignment="1">
      <alignment horizontal="center" vertical="center"/>
    </xf>
    <xf numFmtId="0" fontId="13" fillId="0" borderId="0" xfId="2" applyFont="1" applyAlignment="1">
      <alignment horizontal="center" vertical="center"/>
    </xf>
    <xf numFmtId="0" fontId="14" fillId="0" borderId="10" xfId="2" applyFont="1" applyBorder="1" applyAlignment="1">
      <alignment horizontal="left" vertical="center"/>
    </xf>
    <xf numFmtId="0" fontId="31" fillId="0" borderId="10" xfId="0" applyFont="1" applyBorder="1" applyAlignment="1">
      <alignment horizontal="left" vertical="center"/>
    </xf>
    <xf numFmtId="0" fontId="31" fillId="0" borderId="0" xfId="0" applyFont="1" applyAlignment="1">
      <alignment horizontal="left" vertical="center"/>
    </xf>
    <xf numFmtId="0" fontId="35" fillId="0" borderId="0" xfId="2" applyFont="1" applyAlignment="1">
      <alignment vertical="center" wrapText="1"/>
    </xf>
    <xf numFmtId="0" fontId="19" fillId="2" borderId="1" xfId="14" applyFont="1" applyFill="1" applyBorder="1" applyAlignment="1">
      <alignment horizontal="center" vertical="center" wrapText="1"/>
    </xf>
    <xf numFmtId="0" fontId="32" fillId="2" borderId="1" xfId="14" applyFont="1" applyFill="1" applyBorder="1" applyAlignment="1">
      <alignment horizontal="center" vertical="center" wrapText="1"/>
    </xf>
    <xf numFmtId="177" fontId="8" fillId="0" borderId="6" xfId="2" applyNumberFormat="1" applyFont="1" applyBorder="1" applyAlignment="1">
      <alignment horizontal="right" vertical="center" wrapText="1" shrinkToFit="1"/>
    </xf>
    <xf numFmtId="0" fontId="31" fillId="0" borderId="7" xfId="0" applyFont="1" applyBorder="1" applyAlignment="1">
      <alignment vertical="center" wrapText="1" shrinkToFit="1"/>
    </xf>
    <xf numFmtId="0" fontId="31" fillId="0" borderId="5" xfId="0" applyFont="1" applyBorder="1" applyAlignment="1">
      <alignment vertical="center" wrapText="1" shrinkToFit="1"/>
    </xf>
    <xf numFmtId="0" fontId="31" fillId="0" borderId="9" xfId="0" applyFont="1" applyBorder="1" applyAlignment="1">
      <alignment vertical="center" wrapText="1" shrinkToFit="1"/>
    </xf>
    <xf numFmtId="0" fontId="31" fillId="0" borderId="10" xfId="0" applyFont="1" applyBorder="1" applyAlignment="1">
      <alignment vertical="center" wrapText="1" shrinkToFit="1"/>
    </xf>
    <xf numFmtId="0" fontId="31" fillId="0" borderId="11" xfId="0" applyFont="1" applyBorder="1" applyAlignment="1">
      <alignment vertical="center" wrapText="1" shrinkToFit="1"/>
    </xf>
    <xf numFmtId="0" fontId="8" fillId="2" borderId="13" xfId="2" applyFont="1" applyFill="1" applyBorder="1" applyAlignment="1">
      <alignment horizontal="center" vertical="center"/>
    </xf>
    <xf numFmtId="0" fontId="30" fillId="0" borderId="9" xfId="2" applyFont="1" applyBorder="1" applyAlignment="1">
      <alignment horizontal="left" vertical="center" shrinkToFit="1"/>
    </xf>
    <xf numFmtId="0" fontId="30" fillId="0" borderId="10" xfId="2" applyFont="1" applyBorder="1" applyAlignment="1">
      <alignment horizontal="left" vertical="center" shrinkToFit="1"/>
    </xf>
    <xf numFmtId="0" fontId="30" fillId="0" borderId="11" xfId="2" applyFont="1" applyBorder="1" applyAlignment="1">
      <alignment horizontal="left" vertical="center" shrinkToFit="1"/>
    </xf>
    <xf numFmtId="0" fontId="13" fillId="2" borderId="1" xfId="2" applyFont="1" applyFill="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9" fillId="2" borderId="15" xfId="2" applyFont="1" applyFill="1" applyBorder="1" applyAlignment="1">
      <alignment horizontal="center" vertical="center" textRotation="255"/>
    </xf>
    <xf numFmtId="0" fontId="49" fillId="2" borderId="13" xfId="2" applyFont="1" applyFill="1" applyBorder="1" applyAlignment="1">
      <alignment horizontal="center" vertical="center" textRotation="255"/>
    </xf>
    <xf numFmtId="0" fontId="49" fillId="2" borderId="2" xfId="2" applyFont="1" applyFill="1" applyBorder="1" applyAlignment="1">
      <alignment horizontal="center" vertical="center" shrinkToFit="1"/>
    </xf>
    <xf numFmtId="0" fontId="49" fillId="2" borderId="3" xfId="2" applyFont="1" applyFill="1" applyBorder="1" applyAlignment="1">
      <alignment horizontal="center" vertical="center" shrinkToFit="1"/>
    </xf>
    <xf numFmtId="181" fontId="49" fillId="0" borderId="2" xfId="2" applyNumberFormat="1" applyFont="1" applyBorder="1" applyAlignment="1" applyProtection="1">
      <alignment horizontal="center" vertical="center"/>
      <protection locked="0"/>
    </xf>
    <xf numFmtId="181" fontId="49" fillId="0" borderId="8" xfId="2" applyNumberFormat="1" applyFont="1" applyBorder="1" applyAlignment="1" applyProtection="1">
      <alignment horizontal="center" vertical="center"/>
      <protection locked="0"/>
    </xf>
    <xf numFmtId="0" fontId="49" fillId="0" borderId="2" xfId="2" applyFont="1" applyBorder="1" applyAlignment="1" applyProtection="1">
      <alignment horizontal="center" vertical="center"/>
      <protection locked="0"/>
    </xf>
    <xf numFmtId="0" fontId="49" fillId="0" borderId="8" xfId="2" applyFont="1" applyBorder="1" applyAlignment="1" applyProtection="1">
      <alignment horizontal="center" vertical="center"/>
      <protection locked="0"/>
    </xf>
    <xf numFmtId="0" fontId="49" fillId="0" borderId="3" xfId="2" applyFont="1" applyBorder="1" applyAlignment="1" applyProtection="1">
      <alignment horizontal="center" vertical="center"/>
      <protection locked="0"/>
    </xf>
    <xf numFmtId="0" fontId="49" fillId="2" borderId="8" xfId="2" applyFont="1" applyFill="1" applyBorder="1" applyAlignment="1">
      <alignment horizontal="center" vertical="center" shrinkToFit="1"/>
    </xf>
    <xf numFmtId="0" fontId="49" fillId="0" borderId="2" xfId="2" applyFont="1" applyBorder="1" applyAlignment="1">
      <alignment horizontal="center" vertical="center" shrinkToFit="1"/>
    </xf>
    <xf numFmtId="0" fontId="49" fillId="0" borderId="8" xfId="2" applyFont="1" applyBorder="1" applyAlignment="1">
      <alignment horizontal="center" vertical="center" shrinkToFit="1"/>
    </xf>
    <xf numFmtId="182" fontId="49" fillId="0" borderId="1" xfId="2" applyNumberFormat="1" applyFont="1" applyBorder="1" applyAlignment="1" applyProtection="1">
      <alignment horizontal="center" vertical="center"/>
      <protection locked="0"/>
    </xf>
    <xf numFmtId="0" fontId="49" fillId="2" borderId="14" xfId="2" applyFont="1" applyFill="1" applyBorder="1" applyAlignment="1">
      <alignment horizontal="center" vertical="center" textRotation="255"/>
    </xf>
    <xf numFmtId="0" fontId="49" fillId="2" borderId="2" xfId="2" applyFont="1" applyFill="1" applyBorder="1" applyAlignment="1">
      <alignment horizontal="center" vertical="center"/>
    </xf>
    <xf numFmtId="0" fontId="49" fillId="2" borderId="8" xfId="2" applyFont="1" applyFill="1" applyBorder="1" applyAlignment="1">
      <alignment horizontal="center" vertical="center"/>
    </xf>
    <xf numFmtId="0" fontId="49" fillId="2" borderId="12" xfId="2" applyFont="1" applyFill="1" applyBorder="1" applyAlignment="1">
      <alignment horizontal="center" vertical="center" textRotation="255" shrinkToFit="1"/>
    </xf>
    <xf numFmtId="0" fontId="49" fillId="2" borderId="4" xfId="2" applyFont="1" applyFill="1" applyBorder="1" applyAlignment="1">
      <alignment horizontal="center" vertical="center" textRotation="255" shrinkToFit="1"/>
    </xf>
    <xf numFmtId="0" fontId="49" fillId="2" borderId="9" xfId="2" applyFont="1" applyFill="1" applyBorder="1" applyAlignment="1">
      <alignment horizontal="center" vertical="center" textRotation="255" shrinkToFit="1"/>
    </xf>
    <xf numFmtId="0" fontId="49" fillId="2" borderId="11" xfId="2" applyFont="1" applyFill="1" applyBorder="1" applyAlignment="1">
      <alignment horizontal="center" vertical="center" textRotation="255" shrinkToFit="1"/>
    </xf>
    <xf numFmtId="0" fontId="49" fillId="0" borderId="1" xfId="2" applyFont="1" applyBorder="1" applyAlignment="1" applyProtection="1">
      <alignment horizontal="center" vertical="center" shrinkToFit="1"/>
      <protection locked="0"/>
    </xf>
    <xf numFmtId="0" fontId="49" fillId="0" borderId="2" xfId="2" applyFont="1" applyBorder="1" applyAlignment="1">
      <alignment horizontal="center" vertical="center"/>
    </xf>
    <xf numFmtId="0" fontId="49" fillId="0" borderId="3" xfId="2" applyFont="1" applyBorder="1" applyAlignment="1">
      <alignment horizontal="center" vertical="center"/>
    </xf>
    <xf numFmtId="0" fontId="49" fillId="0" borderId="8" xfId="2" applyFont="1" applyBorder="1" applyAlignment="1">
      <alignment horizontal="center" vertical="center"/>
    </xf>
    <xf numFmtId="183" fontId="49" fillId="0" borderId="1" xfId="2" applyNumberFormat="1" applyFont="1" applyBorder="1" applyAlignment="1" applyProtection="1">
      <alignment horizontal="center" vertical="center"/>
      <protection locked="0"/>
    </xf>
    <xf numFmtId="0" fontId="49" fillId="0" borderId="3" xfId="2" applyFont="1" applyBorder="1" applyAlignment="1">
      <alignment horizontal="center" vertical="center" shrinkToFit="1"/>
    </xf>
    <xf numFmtId="0" fontId="49" fillId="2" borderId="6" xfId="2" applyFont="1" applyFill="1" applyBorder="1" applyAlignment="1">
      <alignment horizontal="center" vertical="center"/>
    </xf>
    <xf numFmtId="0" fontId="49" fillId="2" borderId="5" xfId="2" applyFont="1" applyFill="1" applyBorder="1" applyAlignment="1">
      <alignment horizontal="center" vertical="center"/>
    </xf>
    <xf numFmtId="0" fontId="49" fillId="2" borderId="9" xfId="2" applyFont="1" applyFill="1" applyBorder="1" applyAlignment="1">
      <alignment horizontal="center" vertical="center"/>
    </xf>
    <xf numFmtId="0" fontId="49" fillId="2" borderId="11" xfId="2" applyFont="1" applyFill="1" applyBorder="1" applyAlignment="1">
      <alignment horizontal="center" vertical="center"/>
    </xf>
    <xf numFmtId="0" fontId="49" fillId="2" borderId="7" xfId="2" applyFont="1" applyFill="1" applyBorder="1" applyAlignment="1">
      <alignment horizontal="center" vertical="center"/>
    </xf>
    <xf numFmtId="184" fontId="49" fillId="0" borderId="2" xfId="2" applyNumberFormat="1" applyFont="1" applyBorder="1" applyAlignment="1" applyProtection="1">
      <alignment horizontal="center" vertical="center"/>
      <protection locked="0"/>
    </xf>
    <xf numFmtId="184" fontId="49" fillId="0" borderId="3" xfId="2" applyNumberFormat="1" applyFont="1" applyBorder="1" applyAlignment="1" applyProtection="1">
      <alignment horizontal="center" vertical="center"/>
      <protection locked="0"/>
    </xf>
    <xf numFmtId="0" fontId="49" fillId="0" borderId="2" xfId="2" applyFont="1" applyBorder="1" applyAlignment="1" applyProtection="1">
      <alignment horizontal="center" vertical="center" shrinkToFit="1"/>
      <protection locked="0"/>
    </xf>
    <xf numFmtId="0" fontId="49" fillId="0" borderId="8" xfId="2" applyFont="1" applyBorder="1" applyAlignment="1" applyProtection="1">
      <alignment horizontal="center" vertical="center" shrinkToFit="1"/>
      <protection locked="0"/>
    </xf>
    <xf numFmtId="0" fontId="49" fillId="2" borderId="3" xfId="2" applyFont="1" applyFill="1" applyBorder="1" applyAlignment="1">
      <alignment horizontal="center" vertical="center"/>
    </xf>
    <xf numFmtId="0" fontId="49" fillId="2" borderId="6" xfId="2" applyFont="1" applyFill="1" applyBorder="1" applyAlignment="1">
      <alignment horizontal="center" vertical="center" textRotation="255"/>
    </xf>
    <xf numFmtId="0" fontId="49" fillId="2" borderId="5" xfId="2" applyFont="1" applyFill="1" applyBorder="1" applyAlignment="1">
      <alignment horizontal="center" vertical="center" textRotation="255"/>
    </xf>
    <xf numFmtId="0" fontId="49" fillId="2" borderId="9" xfId="2" applyFont="1" applyFill="1" applyBorder="1" applyAlignment="1">
      <alignment horizontal="center" vertical="center" textRotation="255"/>
    </xf>
    <xf numFmtId="0" fontId="49" fillId="2" borderId="11" xfId="2" applyFont="1" applyFill="1" applyBorder="1" applyAlignment="1">
      <alignment horizontal="center" vertical="center" textRotation="255"/>
    </xf>
    <xf numFmtId="0" fontId="49" fillId="0" borderId="13" xfId="2" applyFont="1" applyBorder="1" applyAlignment="1" applyProtection="1">
      <alignment horizontal="center" vertical="center"/>
      <protection locked="0"/>
    </xf>
    <xf numFmtId="0" fontId="49" fillId="2" borderId="4" xfId="2" applyFont="1" applyFill="1" applyBorder="1" applyAlignment="1">
      <alignment horizontal="center" vertical="center" textRotation="255"/>
    </xf>
    <xf numFmtId="0" fontId="49" fillId="0" borderId="14" xfId="2" applyFont="1" applyBorder="1" applyAlignment="1" applyProtection="1">
      <alignment horizontal="center" vertical="center"/>
      <protection locked="0"/>
    </xf>
    <xf numFmtId="0" fontId="49" fillId="2" borderId="2" xfId="2" applyFont="1" applyFill="1" applyBorder="1" applyAlignment="1">
      <alignment horizontal="center" vertical="center" justifyLastLine="1" shrinkToFit="1"/>
    </xf>
    <xf numFmtId="0" fontId="49" fillId="2" borderId="3" xfId="2" applyFont="1" applyFill="1" applyBorder="1" applyAlignment="1">
      <alignment horizontal="center" vertical="center" justifyLastLine="1" shrinkToFit="1"/>
    </xf>
    <xf numFmtId="0" fontId="49" fillId="2" borderId="8" xfId="2" applyFont="1" applyFill="1" applyBorder="1" applyAlignment="1">
      <alignment horizontal="center" vertical="center" justifyLastLine="1" shrinkToFit="1"/>
    </xf>
    <xf numFmtId="0" fontId="50" fillId="0" borderId="2" xfId="1" applyFont="1" applyBorder="1" applyAlignment="1" applyProtection="1">
      <alignment horizontal="center" vertical="center" shrinkToFit="1"/>
      <protection locked="0"/>
    </xf>
    <xf numFmtId="0" fontId="50" fillId="0" borderId="3" xfId="1" applyFont="1" applyBorder="1" applyAlignment="1" applyProtection="1">
      <alignment horizontal="center" vertical="center" shrinkToFit="1"/>
      <protection locked="0"/>
    </xf>
    <xf numFmtId="0" fontId="50" fillId="0" borderId="8" xfId="1" applyFont="1" applyBorder="1" applyAlignment="1" applyProtection="1">
      <alignment horizontal="center" vertical="center" shrinkToFit="1"/>
      <protection locked="0"/>
    </xf>
    <xf numFmtId="0" fontId="49" fillId="2" borderId="2" xfId="2" applyFont="1" applyFill="1" applyBorder="1" applyAlignment="1" applyProtection="1">
      <alignment horizontal="center" vertical="center"/>
      <protection locked="0"/>
    </xf>
    <xf numFmtId="0" fontId="49" fillId="2" borderId="3" xfId="2" applyFont="1" applyFill="1" applyBorder="1" applyAlignment="1" applyProtection="1">
      <alignment horizontal="center" vertical="center"/>
      <protection locked="0"/>
    </xf>
    <xf numFmtId="0" fontId="49" fillId="0" borderId="1" xfId="2" applyFont="1" applyBorder="1" applyAlignment="1" applyProtection="1">
      <alignment horizontal="center" vertical="center"/>
      <protection locked="0"/>
    </xf>
    <xf numFmtId="185" fontId="49" fillId="0" borderId="15" xfId="2" applyNumberFormat="1" applyFont="1" applyBorder="1" applyAlignment="1" applyProtection="1">
      <alignment horizontal="center" vertical="center"/>
      <protection locked="0"/>
    </xf>
    <xf numFmtId="4" fontId="49" fillId="0" borderId="1" xfId="2" applyNumberFormat="1" applyFont="1" applyBorder="1" applyAlignment="1">
      <alignment horizontal="center" vertical="center" shrinkToFit="1"/>
    </xf>
    <xf numFmtId="0" fontId="49" fillId="2" borderId="12" xfId="2" applyFont="1" applyFill="1" applyBorder="1" applyAlignment="1">
      <alignment horizontal="center" vertical="center" shrinkToFit="1"/>
    </xf>
    <xf numFmtId="0" fontId="49" fillId="2" borderId="9" xfId="2" applyFont="1" applyFill="1" applyBorder="1" applyAlignment="1">
      <alignment horizontal="center" vertical="center" shrinkToFit="1"/>
    </xf>
    <xf numFmtId="0" fontId="50" fillId="0" borderId="9" xfId="1" applyFont="1" applyBorder="1" applyAlignment="1" applyProtection="1">
      <alignment horizontal="center" vertical="center" shrinkToFit="1"/>
      <protection locked="0"/>
    </xf>
    <xf numFmtId="0" fontId="50" fillId="0" borderId="10" xfId="1" applyFont="1" applyBorder="1" applyAlignment="1" applyProtection="1">
      <alignment horizontal="center" vertical="center" shrinkToFit="1"/>
      <protection locked="0"/>
    </xf>
    <xf numFmtId="0" fontId="50" fillId="0" borderId="11" xfId="1" applyFont="1" applyBorder="1" applyAlignment="1" applyProtection="1">
      <alignment horizontal="center" vertical="center" shrinkToFit="1"/>
      <protection locked="0"/>
    </xf>
    <xf numFmtId="0" fontId="49" fillId="2" borderId="10" xfId="2" applyFont="1" applyFill="1" applyBorder="1" applyAlignment="1">
      <alignment horizontal="center" vertical="center"/>
    </xf>
    <xf numFmtId="14" fontId="49" fillId="0" borderId="9" xfId="2" applyNumberFormat="1" applyFont="1" applyBorder="1" applyAlignment="1" applyProtection="1">
      <alignment horizontal="center" vertical="center"/>
      <protection locked="0"/>
    </xf>
    <xf numFmtId="0" fontId="49" fillId="0" borderId="11" xfId="2" applyFont="1" applyBorder="1" applyAlignment="1" applyProtection="1">
      <alignment horizontal="center" vertical="center"/>
      <protection locked="0"/>
    </xf>
    <xf numFmtId="0" fontId="49" fillId="0" borderId="12" xfId="2" applyFont="1" applyBorder="1" applyAlignment="1" applyProtection="1">
      <alignment horizontal="center" vertical="center" shrinkToFit="1"/>
      <protection locked="0"/>
    </xf>
    <xf numFmtId="0" fontId="49" fillId="0" borderId="4" xfId="2" applyFont="1" applyBorder="1" applyAlignment="1" applyProtection="1">
      <alignment horizontal="center" vertical="center" shrinkToFit="1"/>
      <protection locked="0"/>
    </xf>
    <xf numFmtId="14" fontId="49" fillId="0" borderId="2" xfId="2" applyNumberFormat="1" applyFont="1" applyBorder="1" applyAlignment="1" applyProtection="1">
      <alignment horizontal="center" vertical="center" shrinkToFit="1"/>
      <protection locked="0"/>
    </xf>
    <xf numFmtId="0" fontId="49" fillId="2" borderId="12" xfId="2" applyFont="1" applyFill="1" applyBorder="1" applyAlignment="1">
      <alignment horizontal="center" vertical="center" textRotation="255"/>
    </xf>
    <xf numFmtId="0" fontId="49" fillId="2" borderId="1" xfId="2" applyFont="1" applyFill="1" applyBorder="1" applyAlignment="1" applyProtection="1">
      <alignment horizontal="center" vertical="center"/>
      <protection locked="0"/>
    </xf>
    <xf numFmtId="0" fontId="49" fillId="0" borderId="1" xfId="2" applyFont="1" applyBorder="1" applyAlignment="1">
      <alignment horizontal="center" vertical="center" shrinkToFit="1"/>
    </xf>
    <xf numFmtId="0" fontId="49" fillId="2" borderId="6" xfId="2" applyFont="1" applyFill="1" applyBorder="1" applyAlignment="1">
      <alignment horizontal="center" vertical="center" shrinkToFit="1"/>
    </xf>
    <xf numFmtId="0" fontId="49" fillId="2" borderId="7" xfId="2" applyFont="1" applyFill="1" applyBorder="1" applyAlignment="1">
      <alignment horizontal="center" vertical="center" shrinkToFit="1"/>
    </xf>
    <xf numFmtId="0" fontId="49" fillId="2" borderId="5" xfId="2" applyFont="1" applyFill="1" applyBorder="1" applyAlignment="1">
      <alignment horizontal="center" vertical="center" shrinkToFit="1"/>
    </xf>
    <xf numFmtId="0" fontId="49" fillId="2" borderId="10" xfId="2" applyFont="1" applyFill="1" applyBorder="1" applyAlignment="1">
      <alignment horizontal="center" vertical="center" shrinkToFit="1"/>
    </xf>
    <xf numFmtId="0" fontId="49" fillId="2" borderId="11" xfId="2" applyFont="1" applyFill="1" applyBorder="1" applyAlignment="1">
      <alignment horizontal="center" vertical="center" shrinkToFit="1"/>
    </xf>
    <xf numFmtId="0" fontId="49" fillId="0" borderId="6" xfId="2" applyFont="1" applyBorder="1" applyAlignment="1">
      <alignment horizontal="center" vertical="center" shrinkToFit="1"/>
    </xf>
    <xf numFmtId="0" fontId="49" fillId="0" borderId="7" xfId="2" applyFont="1" applyBorder="1" applyAlignment="1">
      <alignment horizontal="center" vertical="center" shrinkToFit="1"/>
    </xf>
    <xf numFmtId="0" fontId="49" fillId="0" borderId="5" xfId="2" applyFont="1" applyBorder="1" applyAlignment="1">
      <alignment horizontal="center" vertical="center" shrinkToFit="1"/>
    </xf>
    <xf numFmtId="0" fontId="49" fillId="0" borderId="9" xfId="2" applyFont="1" applyBorder="1" applyAlignment="1">
      <alignment horizontal="center" vertical="center" shrinkToFit="1"/>
    </xf>
    <xf numFmtId="0" fontId="49" fillId="0" borderId="10" xfId="2" applyFont="1" applyBorder="1" applyAlignment="1">
      <alignment horizontal="center" vertical="center" shrinkToFit="1"/>
    </xf>
    <xf numFmtId="0" fontId="49" fillId="0" borderId="11" xfId="2" applyFont="1" applyBorder="1" applyAlignment="1">
      <alignment horizontal="center" vertical="center" shrinkToFit="1"/>
    </xf>
    <xf numFmtId="4" fontId="49" fillId="2" borderId="6" xfId="2" applyNumberFormat="1" applyFont="1" applyFill="1" applyBorder="1" applyAlignment="1">
      <alignment horizontal="center" vertical="center" shrinkToFit="1"/>
    </xf>
    <xf numFmtId="4" fontId="49" fillId="2" borderId="5" xfId="2" applyNumberFormat="1" applyFont="1" applyFill="1" applyBorder="1" applyAlignment="1">
      <alignment horizontal="center" vertical="center" shrinkToFit="1"/>
    </xf>
    <xf numFmtId="4" fontId="49" fillId="2" borderId="9" xfId="2" applyNumberFormat="1" applyFont="1" applyFill="1" applyBorder="1" applyAlignment="1">
      <alignment horizontal="center" vertical="center" shrinkToFit="1"/>
    </xf>
    <xf numFmtId="4" fontId="49" fillId="2" borderId="11" xfId="2" applyNumberFormat="1" applyFont="1" applyFill="1" applyBorder="1" applyAlignment="1">
      <alignment horizontal="center" vertical="center" shrinkToFit="1"/>
    </xf>
    <xf numFmtId="176" fontId="49" fillId="0" borderId="6" xfId="2" applyNumberFormat="1" applyFont="1" applyBorder="1" applyAlignment="1">
      <alignment horizontal="center" vertical="center" shrinkToFit="1"/>
    </xf>
    <xf numFmtId="176" fontId="49" fillId="0" borderId="7" xfId="2" applyNumberFormat="1" applyFont="1" applyBorder="1" applyAlignment="1">
      <alignment horizontal="center" vertical="center" shrinkToFit="1"/>
    </xf>
    <xf numFmtId="176" fontId="49" fillId="0" borderId="5" xfId="2" applyNumberFormat="1" applyFont="1" applyBorder="1" applyAlignment="1">
      <alignment horizontal="center" vertical="center" shrinkToFit="1"/>
    </xf>
    <xf numFmtId="176" fontId="49" fillId="0" borderId="9" xfId="2" applyNumberFormat="1" applyFont="1" applyBorder="1" applyAlignment="1">
      <alignment horizontal="center" vertical="center" shrinkToFit="1"/>
    </xf>
    <xf numFmtId="176" fontId="49" fillId="0" borderId="10" xfId="2" applyNumberFormat="1" applyFont="1" applyBorder="1" applyAlignment="1">
      <alignment horizontal="center" vertical="center" shrinkToFit="1"/>
    </xf>
    <xf numFmtId="176" fontId="49" fillId="0" borderId="11" xfId="2" applyNumberFormat="1" applyFont="1" applyBorder="1" applyAlignment="1">
      <alignment horizontal="center" vertical="center" shrinkToFit="1"/>
    </xf>
    <xf numFmtId="0" fontId="49" fillId="2" borderId="14" xfId="2" applyFont="1" applyFill="1" applyBorder="1" applyAlignment="1">
      <alignment horizontal="center" vertical="center" shrinkToFit="1"/>
    </xf>
    <xf numFmtId="0" fontId="49" fillId="0" borderId="14" xfId="2" applyFont="1" applyBorder="1" applyAlignment="1">
      <alignment horizontal="left" vertical="center" shrinkToFit="1"/>
    </xf>
    <xf numFmtId="0" fontId="49" fillId="2" borderId="1" xfId="2" applyFont="1" applyFill="1" applyBorder="1" applyAlignment="1">
      <alignment horizontal="center" vertical="center" shrinkToFit="1"/>
    </xf>
    <xf numFmtId="176" fontId="49" fillId="0" borderId="2" xfId="2" applyNumberFormat="1" applyFont="1" applyBorder="1" applyAlignment="1">
      <alignment horizontal="center" vertical="center" shrinkToFit="1"/>
    </xf>
    <xf numFmtId="176" fontId="49" fillId="0" borderId="3" xfId="2" applyNumberFormat="1" applyFont="1" applyBorder="1" applyAlignment="1">
      <alignment horizontal="center" vertical="center" shrinkToFit="1"/>
    </xf>
    <xf numFmtId="176" fontId="49" fillId="0" borderId="8" xfId="2" applyNumberFormat="1" applyFont="1" applyBorder="1" applyAlignment="1">
      <alignment horizontal="center" vertical="center" shrinkToFit="1"/>
    </xf>
    <xf numFmtId="0" fontId="49" fillId="2" borderId="13" xfId="2" applyFont="1" applyFill="1" applyBorder="1" applyAlignment="1">
      <alignment horizontal="center" vertical="center" shrinkToFit="1"/>
    </xf>
    <xf numFmtId="0" fontId="49" fillId="0" borderId="13" xfId="2" applyFont="1" applyBorder="1" applyAlignment="1">
      <alignment horizontal="left" vertical="center" shrinkToFit="1"/>
    </xf>
    <xf numFmtId="0" fontId="48" fillId="0" borderId="1" xfId="2" applyFont="1" applyBorder="1" applyAlignment="1">
      <alignment horizontal="center" vertical="center"/>
    </xf>
    <xf numFmtId="0" fontId="49" fillId="2" borderId="14" xfId="2" applyFont="1" applyFill="1" applyBorder="1" applyAlignment="1">
      <alignment horizontal="center" vertical="center" textRotation="255" shrinkToFit="1"/>
    </xf>
    <xf numFmtId="0" fontId="49" fillId="2" borderId="15" xfId="2" applyFont="1" applyFill="1" applyBorder="1" applyAlignment="1">
      <alignment horizontal="center" vertical="center" textRotation="255" shrinkToFit="1"/>
    </xf>
    <xf numFmtId="0" fontId="49" fillId="2" borderId="13" xfId="2" applyFont="1" applyFill="1" applyBorder="1" applyAlignment="1">
      <alignment horizontal="center" vertical="center" textRotation="255" shrinkToFit="1"/>
    </xf>
    <xf numFmtId="0" fontId="49" fillId="2" borderId="6" xfId="2" applyFont="1" applyFill="1" applyBorder="1" applyAlignment="1">
      <alignment horizontal="center" vertical="center" textRotation="255" wrapText="1" shrinkToFit="1"/>
    </xf>
    <xf numFmtId="0" fontId="49" fillId="2" borderId="5" xfId="2" applyFont="1" applyFill="1" applyBorder="1" applyAlignment="1">
      <alignment horizontal="center" vertical="center" textRotation="255" shrinkToFit="1"/>
    </xf>
    <xf numFmtId="0" fontId="8" fillId="2" borderId="1" xfId="2" applyFont="1" applyFill="1" applyBorder="1" applyAlignment="1">
      <alignment horizontal="center" vertical="center" wrapText="1" shrinkToFit="1"/>
    </xf>
    <xf numFmtId="0" fontId="9" fillId="0" borderId="10" xfId="2" applyFont="1" applyBorder="1" applyAlignment="1">
      <alignment horizontal="left" vertical="center"/>
    </xf>
    <xf numFmtId="199" fontId="10" fillId="0" borderId="6" xfId="2" applyNumberFormat="1" applyFont="1" applyBorder="1" applyAlignment="1">
      <alignment horizontal="left" vertical="center"/>
    </xf>
    <xf numFmtId="199" fontId="10" fillId="0" borderId="7" xfId="2" applyNumberFormat="1" applyFont="1" applyBorder="1" applyAlignment="1">
      <alignment horizontal="left" vertical="center"/>
    </xf>
    <xf numFmtId="199" fontId="10" fillId="0" borderId="5" xfId="2" applyNumberFormat="1" applyFont="1" applyBorder="1" applyAlignment="1">
      <alignment horizontal="left" vertical="center"/>
    </xf>
    <xf numFmtId="0" fontId="8" fillId="2" borderId="1" xfId="2" applyFont="1" applyFill="1" applyBorder="1" applyAlignment="1">
      <alignment horizontal="center" vertical="center"/>
    </xf>
    <xf numFmtId="199" fontId="10" fillId="0" borderId="2" xfId="2" applyNumberFormat="1" applyFont="1" applyBorder="1" applyAlignment="1">
      <alignment horizontal="left" vertical="center" shrinkToFit="1"/>
    </xf>
    <xf numFmtId="199" fontId="10" fillId="0" borderId="3" xfId="2" applyNumberFormat="1" applyFont="1" applyBorder="1" applyAlignment="1">
      <alignment horizontal="left" vertical="center" shrinkToFit="1"/>
    </xf>
    <xf numFmtId="199" fontId="10" fillId="0" borderId="8" xfId="2" applyNumberFormat="1" applyFont="1" applyBorder="1" applyAlignment="1">
      <alignment horizontal="left" vertical="center" shrinkToFit="1"/>
    </xf>
    <xf numFmtId="199" fontId="10" fillId="0" borderId="9" xfId="2" applyNumberFormat="1" applyFont="1" applyBorder="1" applyAlignment="1">
      <alignment horizontal="left" vertical="center"/>
    </xf>
    <xf numFmtId="199" fontId="10" fillId="0" borderId="10" xfId="2" applyNumberFormat="1" applyFont="1" applyBorder="1" applyAlignment="1">
      <alignment horizontal="left" vertical="center"/>
    </xf>
    <xf numFmtId="199" fontId="10" fillId="0" borderId="11" xfId="2" applyNumberFormat="1" applyFont="1" applyBorder="1" applyAlignment="1">
      <alignment horizontal="left" vertical="center"/>
    </xf>
    <xf numFmtId="0" fontId="8" fillId="2" borderId="1" xfId="2" applyFont="1" applyFill="1" applyBorder="1" applyAlignment="1">
      <alignment horizontal="center" vertical="center" wrapText="1"/>
    </xf>
    <xf numFmtId="0" fontId="8" fillId="2" borderId="1" xfId="2" applyFont="1" applyFill="1" applyBorder="1" applyAlignment="1">
      <alignment horizontal="center" vertical="center" shrinkToFit="1"/>
    </xf>
    <xf numFmtId="177" fontId="8" fillId="0" borderId="1" xfId="2" applyNumberFormat="1" applyFont="1" applyBorder="1" applyAlignment="1">
      <alignment horizontal="center" vertical="center" wrapText="1" shrinkToFit="1"/>
    </xf>
    <xf numFmtId="199" fontId="10" fillId="0" borderId="6" xfId="2" applyNumberFormat="1" applyFont="1" applyBorder="1" applyAlignment="1">
      <alignment horizontal="center" vertical="center" wrapText="1" shrinkToFit="1"/>
    </xf>
    <xf numFmtId="199" fontId="10" fillId="0" borderId="7" xfId="2" applyNumberFormat="1" applyFont="1" applyBorder="1" applyAlignment="1">
      <alignment horizontal="center" vertical="center" wrapText="1" shrinkToFit="1"/>
    </xf>
    <xf numFmtId="199" fontId="10" fillId="0" borderId="5" xfId="2" applyNumberFormat="1" applyFont="1" applyBorder="1" applyAlignment="1">
      <alignment horizontal="center" vertical="center" wrapText="1" shrinkToFit="1"/>
    </xf>
    <xf numFmtId="199" fontId="10" fillId="0" borderId="9" xfId="2" applyNumberFormat="1" applyFont="1" applyBorder="1" applyAlignment="1">
      <alignment horizontal="center" vertical="center" wrapText="1" shrinkToFit="1"/>
    </xf>
    <xf numFmtId="199" fontId="10" fillId="0" borderId="10" xfId="2" applyNumberFormat="1" applyFont="1" applyBorder="1" applyAlignment="1">
      <alignment horizontal="center" vertical="center" wrapText="1" shrinkToFit="1"/>
    </xf>
    <xf numFmtId="199" fontId="10" fillId="0" borderId="11" xfId="2" applyNumberFormat="1" applyFont="1" applyBorder="1" applyAlignment="1">
      <alignment horizontal="center" vertical="center" wrapText="1" shrinkToFit="1"/>
    </xf>
    <xf numFmtId="0" fontId="8" fillId="2" borderId="13" xfId="7" applyFont="1" applyFill="1" applyBorder="1" applyAlignment="1">
      <alignment horizontal="center" vertical="center" wrapText="1"/>
    </xf>
    <xf numFmtId="0" fontId="8" fillId="2" borderId="15" xfId="7"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6" xfId="2" applyFont="1" applyFill="1" applyBorder="1" applyAlignment="1" applyProtection="1">
      <alignment horizontal="center" vertical="center" wrapText="1"/>
      <protection locked="0"/>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14" xfId="2" applyFont="1" applyFill="1" applyBorder="1" applyAlignment="1" applyProtection="1">
      <alignment horizontal="center" vertical="center" wrapText="1"/>
      <protection locked="0"/>
    </xf>
    <xf numFmtId="0" fontId="8" fillId="2" borderId="13" xfId="2" applyFont="1" applyFill="1" applyBorder="1" applyAlignment="1" applyProtection="1">
      <alignment horizontal="center" vertical="center" wrapText="1"/>
      <protection locked="0"/>
    </xf>
    <xf numFmtId="0" fontId="17" fillId="2" borderId="14" xfId="2" applyFont="1" applyFill="1" applyBorder="1" applyAlignment="1" applyProtection="1">
      <alignment horizontal="center" vertical="center" wrapText="1"/>
      <protection locked="0"/>
    </xf>
    <xf numFmtId="0" fontId="17" fillId="2" borderId="13" xfId="2" applyFont="1" applyFill="1" applyBorder="1" applyAlignment="1" applyProtection="1">
      <alignment horizontal="center" vertical="center" wrapText="1"/>
      <protection locked="0"/>
    </xf>
    <xf numFmtId="0" fontId="27" fillId="2" borderId="14" xfId="2" applyFont="1" applyFill="1" applyBorder="1" applyAlignment="1" applyProtection="1">
      <alignment horizontal="center" vertical="center" wrapText="1"/>
      <protection locked="0"/>
    </xf>
    <xf numFmtId="0" fontId="27" fillId="2" borderId="13" xfId="2" applyFont="1" applyFill="1" applyBorder="1" applyAlignment="1" applyProtection="1">
      <alignment horizontal="center" vertical="center" wrapText="1"/>
      <protection locked="0"/>
    </xf>
    <xf numFmtId="0" fontId="37" fillId="2" borderId="14" xfId="2" applyFont="1" applyFill="1" applyBorder="1" applyAlignment="1" applyProtection="1">
      <alignment horizontal="center" vertical="center" wrapText="1" shrinkToFit="1"/>
      <protection locked="0"/>
    </xf>
    <xf numFmtId="0" fontId="37" fillId="2" borderId="13" xfId="2" applyFont="1" applyFill="1" applyBorder="1" applyAlignment="1" applyProtection="1">
      <alignment horizontal="center" vertical="center" wrapText="1" shrinkToFit="1"/>
      <protection locked="0"/>
    </xf>
    <xf numFmtId="0" fontId="27" fillId="2" borderId="14" xfId="2" applyFont="1" applyFill="1" applyBorder="1" applyAlignment="1" applyProtection="1">
      <alignment horizontal="center" vertical="center" wrapText="1" shrinkToFit="1"/>
      <protection locked="0"/>
    </xf>
    <xf numFmtId="0" fontId="27" fillId="2" borderId="13" xfId="2" applyFont="1" applyFill="1" applyBorder="1" applyAlignment="1" applyProtection="1">
      <alignment horizontal="center" vertical="center" wrapText="1" shrinkToFit="1"/>
      <protection locked="0"/>
    </xf>
    <xf numFmtId="0" fontId="8" fillId="2" borderId="6" xfId="7" quotePrefix="1" applyFont="1" applyFill="1" applyBorder="1" applyAlignment="1">
      <alignment horizontal="center" vertical="center" shrinkToFit="1"/>
    </xf>
    <xf numFmtId="0" fontId="8" fillId="2" borderId="5" xfId="7" quotePrefix="1" applyFont="1" applyFill="1" applyBorder="1" applyAlignment="1">
      <alignment horizontal="center" vertical="center" shrinkToFit="1"/>
    </xf>
    <xf numFmtId="0" fontId="8" fillId="2" borderId="9" xfId="7" quotePrefix="1" applyFont="1" applyFill="1" applyBorder="1" applyAlignment="1">
      <alignment horizontal="center" vertical="center" shrinkToFit="1"/>
    </xf>
    <xf numFmtId="0" fontId="8" fillId="2" borderId="11" xfId="7" quotePrefix="1" applyFont="1" applyFill="1" applyBorder="1" applyAlignment="1">
      <alignment horizontal="center" vertical="center" shrinkToFit="1"/>
    </xf>
    <xf numFmtId="0" fontId="8" fillId="2" borderId="6" xfId="7" applyFont="1" applyFill="1" applyBorder="1" applyAlignment="1">
      <alignment horizontal="center" vertical="center"/>
    </xf>
    <xf numFmtId="0" fontId="8" fillId="2" borderId="7" xfId="7" applyFont="1" applyFill="1" applyBorder="1" applyAlignment="1">
      <alignment horizontal="center" vertical="center"/>
    </xf>
    <xf numFmtId="0" fontId="8" fillId="2" borderId="5" xfId="7" applyFont="1" applyFill="1" applyBorder="1" applyAlignment="1">
      <alignment horizontal="center" vertical="center"/>
    </xf>
    <xf numFmtId="0" fontId="8" fillId="2" borderId="9" xfId="7" applyFont="1" applyFill="1" applyBorder="1" applyAlignment="1">
      <alignment horizontal="center" vertical="center"/>
    </xf>
    <xf numFmtId="0" fontId="8" fillId="2" borderId="10" xfId="7" applyFont="1" applyFill="1" applyBorder="1" applyAlignment="1">
      <alignment horizontal="center" vertical="center"/>
    </xf>
    <xf numFmtId="0" fontId="8" fillId="2" borderId="11" xfId="7" applyFont="1" applyFill="1" applyBorder="1" applyAlignment="1">
      <alignment horizontal="center" vertical="center"/>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7" applyFont="1" applyFill="1" applyBorder="1" applyAlignment="1">
      <alignment horizontal="center" vertical="center" shrinkToFit="1"/>
    </xf>
    <xf numFmtId="0" fontId="8" fillId="2" borderId="7" xfId="7" applyFont="1" applyFill="1" applyBorder="1" applyAlignment="1">
      <alignment horizontal="center" vertical="center" shrinkToFit="1"/>
    </xf>
    <xf numFmtId="0" fontId="8" fillId="2" borderId="5" xfId="7" applyFont="1" applyFill="1" applyBorder="1" applyAlignment="1">
      <alignment horizontal="center" vertical="center" shrinkToFit="1"/>
    </xf>
    <xf numFmtId="0" fontId="8" fillId="2" borderId="9" xfId="7" applyFont="1" applyFill="1" applyBorder="1" applyAlignment="1">
      <alignment horizontal="center" vertical="center" shrinkToFit="1"/>
    </xf>
    <xf numFmtId="0" fontId="8" fillId="2" borderId="10" xfId="7" applyFont="1" applyFill="1" applyBorder="1" applyAlignment="1">
      <alignment horizontal="center" vertical="center" shrinkToFit="1"/>
    </xf>
    <xf numFmtId="0" fontId="8" fillId="2" borderId="11" xfId="7" applyFont="1" applyFill="1" applyBorder="1" applyAlignment="1">
      <alignment horizontal="center" vertical="center" shrinkToFit="1"/>
    </xf>
    <xf numFmtId="0" fontId="16" fillId="0" borderId="1" xfId="7" applyBorder="1" applyAlignment="1">
      <alignment horizontal="center" vertical="center" shrinkToFit="1"/>
    </xf>
    <xf numFmtId="0" fontId="16" fillId="0" borderId="1" xfId="2" applyBorder="1" applyAlignment="1">
      <alignment horizontal="center" vertical="center" shrinkToFit="1"/>
    </xf>
    <xf numFmtId="0" fontId="16" fillId="0" borderId="2" xfId="7" applyBorder="1" applyAlignment="1">
      <alignment horizontal="center" vertical="center" shrinkToFit="1"/>
    </xf>
    <xf numFmtId="0" fontId="16" fillId="0" borderId="8" xfId="2" applyBorder="1" applyAlignment="1">
      <alignment horizontal="center" vertical="center" shrinkToFit="1"/>
    </xf>
    <xf numFmtId="0" fontId="17" fillId="2" borderId="1" xfId="2" applyFont="1" applyFill="1" applyBorder="1" applyAlignment="1" applyProtection="1">
      <alignment horizontal="center" vertical="center" wrapText="1"/>
      <protection locked="0"/>
    </xf>
    <xf numFmtId="0" fontId="17" fillId="2" borderId="1" xfId="2" applyFont="1" applyFill="1" applyBorder="1" applyAlignment="1">
      <alignment horizontal="center" vertical="center" wrapText="1"/>
    </xf>
    <xf numFmtId="0" fontId="27" fillId="2" borderId="1" xfId="2" applyFont="1" applyFill="1" applyBorder="1" applyAlignment="1" applyProtection="1">
      <alignment horizontal="center" vertical="center" wrapText="1"/>
      <protection locked="0"/>
    </xf>
    <xf numFmtId="0" fontId="27" fillId="2" borderId="1" xfId="2" applyFont="1" applyFill="1" applyBorder="1" applyAlignment="1">
      <alignment horizontal="center" vertical="center" wrapText="1"/>
    </xf>
    <xf numFmtId="0" fontId="31" fillId="0" borderId="1" xfId="7" applyFont="1" applyBorder="1" applyAlignment="1">
      <alignment horizontal="center" vertical="center" shrinkToFit="1"/>
    </xf>
    <xf numFmtId="0" fontId="16" fillId="0" borderId="2" xfId="7" applyBorder="1" applyAlignment="1">
      <alignment horizontal="center" vertical="center"/>
    </xf>
    <xf numFmtId="0" fontId="16" fillId="0" borderId="8" xfId="7" applyBorder="1" applyAlignment="1">
      <alignment horizontal="center" vertical="center"/>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5" xfId="2" applyFont="1" applyFill="1" applyBorder="1" applyAlignment="1" applyProtection="1">
      <alignment horizontal="center" vertical="center" wrapText="1"/>
      <protection locked="0"/>
    </xf>
    <xf numFmtId="0" fontId="8" fillId="2" borderId="12" xfId="2" applyFont="1" applyFill="1" applyBorder="1" applyAlignment="1" applyProtection="1">
      <alignment horizontal="center" vertical="center" wrapText="1"/>
      <protection locked="0"/>
    </xf>
    <xf numFmtId="0" fontId="8" fillId="2" borderId="4" xfId="2" applyFont="1" applyFill="1" applyBorder="1" applyAlignment="1" applyProtection="1">
      <alignment horizontal="center" vertical="center" wrapText="1"/>
      <protection locked="0"/>
    </xf>
    <xf numFmtId="0" fontId="8" fillId="2" borderId="9" xfId="2" applyFont="1" applyFill="1" applyBorder="1" applyAlignment="1" applyProtection="1">
      <alignment horizontal="center" vertical="center" wrapText="1"/>
      <protection locked="0"/>
    </xf>
    <xf numFmtId="0" fontId="8" fillId="2" borderId="11" xfId="2" applyFont="1" applyFill="1" applyBorder="1" applyAlignment="1" applyProtection="1">
      <alignment horizontal="center" vertical="center" wrapText="1"/>
      <protection locked="0"/>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16" fillId="0" borderId="2" xfId="2" applyBorder="1" applyAlignment="1">
      <alignment horizontal="center" vertical="center" shrinkToFit="1"/>
    </xf>
    <xf numFmtId="0" fontId="16" fillId="0" borderId="3" xfId="2" applyBorder="1" applyAlignment="1">
      <alignment horizontal="center" vertical="center" shrinkToFit="1"/>
    </xf>
    <xf numFmtId="0" fontId="16" fillId="0" borderId="8" xfId="7" applyBorder="1" applyAlignment="1">
      <alignment horizontal="center" vertical="center" shrinkToFit="1"/>
    </xf>
    <xf numFmtId="0" fontId="16" fillId="0" borderId="2" xfId="2" applyBorder="1" applyAlignment="1">
      <alignment horizontal="left" vertical="center" shrinkToFit="1"/>
    </xf>
    <xf numFmtId="0" fontId="16" fillId="0" borderId="3" xfId="2" applyBorder="1" applyAlignment="1">
      <alignment horizontal="left" vertical="center" shrinkToFit="1"/>
    </xf>
    <xf numFmtId="0" fontId="16" fillId="0" borderId="8" xfId="2" applyBorder="1" applyAlignment="1">
      <alignment horizontal="left" vertical="center" shrinkToFit="1"/>
    </xf>
    <xf numFmtId="0" fontId="14" fillId="0" borderId="0" xfId="2" applyFont="1" applyAlignment="1">
      <alignment horizontal="left" vertical="center"/>
    </xf>
    <xf numFmtId="0" fontId="13" fillId="2" borderId="6" xfId="2" applyFont="1" applyFill="1" applyBorder="1" applyAlignment="1">
      <alignment horizontal="center" vertical="center"/>
    </xf>
    <xf numFmtId="0" fontId="13" fillId="2" borderId="7" xfId="2" applyFont="1" applyFill="1" applyBorder="1" applyAlignment="1">
      <alignment horizontal="center" vertical="center"/>
    </xf>
    <xf numFmtId="0" fontId="13" fillId="2" borderId="5" xfId="2" applyFont="1" applyFill="1" applyBorder="1" applyAlignment="1">
      <alignment horizontal="center" vertical="center"/>
    </xf>
    <xf numFmtId="199" fontId="13" fillId="0" borderId="6" xfId="2" applyNumberFormat="1" applyFont="1" applyBorder="1" applyAlignment="1">
      <alignment horizontal="left" vertical="center"/>
    </xf>
    <xf numFmtId="199" fontId="13" fillId="0" borderId="7" xfId="2" applyNumberFormat="1" applyFont="1" applyBorder="1" applyAlignment="1">
      <alignment horizontal="left" vertical="center"/>
    </xf>
    <xf numFmtId="199" fontId="13" fillId="0" borderId="5" xfId="2" applyNumberFormat="1" applyFont="1" applyBorder="1" applyAlignment="1">
      <alignment horizontal="left" vertical="center"/>
    </xf>
    <xf numFmtId="199" fontId="13" fillId="0" borderId="1" xfId="2" applyNumberFormat="1" applyFont="1" applyBorder="1" applyAlignment="1">
      <alignment horizontal="left" vertical="center" shrinkToFit="1"/>
    </xf>
    <xf numFmtId="176" fontId="13" fillId="0" borderId="6" xfId="2" applyNumberFormat="1" applyFont="1" applyBorder="1" applyAlignment="1">
      <alignment horizontal="center" vertical="center"/>
    </xf>
    <xf numFmtId="176" fontId="13" fillId="0" borderId="7" xfId="2" applyNumberFormat="1" applyFont="1" applyBorder="1" applyAlignment="1">
      <alignment horizontal="center" vertical="center"/>
    </xf>
    <xf numFmtId="176" fontId="13" fillId="0" borderId="5" xfId="2" applyNumberFormat="1" applyFont="1" applyBorder="1" applyAlignment="1">
      <alignment horizontal="center" vertical="center"/>
    </xf>
    <xf numFmtId="176" fontId="13" fillId="0" borderId="9" xfId="2" applyNumberFormat="1" applyFont="1" applyBorder="1" applyAlignment="1">
      <alignment horizontal="center" vertical="center"/>
    </xf>
    <xf numFmtId="176" fontId="13" fillId="0" borderId="10" xfId="2" applyNumberFormat="1" applyFont="1" applyBorder="1" applyAlignment="1">
      <alignment horizontal="center" vertical="center"/>
    </xf>
    <xf numFmtId="176" fontId="13" fillId="0" borderId="11" xfId="2" applyNumberFormat="1" applyFont="1" applyBorder="1" applyAlignment="1">
      <alignment horizontal="center" vertical="center"/>
    </xf>
    <xf numFmtId="0" fontId="13" fillId="2" borderId="9" xfId="2" applyFont="1" applyFill="1" applyBorder="1" applyAlignment="1">
      <alignment horizontal="center" vertical="center"/>
    </xf>
    <xf numFmtId="0" fontId="13" fillId="2" borderId="10" xfId="2" applyFont="1" applyFill="1" applyBorder="1" applyAlignment="1">
      <alignment horizontal="center" vertical="center"/>
    </xf>
    <xf numFmtId="0" fontId="13" fillId="2" borderId="11" xfId="2" applyFont="1" applyFill="1" applyBorder="1" applyAlignment="1">
      <alignment horizontal="center" vertical="center"/>
    </xf>
    <xf numFmtId="199" fontId="13" fillId="0" borderId="9" xfId="2" applyNumberFormat="1" applyFont="1" applyBorder="1" applyAlignment="1">
      <alignment horizontal="left" vertical="center"/>
    </xf>
    <xf numFmtId="199" fontId="13" fillId="0" borderId="10" xfId="2" applyNumberFormat="1" applyFont="1" applyBorder="1" applyAlignment="1">
      <alignment horizontal="left" vertical="center"/>
    </xf>
    <xf numFmtId="199" fontId="13" fillId="0" borderId="11" xfId="2" applyNumberFormat="1" applyFont="1" applyBorder="1" applyAlignment="1">
      <alignment horizontal="left" vertical="center"/>
    </xf>
    <xf numFmtId="0" fontId="13" fillId="2" borderId="1" xfId="2" applyFont="1" applyFill="1" applyBorder="1" applyAlignment="1">
      <alignment vertical="center" textRotation="255"/>
    </xf>
    <xf numFmtId="0" fontId="13" fillId="0" borderId="13" xfId="0" applyFont="1" applyBorder="1" applyAlignment="1" applyProtection="1">
      <alignment horizontal="center"/>
      <protection locked="0"/>
    </xf>
    <xf numFmtId="0" fontId="13" fillId="0" borderId="1" xfId="0" applyFont="1" applyBorder="1" applyAlignment="1" applyProtection="1">
      <alignment horizontal="center"/>
      <protection locked="0"/>
    </xf>
    <xf numFmtId="199" fontId="13" fillId="0" borderId="6" xfId="2" applyNumberFormat="1" applyFont="1" applyBorder="1" applyAlignment="1">
      <alignment horizontal="center" vertical="center" wrapText="1" shrinkToFit="1"/>
    </xf>
    <xf numFmtId="199" fontId="13" fillId="0" borderId="7" xfId="2" applyNumberFormat="1" applyFont="1" applyBorder="1" applyAlignment="1">
      <alignment horizontal="center" vertical="center" wrapText="1" shrinkToFit="1"/>
    </xf>
    <xf numFmtId="199" fontId="13" fillId="0" borderId="5" xfId="2" applyNumberFormat="1" applyFont="1" applyBorder="1" applyAlignment="1">
      <alignment horizontal="center" vertical="center" wrapText="1" shrinkToFit="1"/>
    </xf>
    <xf numFmtId="199" fontId="13" fillId="0" borderId="9" xfId="2" applyNumberFormat="1" applyFont="1" applyBorder="1" applyAlignment="1">
      <alignment horizontal="center" vertical="center" wrapText="1" shrinkToFit="1"/>
    </xf>
    <xf numFmtId="199" fontId="13" fillId="0" borderId="10" xfId="2" applyNumberFormat="1" applyFont="1" applyBorder="1" applyAlignment="1">
      <alignment horizontal="center" vertical="center" wrapText="1" shrinkToFit="1"/>
    </xf>
    <xf numFmtId="199" fontId="13" fillId="0" borderId="11" xfId="2" applyNumberFormat="1" applyFont="1" applyBorder="1" applyAlignment="1">
      <alignment horizontal="center" vertical="center" wrapText="1" shrinkToFit="1"/>
    </xf>
    <xf numFmtId="0" fontId="13" fillId="2" borderId="6" xfId="2" applyFont="1" applyFill="1" applyBorder="1" applyAlignment="1">
      <alignment horizontal="center" vertical="center" wrapText="1" shrinkToFit="1"/>
    </xf>
    <xf numFmtId="0" fontId="13" fillId="2" borderId="7" xfId="2" applyFont="1" applyFill="1" applyBorder="1" applyAlignment="1">
      <alignment horizontal="center" vertical="center" wrapText="1" shrinkToFit="1"/>
    </xf>
    <xf numFmtId="0" fontId="13" fillId="2" borderId="5" xfId="2" applyFont="1" applyFill="1" applyBorder="1" applyAlignment="1">
      <alignment horizontal="center" vertical="center" wrapText="1" shrinkToFit="1"/>
    </xf>
    <xf numFmtId="0" fontId="13" fillId="2" borderId="9" xfId="2" applyFont="1" applyFill="1" applyBorder="1" applyAlignment="1">
      <alignment horizontal="center" vertical="center" wrapText="1" shrinkToFit="1"/>
    </xf>
    <xf numFmtId="0" fontId="13" fillId="2" borderId="10" xfId="2" applyFont="1" applyFill="1" applyBorder="1" applyAlignment="1">
      <alignment horizontal="center" vertical="center" wrapText="1" shrinkToFit="1"/>
    </xf>
    <xf numFmtId="0" fontId="13" fillId="2" borderId="11" xfId="2" applyFont="1" applyFill="1" applyBorder="1" applyAlignment="1">
      <alignment horizontal="center" vertical="center" wrapText="1" shrinkToFit="1"/>
    </xf>
    <xf numFmtId="0" fontId="53" fillId="0" borderId="10" xfId="2" applyFont="1" applyBorder="1" applyAlignment="1" applyProtection="1">
      <alignment horizontal="left" vertical="top" wrapText="1"/>
      <protection locked="0"/>
    </xf>
    <xf numFmtId="200" fontId="49" fillId="0" borderId="6" xfId="2" applyNumberFormat="1" applyFont="1" applyBorder="1" applyAlignment="1" applyProtection="1">
      <alignment horizontal="center" vertical="center"/>
      <protection locked="0"/>
    </xf>
    <xf numFmtId="200" fontId="49" fillId="0" borderId="5" xfId="2" applyNumberFormat="1" applyFont="1" applyBorder="1" applyAlignment="1" applyProtection="1">
      <alignment horizontal="center" vertical="center"/>
      <protection locked="0"/>
    </xf>
    <xf numFmtId="200" fontId="49" fillId="0" borderId="9" xfId="2" applyNumberFormat="1" applyFont="1" applyBorder="1" applyAlignment="1" applyProtection="1">
      <alignment horizontal="center" vertical="center"/>
      <protection locked="0"/>
    </xf>
    <xf numFmtId="200" fontId="49" fillId="0" borderId="11" xfId="2" applyNumberFormat="1" applyFont="1" applyBorder="1" applyAlignment="1" applyProtection="1">
      <alignment horizontal="center" vertical="center"/>
      <protection locked="0"/>
    </xf>
    <xf numFmtId="0" fontId="55" fillId="2" borderId="6" xfId="2" applyFont="1" applyFill="1" applyBorder="1" applyAlignment="1">
      <alignment horizontal="center" vertical="center" wrapText="1" shrinkToFit="1"/>
    </xf>
    <xf numFmtId="0" fontId="55" fillId="2" borderId="5" xfId="2" applyFont="1" applyFill="1" applyBorder="1" applyAlignment="1">
      <alignment horizontal="center" vertical="center" wrapText="1" shrinkToFit="1"/>
    </xf>
    <xf numFmtId="0" fontId="55" fillId="2" borderId="9" xfId="2" applyFont="1" applyFill="1" applyBorder="1" applyAlignment="1">
      <alignment horizontal="center" vertical="center" wrapText="1" shrinkToFit="1"/>
    </xf>
    <xf numFmtId="0" fontId="55" fillId="2" borderId="11" xfId="2" applyFont="1" applyFill="1" applyBorder="1" applyAlignment="1">
      <alignment horizontal="center" vertical="center" wrapText="1" shrinkToFit="1"/>
    </xf>
    <xf numFmtId="201" fontId="49" fillId="0" borderId="2" xfId="2" applyNumberFormat="1" applyFont="1" applyBorder="1" applyAlignment="1" applyProtection="1">
      <alignment horizontal="center" vertical="center"/>
      <protection locked="0"/>
    </xf>
    <xf numFmtId="201" fontId="49" fillId="0" borderId="8" xfId="2" applyNumberFormat="1" applyFont="1" applyBorder="1" applyAlignment="1" applyProtection="1">
      <alignment horizontal="center" vertical="center"/>
      <protection locked="0"/>
    </xf>
    <xf numFmtId="201" fontId="49" fillId="0" borderId="3" xfId="2" applyNumberFormat="1" applyFont="1" applyBorder="1" applyAlignment="1" applyProtection="1">
      <alignment horizontal="center" vertical="center"/>
      <protection locked="0"/>
    </xf>
    <xf numFmtId="0" fontId="49" fillId="2" borderId="1" xfId="2" applyFont="1" applyFill="1" applyBorder="1" applyAlignment="1">
      <alignment horizontal="center" vertical="center" wrapText="1"/>
    </xf>
    <xf numFmtId="0" fontId="52" fillId="0" borderId="1" xfId="2" applyFont="1" applyBorder="1" applyAlignment="1" applyProtection="1">
      <alignment horizontal="center" vertical="center"/>
      <protection locked="0"/>
    </xf>
    <xf numFmtId="0" fontId="49" fillId="2" borderId="6" xfId="2" applyFont="1" applyFill="1" applyBorder="1" applyAlignment="1">
      <alignment horizontal="center" vertical="center" wrapText="1" shrinkToFit="1"/>
    </xf>
    <xf numFmtId="0" fontId="49" fillId="2" borderId="5" xfId="2" applyFont="1" applyFill="1" applyBorder="1" applyAlignment="1">
      <alignment horizontal="center" vertical="center" wrapText="1" shrinkToFit="1"/>
    </xf>
    <xf numFmtId="0" fontId="49" fillId="2" borderId="12" xfId="2" applyFont="1" applyFill="1" applyBorder="1" applyAlignment="1">
      <alignment horizontal="center" vertical="center" wrapText="1" shrinkToFit="1"/>
    </xf>
    <xf numFmtId="0" fontId="49" fillId="2" borderId="4" xfId="2" applyFont="1" applyFill="1" applyBorder="1" applyAlignment="1">
      <alignment horizontal="center" vertical="center" wrapText="1" shrinkToFit="1"/>
    </xf>
    <xf numFmtId="0" fontId="49" fillId="2" borderId="9" xfId="2" applyFont="1" applyFill="1" applyBorder="1" applyAlignment="1">
      <alignment horizontal="center" vertical="center" wrapText="1" shrinkToFit="1"/>
    </xf>
    <xf numFmtId="0" fontId="49" fillId="2" borderId="11" xfId="2" applyFont="1" applyFill="1" applyBorder="1" applyAlignment="1">
      <alignment horizontal="center" vertical="center" wrapText="1" shrinkToFit="1"/>
    </xf>
    <xf numFmtId="0" fontId="49" fillId="2" borderId="14" xfId="2" applyFont="1" applyFill="1" applyBorder="1" applyAlignment="1">
      <alignment horizontal="center" vertical="center" wrapText="1" shrinkToFit="1"/>
    </xf>
    <xf numFmtId="0" fontId="49" fillId="2" borderId="15" xfId="2" applyFont="1" applyFill="1" applyBorder="1" applyAlignment="1">
      <alignment horizontal="center" vertical="center" wrapText="1" shrinkToFit="1"/>
    </xf>
    <xf numFmtId="0" fontId="49" fillId="2" borderId="13" xfId="2" applyFont="1" applyFill="1" applyBorder="1" applyAlignment="1">
      <alignment horizontal="center" vertical="center" wrapText="1" shrinkToFit="1"/>
    </xf>
    <xf numFmtId="200" fontId="49" fillId="0" borderId="2" xfId="2" applyNumberFormat="1" applyFont="1" applyBorder="1" applyAlignment="1" applyProtection="1">
      <alignment horizontal="center" vertical="center"/>
      <protection locked="0"/>
    </xf>
    <xf numFmtId="200" fontId="49" fillId="0" borderId="8" xfId="2" applyNumberFormat="1" applyFont="1" applyBorder="1" applyAlignment="1" applyProtection="1">
      <alignment horizontal="center" vertical="center"/>
      <protection locked="0"/>
    </xf>
    <xf numFmtId="200" fontId="49" fillId="0" borderId="12" xfId="2" applyNumberFormat="1" applyFont="1" applyBorder="1" applyAlignment="1" applyProtection="1">
      <alignment horizontal="center" vertical="center"/>
      <protection locked="0"/>
    </xf>
    <xf numFmtId="200" fontId="49" fillId="0" borderId="4" xfId="2" applyNumberFormat="1" applyFont="1" applyBorder="1" applyAlignment="1" applyProtection="1">
      <alignment horizontal="center" vertical="center"/>
      <protection locked="0"/>
    </xf>
    <xf numFmtId="0" fontId="49" fillId="2" borderId="14" xfId="2" applyFont="1" applyFill="1" applyBorder="1" applyAlignment="1" applyProtection="1">
      <alignment horizontal="center" vertical="center"/>
      <protection locked="0"/>
    </xf>
    <xf numFmtId="0" fontId="49" fillId="2" borderId="13" xfId="2" applyFont="1" applyFill="1" applyBorder="1" applyAlignment="1" applyProtection="1">
      <alignment horizontal="center" vertical="center"/>
      <protection locked="0"/>
    </xf>
    <xf numFmtId="0" fontId="54" fillId="2" borderId="14" xfId="2" applyFont="1" applyFill="1" applyBorder="1" applyAlignment="1" applyProtection="1">
      <alignment horizontal="center" vertical="center"/>
      <protection locked="0"/>
    </xf>
    <xf numFmtId="0" fontId="54" fillId="2" borderId="13" xfId="2" applyFont="1" applyFill="1" applyBorder="1" applyAlignment="1" applyProtection="1">
      <alignment horizontal="center" vertical="center"/>
      <protection locked="0"/>
    </xf>
    <xf numFmtId="200" fontId="49" fillId="0" borderId="3" xfId="2" applyNumberFormat="1" applyFont="1" applyBorder="1" applyAlignment="1" applyProtection="1">
      <alignment horizontal="center" vertical="center"/>
      <protection locked="0"/>
    </xf>
    <xf numFmtId="0" fontId="49" fillId="0" borderId="14" xfId="2" applyFont="1" applyBorder="1" applyAlignment="1">
      <alignment horizontal="center" vertical="center" shrinkToFit="1"/>
    </xf>
    <xf numFmtId="0" fontId="49" fillId="0" borderId="13" xfId="2" applyFont="1" applyBorder="1" applyAlignment="1">
      <alignment horizontal="center" vertical="center" shrinkToFit="1"/>
    </xf>
    <xf numFmtId="0" fontId="49" fillId="2" borderId="6" xfId="2" applyFont="1" applyFill="1" applyBorder="1" applyAlignment="1" applyProtection="1">
      <alignment horizontal="center" vertical="center"/>
      <protection locked="0"/>
    </xf>
    <xf numFmtId="0" fontId="49" fillId="2" borderId="9" xfId="2" applyFont="1" applyFill="1" applyBorder="1" applyAlignment="1" applyProtection="1">
      <alignment horizontal="center" vertical="center"/>
      <protection locked="0"/>
    </xf>
    <xf numFmtId="177" fontId="49" fillId="4" borderId="2" xfId="2" applyNumberFormat="1" applyFont="1" applyFill="1" applyBorder="1" applyAlignment="1">
      <alignment horizontal="center" vertical="center" shrinkToFit="1"/>
    </xf>
    <xf numFmtId="177" fontId="49" fillId="4" borderId="3" xfId="2" applyNumberFormat="1" applyFont="1" applyFill="1" applyBorder="1" applyAlignment="1">
      <alignment horizontal="center" vertical="center" shrinkToFit="1"/>
    </xf>
    <xf numFmtId="177" fontId="49" fillId="4" borderId="8" xfId="2" applyNumberFormat="1" applyFont="1" applyFill="1" applyBorder="1" applyAlignment="1">
      <alignment horizontal="center" vertical="center" shrinkToFit="1"/>
    </xf>
    <xf numFmtId="49" fontId="49" fillId="0" borderId="1" xfId="2" applyNumberFormat="1" applyFont="1" applyBorder="1" applyAlignment="1">
      <alignment horizontal="center" vertical="center"/>
    </xf>
    <xf numFmtId="0" fontId="49" fillId="0" borderId="7" xfId="2" applyFont="1" applyBorder="1" applyAlignment="1">
      <alignment horizontal="center" vertical="center" wrapText="1" shrinkToFit="1"/>
    </xf>
    <xf numFmtId="0" fontId="49" fillId="0" borderId="10" xfId="2" applyFont="1" applyBorder="1" applyAlignment="1">
      <alignment horizontal="center" vertical="center" wrapText="1" shrinkToFit="1"/>
    </xf>
    <xf numFmtId="176" fontId="49" fillId="2" borderId="14" xfId="2" applyNumberFormat="1" applyFont="1" applyFill="1" applyBorder="1" applyAlignment="1">
      <alignment horizontal="center" vertical="center" shrinkToFit="1"/>
    </xf>
    <xf numFmtId="176" fontId="49" fillId="2" borderId="13" xfId="2" applyNumberFormat="1" applyFont="1" applyFill="1" applyBorder="1" applyAlignment="1">
      <alignment horizontal="center" vertical="center" shrinkToFit="1"/>
    </xf>
    <xf numFmtId="178" fontId="49" fillId="0" borderId="2" xfId="2" applyNumberFormat="1" applyFont="1" applyBorder="1" applyAlignment="1" applyProtection="1">
      <alignment horizontal="center" vertical="center"/>
      <protection locked="0"/>
    </xf>
    <xf numFmtId="178" fontId="49" fillId="0" borderId="8" xfId="2" applyNumberFormat="1" applyFont="1" applyBorder="1" applyAlignment="1" applyProtection="1">
      <alignment horizontal="center" vertical="center"/>
      <protection locked="0"/>
    </xf>
    <xf numFmtId="0" fontId="39" fillId="0" borderId="1" xfId="0" applyFont="1" applyBorder="1" applyAlignment="1">
      <alignment horizontal="center" vertical="center"/>
    </xf>
    <xf numFmtId="0" fontId="49" fillId="2" borderId="14" xfId="2" applyFont="1" applyFill="1" applyBorder="1" applyAlignment="1">
      <alignment horizontal="center" vertical="center" wrapText="1"/>
    </xf>
    <xf numFmtId="0" fontId="49" fillId="2" borderId="15" xfId="2" applyFont="1" applyFill="1" applyBorder="1" applyAlignment="1">
      <alignment horizontal="center" vertical="center" wrapText="1"/>
    </xf>
    <xf numFmtId="0" fontId="49" fillId="2" borderId="13" xfId="2" applyFont="1" applyFill="1" applyBorder="1" applyAlignment="1">
      <alignment horizontal="center" vertical="center" wrapText="1"/>
    </xf>
    <xf numFmtId="0" fontId="49" fillId="2" borderId="7" xfId="2" applyFont="1" applyFill="1" applyBorder="1" applyAlignment="1">
      <alignment horizontal="center" vertical="center" wrapText="1" shrinkToFit="1"/>
    </xf>
    <xf numFmtId="0" fontId="39" fillId="0" borderId="9" xfId="0" applyFont="1" applyBorder="1" applyAlignment="1">
      <alignment horizontal="center" vertical="center" wrapText="1" shrinkToFit="1"/>
    </xf>
    <xf numFmtId="0" fontId="39" fillId="0" borderId="10" xfId="0" applyFont="1" applyBorder="1" applyAlignment="1">
      <alignment horizontal="center" vertical="center" wrapText="1" shrinkToFit="1"/>
    </xf>
    <xf numFmtId="0" fontId="39" fillId="0" borderId="11" xfId="0" applyFont="1" applyBorder="1" applyAlignment="1">
      <alignment horizontal="center" vertical="center" wrapText="1" shrinkToFit="1"/>
    </xf>
    <xf numFmtId="176" fontId="49" fillId="0" borderId="6" xfId="2" applyNumberFormat="1" applyFont="1" applyBorder="1" applyAlignment="1">
      <alignment horizontal="center" vertical="center"/>
    </xf>
    <xf numFmtId="176" fontId="49" fillId="0" borderId="5" xfId="2" applyNumberFormat="1" applyFont="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49" fillId="0" borderId="6" xfId="2" applyFont="1" applyBorder="1" applyAlignment="1">
      <alignment horizontal="center" vertical="center" wrapText="1" shrinkToFit="1"/>
    </xf>
    <xf numFmtId="0" fontId="39" fillId="0" borderId="5" xfId="0" applyFont="1" applyBorder="1" applyAlignment="1">
      <alignment horizontal="center" vertical="center" wrapText="1" shrinkToFit="1"/>
    </xf>
    <xf numFmtId="0" fontId="49" fillId="0" borderId="9" xfId="2" applyFont="1" applyBorder="1" applyAlignment="1">
      <alignment horizontal="center" vertical="center" wrapText="1" shrinkToFit="1"/>
    </xf>
    <xf numFmtId="0" fontId="49" fillId="2" borderId="1" xfId="2" applyFont="1" applyFill="1" applyBorder="1" applyAlignment="1">
      <alignment horizontal="center" vertical="center" textRotation="255"/>
    </xf>
    <xf numFmtId="0" fontId="49" fillId="0" borderId="3" xfId="2" applyFont="1" applyBorder="1" applyAlignment="1" applyProtection="1">
      <alignment horizontal="center" vertical="center" shrinkToFit="1"/>
      <protection locked="0"/>
    </xf>
    <xf numFmtId="0" fontId="48" fillId="0" borderId="10" xfId="2" applyFont="1" applyBorder="1" applyAlignment="1">
      <alignment horizontal="left" vertical="center"/>
    </xf>
    <xf numFmtId="0" fontId="48" fillId="0" borderId="0" xfId="2" applyFont="1" applyAlignment="1">
      <alignment horizontal="left" vertical="center"/>
    </xf>
    <xf numFmtId="0" fontId="49" fillId="0" borderId="14" xfId="2" applyFont="1" applyBorder="1" applyAlignment="1">
      <alignment horizontal="left" vertical="center"/>
    </xf>
    <xf numFmtId="0" fontId="49" fillId="2" borderId="13" xfId="2" applyFont="1" applyFill="1" applyBorder="1" applyAlignment="1">
      <alignment horizontal="center" vertical="center"/>
    </xf>
    <xf numFmtId="0" fontId="49" fillId="2" borderId="12" xfId="2" applyFont="1" applyFill="1" applyBorder="1" applyAlignment="1">
      <alignment horizontal="center" vertical="center" wrapText="1"/>
    </xf>
    <xf numFmtId="0" fontId="49" fillId="2" borderId="4" xfId="2" applyFont="1" applyFill="1" applyBorder="1" applyAlignment="1">
      <alignment horizontal="center" vertical="center"/>
    </xf>
    <xf numFmtId="0" fontId="49" fillId="2" borderId="2" xfId="2" applyFont="1" applyFill="1" applyBorder="1" applyAlignment="1">
      <alignment horizontal="center" vertical="center" wrapText="1"/>
    </xf>
    <xf numFmtId="0" fontId="49" fillId="2" borderId="8" xfId="2" applyFont="1" applyFill="1" applyBorder="1" applyAlignment="1">
      <alignment horizontal="center" vertical="center" wrapText="1"/>
    </xf>
    <xf numFmtId="0" fontId="49" fillId="0" borderId="13" xfId="2" applyFont="1" applyBorder="1" applyAlignment="1">
      <alignment horizontal="left" vertical="center"/>
    </xf>
    <xf numFmtId="0" fontId="49" fillId="2" borderId="1" xfId="2" applyFont="1" applyFill="1" applyBorder="1" applyAlignment="1">
      <alignment horizontal="center" vertical="center"/>
    </xf>
    <xf numFmtId="0" fontId="39" fillId="0" borderId="1" xfId="0" applyFont="1" applyBorder="1" applyAlignment="1">
      <alignment horizontal="center" vertical="center" wrapText="1"/>
    </xf>
    <xf numFmtId="0" fontId="53" fillId="2" borderId="1" xfId="2" applyFont="1" applyFill="1" applyBorder="1" applyAlignment="1">
      <alignment horizontal="center" vertical="center"/>
    </xf>
    <xf numFmtId="0" fontId="53" fillId="2" borderId="1" xfId="2" applyFont="1" applyFill="1" applyBorder="1" applyAlignment="1">
      <alignment horizontal="center" vertical="center" wrapText="1" shrinkToFit="1"/>
    </xf>
    <xf numFmtId="0" fontId="49" fillId="2" borderId="6" xfId="2" applyFont="1" applyFill="1" applyBorder="1" applyAlignment="1">
      <alignment horizontal="center" vertical="center" wrapText="1"/>
    </xf>
    <xf numFmtId="0" fontId="49" fillId="2" borderId="5" xfId="2" applyFont="1" applyFill="1" applyBorder="1" applyAlignment="1">
      <alignment horizontal="center" vertical="center" wrapText="1"/>
    </xf>
    <xf numFmtId="0" fontId="49" fillId="2" borderId="9" xfId="2" applyFont="1" applyFill="1" applyBorder="1" applyAlignment="1">
      <alignment horizontal="center" vertical="center" wrapText="1"/>
    </xf>
    <xf numFmtId="0" fontId="49" fillId="2" borderId="11" xfId="2" applyFont="1" applyFill="1" applyBorder="1" applyAlignment="1">
      <alignment horizontal="center" vertical="center" wrapText="1"/>
    </xf>
    <xf numFmtId="0" fontId="49" fillId="2" borderId="7" xfId="2" applyFont="1" applyFill="1" applyBorder="1" applyAlignment="1">
      <alignment horizontal="center" vertical="center" wrapText="1"/>
    </xf>
    <xf numFmtId="0" fontId="49" fillId="2" borderId="10" xfId="2" applyFont="1" applyFill="1" applyBorder="1" applyAlignment="1">
      <alignment horizontal="center" vertical="center" wrapText="1"/>
    </xf>
    <xf numFmtId="0" fontId="49" fillId="2" borderId="7" xfId="2" applyFont="1" applyFill="1" applyBorder="1" applyAlignment="1" applyProtection="1">
      <alignment horizontal="center" vertical="center"/>
      <protection locked="0"/>
    </xf>
    <xf numFmtId="0" fontId="49" fillId="2" borderId="5" xfId="2" applyFont="1" applyFill="1" applyBorder="1" applyAlignment="1" applyProtection="1">
      <alignment horizontal="center" vertical="center"/>
      <protection locked="0"/>
    </xf>
    <xf numFmtId="0" fontId="49" fillId="2" borderId="10" xfId="2" applyFont="1" applyFill="1" applyBorder="1" applyAlignment="1" applyProtection="1">
      <alignment horizontal="center" vertical="center"/>
      <protection locked="0"/>
    </xf>
    <xf numFmtId="0" fontId="49" fillId="2" borderId="11" xfId="2" applyFont="1" applyFill="1" applyBorder="1" applyAlignment="1" applyProtection="1">
      <alignment horizontal="center" vertical="center"/>
      <protection locked="0"/>
    </xf>
    <xf numFmtId="0" fontId="39" fillId="0" borderId="1" xfId="0" applyFont="1" applyBorder="1" applyAlignment="1">
      <alignment horizontal="center" vertical="center" shrinkToFit="1"/>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49" fillId="2" borderId="12" xfId="2" applyFont="1" applyFill="1" applyBorder="1" applyAlignment="1">
      <alignment horizontal="center" vertical="center"/>
    </xf>
    <xf numFmtId="0" fontId="49" fillId="2" borderId="15" xfId="2" applyFont="1" applyFill="1" applyBorder="1" applyAlignment="1">
      <alignment horizontal="center" vertical="center"/>
    </xf>
    <xf numFmtId="0" fontId="39" fillId="0" borderId="13" xfId="0" applyFont="1" applyBorder="1" applyAlignment="1">
      <alignment horizontal="center" vertical="center"/>
    </xf>
    <xf numFmtId="0" fontId="49" fillId="0" borderId="52" xfId="2" applyFont="1" applyBorder="1" applyAlignment="1" applyProtection="1">
      <alignment horizontal="center" vertical="center" shrinkToFit="1"/>
      <protection locked="0"/>
    </xf>
    <xf numFmtId="0" fontId="49" fillId="0" borderId="9" xfId="2" applyFont="1" applyBorder="1" applyAlignment="1">
      <alignment horizontal="left" vertical="center"/>
    </xf>
    <xf numFmtId="0" fontId="49" fillId="0" borderId="10" xfId="2" applyFont="1" applyBorder="1" applyAlignment="1">
      <alignment horizontal="left" vertical="center"/>
    </xf>
    <xf numFmtId="0" fontId="49" fillId="0" borderId="11" xfId="2" applyFont="1" applyBorder="1" applyAlignment="1">
      <alignment horizontal="left" vertical="center"/>
    </xf>
    <xf numFmtId="0" fontId="49" fillId="0" borderId="11" xfId="2" applyFont="1" applyBorder="1" applyAlignment="1">
      <alignment horizontal="center" vertical="center" wrapText="1" shrinkToFit="1"/>
    </xf>
    <xf numFmtId="0" fontId="49" fillId="0" borderId="6" xfId="2" applyFont="1" applyBorder="1" applyAlignment="1">
      <alignment horizontal="left" vertical="center"/>
    </xf>
    <xf numFmtId="0" fontId="49" fillId="0" borderId="7" xfId="2" applyFont="1" applyBorder="1" applyAlignment="1">
      <alignment horizontal="left" vertical="center"/>
    </xf>
    <xf numFmtId="0" fontId="49" fillId="0" borderId="5" xfId="2" applyFont="1" applyBorder="1" applyAlignment="1">
      <alignment horizontal="left" vertical="center"/>
    </xf>
    <xf numFmtId="0" fontId="49" fillId="0" borderId="5" xfId="2" applyFont="1" applyBorder="1" applyAlignment="1">
      <alignment horizontal="center" vertical="center" wrapText="1" shrinkToFit="1"/>
    </xf>
    <xf numFmtId="0" fontId="39" fillId="0" borderId="1" xfId="0" applyFont="1" applyBorder="1" applyAlignment="1">
      <alignment horizontal="center" vertical="center" textRotation="255"/>
    </xf>
    <xf numFmtId="0" fontId="16" fillId="0" borderId="2" xfId="2" applyBorder="1" applyAlignment="1">
      <alignment horizontal="center" vertical="center"/>
    </xf>
    <xf numFmtId="0" fontId="16" fillId="0" borderId="8" xfId="2" applyBorder="1" applyAlignment="1">
      <alignment horizontal="center" vertical="center"/>
    </xf>
    <xf numFmtId="0" fontId="13" fillId="2" borderId="2" xfId="2" applyFont="1" applyFill="1" applyBorder="1" applyAlignment="1">
      <alignment horizontal="center" vertical="center" wrapText="1"/>
    </xf>
    <xf numFmtId="0" fontId="13" fillId="2" borderId="3" xfId="2" applyFont="1" applyFill="1" applyBorder="1" applyAlignment="1">
      <alignment horizontal="center" vertical="center" wrapText="1"/>
    </xf>
    <xf numFmtId="0" fontId="13" fillId="2" borderId="8" xfId="2" applyFont="1" applyFill="1" applyBorder="1" applyAlignment="1">
      <alignment horizontal="center" vertical="center" wrapText="1"/>
    </xf>
    <xf numFmtId="0" fontId="16" fillId="0" borderId="2" xfId="2" applyBorder="1" applyAlignment="1">
      <alignment horizontal="center" vertical="center" wrapText="1"/>
    </xf>
    <xf numFmtId="0" fontId="16" fillId="0" borderId="3" xfId="2" applyBorder="1" applyAlignment="1">
      <alignment horizontal="center" vertical="center" wrapText="1"/>
    </xf>
    <xf numFmtId="0" fontId="16" fillId="0" borderId="8" xfId="2" applyBorder="1" applyAlignment="1">
      <alignment horizontal="center" vertical="center" wrapText="1"/>
    </xf>
    <xf numFmtId="0" fontId="16" fillId="0" borderId="3" xfId="2" applyBorder="1" applyAlignment="1">
      <alignment horizontal="center" vertical="center"/>
    </xf>
    <xf numFmtId="0" fontId="16" fillId="0" borderId="1" xfId="2" applyBorder="1" applyAlignment="1">
      <alignment horizontal="center" vertical="center"/>
    </xf>
    <xf numFmtId="0" fontId="16" fillId="0" borderId="2" xfId="2" applyBorder="1" applyAlignment="1">
      <alignment vertical="center"/>
    </xf>
    <xf numFmtId="0" fontId="16" fillId="0" borderId="3" xfId="2" applyBorder="1" applyAlignment="1">
      <alignment vertical="center"/>
    </xf>
    <xf numFmtId="0" fontId="31" fillId="0" borderId="3" xfId="0" applyFont="1" applyBorder="1">
      <alignment vertical="center"/>
    </xf>
    <xf numFmtId="0" fontId="31" fillId="0" borderId="8" xfId="0" applyFont="1" applyBorder="1">
      <alignment vertical="center"/>
    </xf>
    <xf numFmtId="176" fontId="16" fillId="0" borderId="1" xfId="2" applyNumberFormat="1" applyBorder="1" applyAlignment="1">
      <alignment horizontal="center" vertical="center"/>
    </xf>
    <xf numFmtId="176" fontId="16" fillId="0" borderId="1" xfId="2" applyNumberFormat="1" applyBorder="1" applyAlignment="1">
      <alignment horizontal="center" vertical="center" shrinkToFit="1"/>
    </xf>
    <xf numFmtId="176" fontId="16" fillId="0" borderId="2" xfId="2" applyNumberFormat="1" applyBorder="1" applyAlignment="1">
      <alignment horizontal="center" vertical="center" shrinkToFit="1"/>
    </xf>
    <xf numFmtId="176" fontId="16" fillId="0" borderId="8" xfId="2" applyNumberFormat="1" applyBorder="1" applyAlignment="1">
      <alignment horizontal="center" vertical="center" shrinkToFit="1"/>
    </xf>
    <xf numFmtId="176" fontId="16" fillId="0" borderId="2" xfId="2" applyNumberFormat="1" applyBorder="1" applyAlignment="1">
      <alignment horizontal="center" vertical="center"/>
    </xf>
    <xf numFmtId="176" fontId="16" fillId="0" borderId="8" xfId="2" applyNumberFormat="1" applyBorder="1" applyAlignment="1">
      <alignment horizontal="center" vertical="center"/>
    </xf>
    <xf numFmtId="0" fontId="16" fillId="0" borderId="8" xfId="2" applyBorder="1" applyAlignment="1">
      <alignment vertical="center"/>
    </xf>
    <xf numFmtId="0" fontId="13" fillId="2" borderId="14" xfId="2" applyFont="1" applyFill="1" applyBorder="1" applyAlignment="1">
      <alignment horizontal="center" vertical="center"/>
    </xf>
    <xf numFmtId="0" fontId="13" fillId="0" borderId="6" xfId="2" applyFont="1" applyBorder="1" applyAlignment="1">
      <alignment horizontal="left" vertical="center"/>
    </xf>
    <xf numFmtId="0" fontId="13" fillId="0" borderId="7" xfId="2" applyFont="1" applyBorder="1" applyAlignment="1">
      <alignment horizontal="left" vertical="center"/>
    </xf>
    <xf numFmtId="0" fontId="13" fillId="0" borderId="5" xfId="2" applyFont="1" applyBorder="1" applyAlignment="1">
      <alignment horizontal="left" vertical="center"/>
    </xf>
    <xf numFmtId="0" fontId="13" fillId="2" borderId="8" xfId="2" applyFont="1" applyFill="1" applyBorder="1" applyAlignment="1">
      <alignment horizontal="center" vertical="center"/>
    </xf>
    <xf numFmtId="0" fontId="13" fillId="0" borderId="1" xfId="2" applyFont="1" applyBorder="1" applyAlignment="1">
      <alignment horizontal="left" vertical="center" shrinkToFit="1"/>
    </xf>
    <xf numFmtId="0" fontId="31" fillId="0" borderId="9" xfId="0" applyFont="1" applyBorder="1" applyAlignment="1">
      <alignment horizontal="center" vertical="center" wrapText="1" shrinkToFit="1"/>
    </xf>
    <xf numFmtId="0" fontId="31" fillId="0" borderId="10" xfId="0" applyFont="1" applyBorder="1" applyAlignment="1">
      <alignment horizontal="center" vertical="center" wrapText="1" shrinkToFit="1"/>
    </xf>
    <xf numFmtId="0" fontId="31" fillId="0" borderId="11" xfId="0" applyFont="1" applyBorder="1" applyAlignment="1">
      <alignment horizontal="center" vertical="center" wrapText="1" shrinkToFit="1"/>
    </xf>
    <xf numFmtId="0" fontId="31" fillId="0" borderId="9"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13" fillId="2" borderId="13" xfId="2" applyFont="1" applyFill="1" applyBorder="1" applyAlignment="1">
      <alignment horizontal="center" vertical="center"/>
    </xf>
    <xf numFmtId="0" fontId="13" fillId="0" borderId="9" xfId="2" applyFont="1" applyBorder="1" applyAlignment="1">
      <alignment horizontal="left" vertical="center"/>
    </xf>
    <xf numFmtId="0" fontId="13" fillId="0" borderId="10" xfId="2" applyFont="1" applyBorder="1" applyAlignment="1">
      <alignment horizontal="left" vertical="center"/>
    </xf>
    <xf numFmtId="0" fontId="13" fillId="0" borderId="11" xfId="2" applyFont="1" applyBorder="1" applyAlignment="1">
      <alignment horizontal="left" vertical="center"/>
    </xf>
    <xf numFmtId="0" fontId="13" fillId="0" borderId="6" xfId="2" applyFont="1" applyBorder="1" applyAlignment="1">
      <alignment horizontal="center" vertical="center" wrapText="1" shrinkToFit="1"/>
    </xf>
    <xf numFmtId="0" fontId="13" fillId="0" borderId="7" xfId="2" applyFont="1" applyBorder="1" applyAlignment="1">
      <alignment horizontal="center" vertical="center" wrapText="1" shrinkToFit="1"/>
    </xf>
    <xf numFmtId="0" fontId="13" fillId="0" borderId="5" xfId="2" applyFont="1" applyBorder="1" applyAlignment="1">
      <alignment horizontal="center" vertical="center" wrapText="1" shrinkToFit="1"/>
    </xf>
    <xf numFmtId="0" fontId="13" fillId="0" borderId="9" xfId="2" applyFont="1" applyBorder="1" applyAlignment="1">
      <alignment horizontal="center" vertical="center" wrapText="1" shrinkToFit="1"/>
    </xf>
    <xf numFmtId="0" fontId="13" fillId="0" borderId="10" xfId="2" applyFont="1" applyBorder="1" applyAlignment="1">
      <alignment horizontal="center" vertical="center" wrapText="1" shrinkToFit="1"/>
    </xf>
    <xf numFmtId="0" fontId="13" fillId="0" borderId="11" xfId="2" applyFont="1" applyBorder="1" applyAlignment="1">
      <alignment horizontal="center" vertical="center" wrapText="1" shrinkToFit="1"/>
    </xf>
    <xf numFmtId="0" fontId="13" fillId="2" borderId="12" xfId="2" applyFont="1" applyFill="1" applyBorder="1" applyAlignment="1">
      <alignment horizontal="center" vertical="center" textRotation="255"/>
    </xf>
    <xf numFmtId="0" fontId="13" fillId="2" borderId="15" xfId="2" applyFont="1" applyFill="1" applyBorder="1" applyAlignment="1">
      <alignment horizontal="center" vertical="center" textRotation="255"/>
    </xf>
    <xf numFmtId="0" fontId="13" fillId="2" borderId="13" xfId="2" applyFont="1" applyFill="1" applyBorder="1" applyAlignment="1">
      <alignment horizontal="center" vertical="center" textRotation="255"/>
    </xf>
    <xf numFmtId="0" fontId="13" fillId="2" borderId="13" xfId="2" applyFont="1" applyFill="1" applyBorder="1" applyAlignment="1">
      <alignment horizontal="center" vertical="center" wrapText="1"/>
    </xf>
    <xf numFmtId="0" fontId="13" fillId="2" borderId="13" xfId="2" applyFont="1" applyFill="1" applyBorder="1" applyAlignment="1" applyProtection="1">
      <alignment horizontal="center" vertical="center" wrapText="1"/>
      <protection locked="0"/>
    </xf>
    <xf numFmtId="0" fontId="13" fillId="2" borderId="1" xfId="2" applyFont="1" applyFill="1" applyBorder="1" applyAlignment="1" applyProtection="1">
      <alignment horizontal="center" vertical="center" wrapText="1"/>
      <protection locked="0"/>
    </xf>
    <xf numFmtId="0" fontId="13" fillId="0" borderId="2" xfId="2" applyFont="1" applyBorder="1" applyAlignment="1" applyProtection="1">
      <alignment horizontal="center" vertical="center"/>
      <protection locked="0"/>
    </xf>
    <xf numFmtId="0" fontId="13" fillId="0" borderId="8" xfId="2" applyFont="1" applyBorder="1" applyAlignment="1" applyProtection="1">
      <alignment horizontal="center" vertical="center"/>
      <protection locked="0"/>
    </xf>
    <xf numFmtId="178" fontId="13" fillId="0" borderId="2" xfId="2" applyNumberFormat="1" applyFont="1" applyBorder="1" applyAlignment="1" applyProtection="1">
      <alignment horizontal="center" vertical="center"/>
      <protection locked="0"/>
    </xf>
    <xf numFmtId="178" fontId="13" fillId="0" borderId="8" xfId="2" applyNumberFormat="1" applyFont="1" applyBorder="1" applyAlignment="1" applyProtection="1">
      <alignment horizontal="center" vertical="center"/>
      <protection locked="0"/>
    </xf>
    <xf numFmtId="0" fontId="13" fillId="2" borderId="9" xfId="2" applyFont="1" applyFill="1" applyBorder="1" applyAlignment="1">
      <alignment horizontal="center" vertical="center" wrapText="1"/>
    </xf>
    <xf numFmtId="0" fontId="13" fillId="2" borderId="10" xfId="2" applyFont="1" applyFill="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47" fillId="2" borderId="1" xfId="4" applyFont="1" applyFill="1" applyBorder="1" applyAlignment="1">
      <alignment horizontal="center" vertical="center"/>
    </xf>
    <xf numFmtId="0" fontId="47" fillId="0" borderId="2" xfId="4" applyFont="1" applyBorder="1" applyAlignment="1">
      <alignment horizontal="left" vertical="center" wrapText="1" shrinkToFit="1"/>
    </xf>
    <xf numFmtId="0" fontId="47" fillId="0" borderId="3" xfId="4" applyFont="1" applyBorder="1" applyAlignment="1">
      <alignment horizontal="left" vertical="center" wrapText="1" shrinkToFit="1"/>
    </xf>
    <xf numFmtId="0" fontId="47" fillId="0" borderId="8" xfId="4" applyFont="1" applyBorder="1" applyAlignment="1">
      <alignment horizontal="left" vertical="center" wrapText="1" shrinkToFit="1"/>
    </xf>
    <xf numFmtId="0" fontId="49" fillId="0" borderId="7" xfId="2" applyFont="1" applyBorder="1" applyAlignment="1" applyProtection="1">
      <alignment vertical="center" wrapText="1"/>
      <protection locked="0"/>
    </xf>
    <xf numFmtId="0" fontId="39" fillId="0" borderId="7" xfId="12" applyFont="1" applyBorder="1" applyAlignment="1">
      <alignment vertical="center" wrapText="1"/>
    </xf>
    <xf numFmtId="0" fontId="39" fillId="0" borderId="0" xfId="12" applyFont="1" applyAlignment="1">
      <alignment vertical="center" wrapText="1"/>
    </xf>
    <xf numFmtId="0" fontId="47" fillId="2" borderId="1" xfId="4" applyFont="1" applyFill="1" applyBorder="1" applyAlignment="1">
      <alignment horizontal="center" vertical="center" wrapText="1"/>
    </xf>
    <xf numFmtId="0" fontId="47" fillId="0" borderId="6" xfId="4" applyFont="1" applyBorder="1" applyAlignment="1">
      <alignment horizontal="left" vertical="top"/>
    </xf>
    <xf numFmtId="0" fontId="47" fillId="0" borderId="7" xfId="4" applyFont="1" applyBorder="1" applyAlignment="1">
      <alignment horizontal="left" vertical="top"/>
    </xf>
    <xf numFmtId="0" fontId="47" fillId="0" borderId="5" xfId="4" applyFont="1" applyBorder="1" applyAlignment="1">
      <alignment horizontal="left" vertical="top"/>
    </xf>
    <xf numFmtId="0" fontId="47" fillId="0" borderId="12" xfId="4" applyFont="1" applyBorder="1" applyAlignment="1">
      <alignment horizontal="left" vertical="top"/>
    </xf>
    <xf numFmtId="0" fontId="47" fillId="0" borderId="0" xfId="4" applyFont="1" applyAlignment="1">
      <alignment horizontal="left" vertical="top"/>
    </xf>
    <xf numFmtId="0" fontId="47" fillId="0" borderId="4" xfId="4" applyFont="1" applyBorder="1" applyAlignment="1">
      <alignment horizontal="left" vertical="top"/>
    </xf>
    <xf numFmtId="0" fontId="47" fillId="0" borderId="9" xfId="4" applyFont="1" applyBorder="1" applyAlignment="1">
      <alignment horizontal="left" vertical="top"/>
    </xf>
    <xf numFmtId="0" fontId="47" fillId="0" borderId="10" xfId="4" applyFont="1" applyBorder="1" applyAlignment="1">
      <alignment horizontal="left" vertical="top"/>
    </xf>
    <xf numFmtId="0" fontId="47" fillId="0" borderId="11" xfId="4" applyFont="1" applyBorder="1" applyAlignment="1">
      <alignment horizontal="left" vertical="top"/>
    </xf>
    <xf numFmtId="0" fontId="47" fillId="2" borderId="1" xfId="4" applyFont="1" applyFill="1" applyBorder="1" applyAlignment="1">
      <alignment horizontal="center" vertical="center" shrinkToFit="1"/>
    </xf>
    <xf numFmtId="0" fontId="47" fillId="0" borderId="1" xfId="4" applyFont="1" applyBorder="1" applyAlignment="1">
      <alignment horizontal="center" vertical="center" wrapText="1"/>
    </xf>
    <xf numFmtId="0" fontId="57" fillId="2" borderId="1" xfId="2" applyFont="1" applyFill="1" applyBorder="1" applyAlignment="1">
      <alignment horizontal="center" vertical="center" shrinkToFit="1"/>
    </xf>
    <xf numFmtId="0" fontId="57" fillId="0" borderId="3" xfId="2" applyFont="1" applyBorder="1" applyAlignment="1" applyProtection="1">
      <alignment horizontal="left" vertical="center"/>
      <protection locked="0"/>
    </xf>
    <xf numFmtId="0" fontId="57" fillId="2" borderId="2" xfId="2" applyFont="1" applyFill="1" applyBorder="1" applyAlignment="1">
      <alignment horizontal="center" vertical="center" shrinkToFit="1"/>
    </xf>
    <xf numFmtId="0" fontId="57" fillId="2" borderId="3" xfId="2" applyFont="1" applyFill="1" applyBorder="1" applyAlignment="1">
      <alignment horizontal="center" vertical="center" shrinkToFit="1"/>
    </xf>
    <xf numFmtId="176" fontId="57" fillId="0" borderId="2" xfId="2" applyNumberFormat="1" applyFont="1" applyBorder="1" applyAlignment="1" applyProtection="1">
      <alignment horizontal="center" vertical="center"/>
      <protection locked="0"/>
    </xf>
    <xf numFmtId="176" fontId="57" fillId="0" borderId="3" xfId="2" applyNumberFormat="1" applyFont="1" applyBorder="1" applyAlignment="1" applyProtection="1">
      <alignment horizontal="center" vertical="center"/>
      <protection locked="0"/>
    </xf>
    <xf numFmtId="176" fontId="57" fillId="0" borderId="8" xfId="2" applyNumberFormat="1" applyFont="1" applyBorder="1" applyAlignment="1" applyProtection="1">
      <alignment horizontal="center" vertical="center"/>
      <protection locked="0"/>
    </xf>
    <xf numFmtId="0" fontId="57" fillId="2" borderId="8" xfId="2" applyFont="1" applyFill="1" applyBorder="1" applyAlignment="1">
      <alignment horizontal="center" vertical="center" shrinkToFit="1"/>
    </xf>
    <xf numFmtId="0" fontId="57" fillId="0" borderId="2" xfId="2" applyFont="1" applyBorder="1" applyAlignment="1" applyProtection="1">
      <alignment horizontal="left" vertical="center"/>
      <protection locked="0"/>
    </xf>
    <xf numFmtId="0" fontId="57" fillId="2" borderId="2" xfId="2" applyFont="1" applyFill="1" applyBorder="1" applyAlignment="1" applyProtection="1">
      <alignment horizontal="center" vertical="center" shrinkToFit="1"/>
      <protection locked="0"/>
    </xf>
    <xf numFmtId="0" fontId="57" fillId="2" borderId="8" xfId="2" applyFont="1" applyFill="1" applyBorder="1" applyAlignment="1" applyProtection="1">
      <alignment horizontal="center" vertical="center" shrinkToFit="1"/>
      <protection locked="0"/>
    </xf>
    <xf numFmtId="0" fontId="47" fillId="0" borderId="2" xfId="4" applyFont="1" applyBorder="1" applyAlignment="1">
      <alignment horizontal="center" vertical="center" wrapText="1" shrinkToFit="1"/>
    </xf>
    <xf numFmtId="0" fontId="47" fillId="0" borderId="3" xfId="4" applyFont="1" applyBorder="1" applyAlignment="1">
      <alignment horizontal="center" vertical="center" wrapText="1" shrinkToFit="1"/>
    </xf>
    <xf numFmtId="0" fontId="47" fillId="0" borderId="8" xfId="4" applyFont="1" applyBorder="1" applyAlignment="1">
      <alignment horizontal="center" vertical="center" wrapText="1" shrinkToFit="1"/>
    </xf>
    <xf numFmtId="0" fontId="47" fillId="0" borderId="2" xfId="4" applyFont="1" applyBorder="1" applyAlignment="1">
      <alignment horizontal="center" vertical="center" wrapText="1"/>
    </xf>
    <xf numFmtId="0" fontId="47" fillId="0" borderId="3" xfId="4" applyFont="1" applyBorder="1" applyAlignment="1">
      <alignment horizontal="center" vertical="center" wrapText="1"/>
    </xf>
    <xf numFmtId="0" fontId="47" fillId="0" borderId="8" xfId="4" applyFont="1" applyBorder="1" applyAlignment="1">
      <alignment horizontal="center" vertical="center" wrapText="1"/>
    </xf>
    <xf numFmtId="0" fontId="47" fillId="2" borderId="14" xfId="4" applyFont="1" applyFill="1" applyBorder="1" applyAlignment="1">
      <alignment horizontal="center" vertical="center" wrapText="1"/>
    </xf>
    <xf numFmtId="0" fontId="47" fillId="2" borderId="15" xfId="4" applyFont="1" applyFill="1" applyBorder="1" applyAlignment="1">
      <alignment horizontal="center" vertical="center" wrapText="1"/>
    </xf>
    <xf numFmtId="0" fontId="47" fillId="2" borderId="13" xfId="4" applyFont="1" applyFill="1" applyBorder="1" applyAlignment="1">
      <alignment horizontal="center" vertical="center" wrapText="1"/>
    </xf>
    <xf numFmtId="0" fontId="57" fillId="0" borderId="2" xfId="2" applyFont="1" applyBorder="1" applyAlignment="1" applyProtection="1">
      <alignment horizontal="center" vertical="center"/>
      <protection locked="0"/>
    </xf>
    <xf numFmtId="0" fontId="57" fillId="0" borderId="3" xfId="2" applyFont="1" applyBorder="1" applyAlignment="1" applyProtection="1">
      <alignment horizontal="center" vertical="center"/>
      <protection locked="0"/>
    </xf>
    <xf numFmtId="0" fontId="47" fillId="2" borderId="2" xfId="4" applyFont="1" applyFill="1" applyBorder="1" applyAlignment="1">
      <alignment horizontal="center" vertical="center" wrapText="1"/>
    </xf>
    <xf numFmtId="0" fontId="47" fillId="2" borderId="8" xfId="4" applyFont="1" applyFill="1" applyBorder="1" applyAlignment="1">
      <alignment horizontal="center" vertical="center" wrapText="1"/>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2" borderId="3" xfId="4" applyFont="1" applyFill="1" applyBorder="1" applyAlignment="1">
      <alignment horizontal="center" vertical="center"/>
    </xf>
    <xf numFmtId="0" fontId="49" fillId="2" borderId="9" xfId="4" applyFont="1" applyFill="1" applyBorder="1" applyAlignment="1">
      <alignment horizontal="center" vertical="center"/>
    </xf>
    <xf numFmtId="0" fontId="49" fillId="2" borderId="10" xfId="4" applyFont="1" applyFill="1" applyBorder="1" applyAlignment="1">
      <alignment horizontal="center" vertical="center"/>
    </xf>
    <xf numFmtId="0" fontId="49" fillId="0" borderId="9" xfId="4" applyFont="1" applyBorder="1" applyAlignment="1">
      <alignment horizontal="left" vertical="center"/>
    </xf>
    <xf numFmtId="0" fontId="49" fillId="0" borderId="10" xfId="4" applyFont="1" applyBorder="1" applyAlignment="1">
      <alignment horizontal="left" vertical="center"/>
    </xf>
    <xf numFmtId="0" fontId="49" fillId="0" borderId="11" xfId="4" applyFont="1" applyBorder="1" applyAlignment="1">
      <alignment horizontal="left" vertical="center"/>
    </xf>
    <xf numFmtId="0" fontId="49" fillId="2" borderId="2" xfId="4" applyFont="1" applyFill="1" applyBorder="1" applyAlignment="1">
      <alignment horizontal="center" vertical="center"/>
    </xf>
    <xf numFmtId="0" fontId="49" fillId="2" borderId="8" xfId="4" applyFont="1" applyFill="1" applyBorder="1" applyAlignment="1">
      <alignment horizontal="center" vertical="center"/>
    </xf>
    <xf numFmtId="0" fontId="49" fillId="0" borderId="2" xfId="4" applyFont="1" applyBorder="1" applyAlignment="1">
      <alignment horizontal="center" vertical="center" wrapText="1" shrinkToFit="1"/>
    </xf>
    <xf numFmtId="0" fontId="49" fillId="0" borderId="3" xfId="4" applyFont="1" applyBorder="1" applyAlignment="1">
      <alignment horizontal="center" vertical="center" shrinkToFit="1"/>
    </xf>
    <xf numFmtId="0" fontId="49" fillId="0" borderId="8" xfId="4" applyFont="1" applyBorder="1" applyAlignment="1">
      <alignment horizontal="center" vertical="center" shrinkToFit="1"/>
    </xf>
    <xf numFmtId="0" fontId="57" fillId="0" borderId="13" xfId="2" applyFont="1" applyBorder="1" applyAlignment="1">
      <alignment horizontal="center" vertical="center" wrapText="1" shrinkToFit="1"/>
    </xf>
    <xf numFmtId="0" fontId="49" fillId="2" borderId="6" xfId="4" applyFont="1" applyFill="1" applyBorder="1" applyAlignment="1">
      <alignment horizontal="center"/>
    </xf>
    <xf numFmtId="0" fontId="49" fillId="2" borderId="7" xfId="4" applyFont="1" applyFill="1" applyBorder="1" applyAlignment="1">
      <alignment horizontal="center"/>
    </xf>
    <xf numFmtId="0" fontId="49" fillId="0" borderId="6" xfId="4" applyFont="1" applyBorder="1" applyAlignment="1">
      <alignment horizontal="left" vertical="center"/>
    </xf>
    <xf numFmtId="0" fontId="49" fillId="0" borderId="7" xfId="4" applyFont="1" applyBorder="1" applyAlignment="1">
      <alignment horizontal="left" vertical="center"/>
    </xf>
    <xf numFmtId="0" fontId="49" fillId="0" borderId="5" xfId="4" applyFont="1" applyBorder="1" applyAlignment="1">
      <alignment horizontal="left" vertical="center"/>
    </xf>
    <xf numFmtId="0" fontId="49" fillId="0" borderId="2" xfId="4" applyFont="1" applyBorder="1" applyAlignment="1">
      <alignment horizontal="center" vertical="center" shrinkToFit="1"/>
    </xf>
    <xf numFmtId="0" fontId="57" fillId="0" borderId="14" xfId="2" applyFont="1" applyBorder="1" applyAlignment="1">
      <alignment horizontal="center" vertical="center" wrapText="1" shrinkToFit="1"/>
    </xf>
    <xf numFmtId="0" fontId="57" fillId="2" borderId="6" xfId="2" applyFont="1" applyFill="1" applyBorder="1" applyAlignment="1">
      <alignment horizontal="center" vertical="center" shrinkToFit="1"/>
    </xf>
    <xf numFmtId="0" fontId="57" fillId="2" borderId="5" xfId="2" applyFont="1" applyFill="1" applyBorder="1" applyAlignment="1">
      <alignment horizontal="center" vertical="center" shrinkToFit="1"/>
    </xf>
    <xf numFmtId="0" fontId="39" fillId="0" borderId="9" xfId="11" applyBorder="1" applyAlignment="1">
      <alignment horizontal="center" vertical="center"/>
    </xf>
    <xf numFmtId="0" fontId="39" fillId="0" borderId="11" xfId="11" applyBorder="1" applyAlignment="1">
      <alignment horizontal="center" vertical="center"/>
    </xf>
    <xf numFmtId="176" fontId="58" fillId="0" borderId="6" xfId="2" applyNumberFormat="1" applyFont="1" applyBorder="1" applyAlignment="1">
      <alignment horizontal="center" vertical="center"/>
    </xf>
    <xf numFmtId="176" fontId="58" fillId="0" borderId="7" xfId="2" applyNumberFormat="1" applyFont="1" applyBorder="1" applyAlignment="1">
      <alignment horizontal="center" vertical="center"/>
    </xf>
    <xf numFmtId="176" fontId="58" fillId="0" borderId="5" xfId="2" applyNumberFormat="1" applyFont="1" applyBorder="1" applyAlignment="1">
      <alignment horizontal="center" vertical="center"/>
    </xf>
    <xf numFmtId="0" fontId="39" fillId="0" borderId="10" xfId="11" applyBorder="1" applyAlignment="1">
      <alignment horizontal="center" vertical="center"/>
    </xf>
    <xf numFmtId="0" fontId="57" fillId="2" borderId="7" xfId="2" applyFont="1" applyFill="1" applyBorder="1" applyAlignment="1">
      <alignment horizontal="center" vertical="center" shrinkToFit="1"/>
    </xf>
    <xf numFmtId="0" fontId="57" fillId="2" borderId="9" xfId="2" applyFont="1" applyFill="1" applyBorder="1" applyAlignment="1">
      <alignment horizontal="center" vertical="center" shrinkToFit="1"/>
    </xf>
    <xf numFmtId="0" fontId="57" fillId="2" borderId="10" xfId="2" applyFont="1" applyFill="1" applyBorder="1" applyAlignment="1">
      <alignment horizontal="center" vertical="center" shrinkToFit="1"/>
    </xf>
    <xf numFmtId="0" fontId="57" fillId="2" borderId="11" xfId="2" applyFont="1" applyFill="1" applyBorder="1" applyAlignment="1">
      <alignment horizontal="center" vertical="center" shrinkToFit="1"/>
    </xf>
    <xf numFmtId="0" fontId="47" fillId="2" borderId="2" xfId="4" applyFont="1" applyFill="1" applyBorder="1" applyAlignment="1">
      <alignment horizontal="center" vertical="center" shrinkToFit="1"/>
    </xf>
    <xf numFmtId="0" fontId="47" fillId="2" borderId="8" xfId="4" applyFont="1" applyFill="1" applyBorder="1" applyAlignment="1">
      <alignment horizontal="center" vertical="center" shrinkToFit="1"/>
    </xf>
    <xf numFmtId="0" fontId="57" fillId="0" borderId="8" xfId="2" applyFont="1" applyBorder="1" applyAlignment="1" applyProtection="1">
      <alignment horizontal="left" vertical="center"/>
      <protection locked="0"/>
    </xf>
    <xf numFmtId="0" fontId="57" fillId="0" borderId="8" xfId="2" applyFont="1" applyBorder="1" applyAlignment="1" applyProtection="1">
      <alignment horizontal="center" vertical="center"/>
      <protection locked="0"/>
    </xf>
    <xf numFmtId="0" fontId="47" fillId="2" borderId="3" xfId="4" applyFont="1" applyFill="1" applyBorder="1" applyAlignment="1">
      <alignment horizontal="center" vertical="center" shrinkToFit="1"/>
    </xf>
    <xf numFmtId="0" fontId="13" fillId="3" borderId="2" xfId="4" applyFont="1" applyFill="1" applyBorder="1" applyAlignment="1">
      <alignment horizontal="center" vertical="center"/>
    </xf>
    <xf numFmtId="0" fontId="13" fillId="3" borderId="8" xfId="4" applyFont="1" applyFill="1" applyBorder="1" applyAlignment="1">
      <alignment horizontal="center" vertical="center"/>
    </xf>
    <xf numFmtId="0" fontId="13" fillId="0" borderId="2" xfId="4" applyFont="1" applyBorder="1" applyAlignment="1">
      <alignment horizontal="center" vertical="center" shrinkToFit="1"/>
    </xf>
    <xf numFmtId="0" fontId="13" fillId="0" borderId="8" xfId="4" applyFont="1" applyBorder="1" applyAlignment="1">
      <alignment horizontal="center" vertical="center" shrinkToFit="1"/>
    </xf>
    <xf numFmtId="0" fontId="13" fillId="3" borderId="3" xfId="4" applyFont="1" applyFill="1" applyBorder="1" applyAlignment="1">
      <alignment horizontal="center" vertical="center"/>
    </xf>
    <xf numFmtId="0" fontId="49" fillId="3" borderId="2" xfId="4" applyFont="1" applyFill="1" applyBorder="1" applyAlignment="1">
      <alignment horizontal="center" vertical="center"/>
    </xf>
    <xf numFmtId="0" fontId="49" fillId="3" borderId="3" xfId="4" applyFont="1" applyFill="1" applyBorder="1" applyAlignment="1">
      <alignment horizontal="center" vertical="center"/>
    </xf>
    <xf numFmtId="0" fontId="49" fillId="3" borderId="8" xfId="4" applyFont="1" applyFill="1" applyBorder="1" applyAlignment="1">
      <alignment horizontal="center" vertical="center"/>
    </xf>
    <xf numFmtId="0" fontId="57" fillId="3" borderId="6" xfId="2" applyFont="1" applyFill="1" applyBorder="1" applyAlignment="1">
      <alignment horizontal="center" vertical="center" shrinkToFit="1"/>
    </xf>
    <xf numFmtId="0" fontId="57" fillId="3" borderId="7" xfId="2" applyFont="1" applyFill="1" applyBorder="1" applyAlignment="1">
      <alignment horizontal="center" vertical="center" shrinkToFit="1"/>
    </xf>
    <xf numFmtId="0" fontId="57" fillId="3" borderId="5" xfId="2" applyFont="1" applyFill="1" applyBorder="1" applyAlignment="1">
      <alignment horizontal="center" vertical="center" shrinkToFit="1"/>
    </xf>
    <xf numFmtId="0" fontId="57" fillId="3" borderId="9" xfId="2" applyFont="1" applyFill="1" applyBorder="1" applyAlignment="1">
      <alignment horizontal="center" vertical="center" shrinkToFit="1"/>
    </xf>
    <xf numFmtId="0" fontId="57" fillId="3" borderId="10" xfId="2" applyFont="1" applyFill="1" applyBorder="1" applyAlignment="1">
      <alignment horizontal="center" vertical="center" shrinkToFit="1"/>
    </xf>
    <xf numFmtId="0" fontId="57" fillId="3" borderId="11" xfId="2" applyFont="1" applyFill="1" applyBorder="1" applyAlignment="1">
      <alignment horizontal="center" vertical="center" shrinkToFit="1"/>
    </xf>
    <xf numFmtId="0" fontId="13" fillId="0" borderId="2" xfId="4" applyFont="1" applyBorder="1" applyAlignment="1">
      <alignment horizontal="left" vertical="center" shrinkToFit="1"/>
    </xf>
    <xf numFmtId="0" fontId="13" fillId="0" borderId="3" xfId="4" applyFont="1" applyBorder="1" applyAlignment="1">
      <alignment horizontal="left" vertical="center" shrinkToFit="1"/>
    </xf>
    <xf numFmtId="0" fontId="13" fillId="0" borderId="8" xfId="4" applyFont="1" applyBorder="1" applyAlignment="1">
      <alignment horizontal="left" vertical="center" shrinkToFit="1"/>
    </xf>
    <xf numFmtId="0" fontId="13" fillId="0" borderId="1" xfId="4" applyFont="1" applyBorder="1" applyAlignment="1">
      <alignment horizontal="left" vertical="center" shrinkToFit="1"/>
    </xf>
    <xf numFmtId="0" fontId="13" fillId="3" borderId="6" xfId="4" applyFont="1" applyFill="1" applyBorder="1" applyAlignment="1">
      <alignment horizontal="center" vertical="center" shrinkToFit="1"/>
    </xf>
    <xf numFmtId="0" fontId="13" fillId="3" borderId="5" xfId="4" applyFont="1" applyFill="1" applyBorder="1" applyAlignment="1">
      <alignment horizontal="center"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0" fontId="31" fillId="0" borderId="9" xfId="1" applyFont="1" applyBorder="1" applyAlignment="1">
      <alignment horizontal="center" vertical="center"/>
    </xf>
    <xf numFmtId="0" fontId="31" fillId="0" borderId="10" xfId="1" applyFont="1" applyBorder="1" applyAlignment="1">
      <alignment horizontal="center" vertical="center"/>
    </xf>
    <xf numFmtId="0" fontId="31" fillId="0" borderId="11" xfId="1" applyFont="1" applyBorder="1" applyAlignment="1">
      <alignment horizontal="center" vertical="center"/>
    </xf>
    <xf numFmtId="0" fontId="49" fillId="3" borderId="1" xfId="4" applyFont="1" applyFill="1" applyBorder="1" applyAlignment="1">
      <alignment horizontal="center" vertical="center"/>
    </xf>
    <xf numFmtId="0" fontId="49" fillId="0" borderId="1" xfId="4" applyFont="1" applyBorder="1" applyAlignment="1">
      <alignment horizontal="left" vertical="center" shrinkToFit="1"/>
    </xf>
    <xf numFmtId="0" fontId="13" fillId="3" borderId="1" xfId="4" applyFont="1" applyFill="1" applyBorder="1" applyAlignment="1">
      <alignment horizontal="center" vertical="center"/>
    </xf>
    <xf numFmtId="0" fontId="49" fillId="0" borderId="2" xfId="4" applyFont="1" applyBorder="1" applyAlignment="1">
      <alignment horizontal="left" vertical="center" shrinkToFit="1"/>
    </xf>
    <xf numFmtId="0" fontId="49" fillId="0" borderId="3" xfId="4" applyFont="1" applyBorder="1" applyAlignment="1">
      <alignment horizontal="left" vertical="center" shrinkToFit="1"/>
    </xf>
    <xf numFmtId="0" fontId="49" fillId="0" borderId="8" xfId="4" applyFont="1" applyBorder="1" applyAlignment="1">
      <alignment horizontal="left" vertical="center" shrinkToFit="1"/>
    </xf>
    <xf numFmtId="0" fontId="49" fillId="3" borderId="13" xfId="4" applyFont="1" applyFill="1" applyBorder="1" applyAlignment="1">
      <alignment horizontal="center" vertical="center"/>
    </xf>
    <xf numFmtId="0" fontId="49" fillId="0" borderId="13" xfId="4" applyFont="1" applyBorder="1">
      <alignment vertical="center"/>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13" fillId="0" borderId="9" xfId="4" applyFont="1" applyBorder="1" applyAlignment="1">
      <alignment horizontal="center" vertical="center" shrinkToFit="1"/>
    </xf>
    <xf numFmtId="0" fontId="13" fillId="0" borderId="10" xfId="4" applyFont="1" applyBorder="1" applyAlignment="1">
      <alignment horizontal="center" vertical="center" shrinkToFit="1"/>
    </xf>
    <xf numFmtId="0" fontId="13" fillId="0" borderId="11" xfId="4" applyFont="1" applyBorder="1" applyAlignment="1">
      <alignment horizontal="center" vertical="center" shrinkToFit="1"/>
    </xf>
    <xf numFmtId="0" fontId="49" fillId="3" borderId="14" xfId="4" applyFont="1" applyFill="1" applyBorder="1" applyAlignment="1">
      <alignment horizontal="center"/>
    </xf>
    <xf numFmtId="0" fontId="49" fillId="0" borderId="14" xfId="4" applyFont="1" applyBorder="1">
      <alignment vertical="center"/>
    </xf>
    <xf numFmtId="0" fontId="13" fillId="0" borderId="6" xfId="4" applyFont="1" applyBorder="1" applyAlignment="1">
      <alignment horizontal="center" vertical="center" shrinkToFit="1"/>
    </xf>
    <xf numFmtId="0" fontId="13" fillId="0" borderId="7" xfId="4" applyFont="1" applyBorder="1" applyAlignment="1">
      <alignment horizontal="center" vertical="center" shrinkToFit="1"/>
    </xf>
    <xf numFmtId="0" fontId="13" fillId="0" borderId="5" xfId="4" applyFont="1" applyBorder="1" applyAlignment="1">
      <alignment horizontal="center" vertical="center" shrinkToFit="1"/>
    </xf>
    <xf numFmtId="0" fontId="47" fillId="0" borderId="13" xfId="4" applyFont="1" applyBorder="1" applyAlignment="1">
      <alignment horizontal="center" vertical="center" wrapText="1"/>
    </xf>
    <xf numFmtId="0" fontId="47" fillId="0" borderId="1" xfId="4" applyFont="1" applyBorder="1" applyAlignment="1">
      <alignment horizontal="center" vertical="center"/>
    </xf>
    <xf numFmtId="178" fontId="19" fillId="0" borderId="0" xfId="4" applyNumberFormat="1" applyFont="1" applyAlignment="1">
      <alignment horizontal="center" vertical="center" shrinkToFit="1"/>
    </xf>
    <xf numFmtId="178" fontId="19" fillId="0" borderId="4" xfId="4" applyNumberFormat="1" applyFont="1" applyBorder="1" applyAlignment="1">
      <alignment horizontal="center" vertical="center" shrinkToFit="1"/>
    </xf>
    <xf numFmtId="178" fontId="19" fillId="0" borderId="6" xfId="4" applyNumberFormat="1" applyFont="1" applyBorder="1" applyAlignment="1">
      <alignment horizontal="center" vertical="center" shrinkToFit="1"/>
    </xf>
    <xf numFmtId="178" fontId="19" fillId="0" borderId="7" xfId="4" applyNumberFormat="1" applyFont="1" applyBorder="1" applyAlignment="1">
      <alignment horizontal="center" vertical="center" shrinkToFit="1"/>
    </xf>
    <xf numFmtId="178" fontId="19" fillId="0" borderId="5" xfId="4" applyNumberFormat="1" applyFont="1" applyBorder="1" applyAlignment="1">
      <alignment horizontal="center" vertical="center" shrinkToFit="1"/>
    </xf>
    <xf numFmtId="178" fontId="19" fillId="0" borderId="12" xfId="4" applyNumberFormat="1" applyFont="1" applyBorder="1" applyAlignment="1">
      <alignment horizontal="center" vertical="center" shrinkToFit="1"/>
    </xf>
    <xf numFmtId="178" fontId="19" fillId="0" borderId="9" xfId="4" applyNumberFormat="1" applyFont="1" applyBorder="1" applyAlignment="1">
      <alignment horizontal="center" vertical="center" shrinkToFit="1"/>
    </xf>
    <xf numFmtId="178" fontId="19" fillId="0" borderId="10" xfId="4" applyNumberFormat="1" applyFont="1" applyBorder="1" applyAlignment="1">
      <alignment horizontal="center" vertical="center" shrinkToFit="1"/>
    </xf>
    <xf numFmtId="178" fontId="19" fillId="0" borderId="11" xfId="4" applyNumberFormat="1" applyFont="1" applyBorder="1" applyAlignment="1">
      <alignment horizontal="center" vertical="center" shrinkToFit="1"/>
    </xf>
    <xf numFmtId="0" fontId="47" fillId="0" borderId="6" xfId="4" applyFont="1" applyBorder="1" applyAlignment="1">
      <alignment horizontal="center" vertical="center" wrapText="1"/>
    </xf>
    <xf numFmtId="0" fontId="47" fillId="0" borderId="7" xfId="4" applyFont="1" applyBorder="1" applyAlignment="1">
      <alignment horizontal="center" vertical="center" wrapText="1"/>
    </xf>
    <xf numFmtId="0" fontId="47" fillId="0" borderId="5" xfId="4" applyFont="1" applyBorder="1" applyAlignment="1">
      <alignment horizontal="center" vertical="center" wrapText="1"/>
    </xf>
    <xf numFmtId="0" fontId="47" fillId="0" borderId="12" xfId="4" applyFont="1" applyBorder="1" applyAlignment="1">
      <alignment horizontal="center" vertical="center" wrapText="1"/>
    </xf>
    <xf numFmtId="0" fontId="47" fillId="0" borderId="0" xfId="4" applyFont="1" applyAlignment="1">
      <alignment horizontal="center" vertical="center" wrapText="1"/>
    </xf>
    <xf numFmtId="0" fontId="47" fillId="0" borderId="4" xfId="4" applyFont="1" applyBorder="1" applyAlignment="1">
      <alignment horizontal="center" vertical="center" wrapText="1"/>
    </xf>
    <xf numFmtId="0" fontId="47" fillId="0" borderId="9" xfId="4" applyFont="1" applyBorder="1" applyAlignment="1">
      <alignment horizontal="center" vertical="center" wrapText="1"/>
    </xf>
    <xf numFmtId="0" fontId="47" fillId="0" borderId="10" xfId="4" applyFont="1" applyBorder="1" applyAlignment="1">
      <alignment horizontal="center" vertical="center" wrapText="1"/>
    </xf>
    <xf numFmtId="0" fontId="47" fillId="0" borderId="11" xfId="4" applyFont="1" applyBorder="1" applyAlignment="1">
      <alignment horizontal="center" vertical="center" wrapText="1"/>
    </xf>
    <xf numFmtId="0" fontId="47" fillId="0" borderId="6" xfId="4" applyFont="1" applyBorder="1" applyAlignment="1">
      <alignment horizontal="center" vertical="center"/>
    </xf>
    <xf numFmtId="0" fontId="47" fillId="0" borderId="7" xfId="4" applyFont="1" applyBorder="1" applyAlignment="1">
      <alignment horizontal="center" vertical="center"/>
    </xf>
    <xf numFmtId="0" fontId="47" fillId="0" borderId="5" xfId="4" applyFont="1" applyBorder="1" applyAlignment="1">
      <alignment horizontal="center" vertical="center"/>
    </xf>
    <xf numFmtId="0" fontId="47" fillId="0" borderId="12" xfId="4" applyFont="1" applyBorder="1" applyAlignment="1">
      <alignment horizontal="center" vertical="center"/>
    </xf>
    <xf numFmtId="0" fontId="47" fillId="0" borderId="0" xfId="4" applyFont="1" applyAlignment="1">
      <alignment horizontal="center" vertical="center"/>
    </xf>
    <xf numFmtId="0" fontId="47" fillId="0" borderId="4" xfId="4" applyFont="1" applyBorder="1" applyAlignment="1">
      <alignment horizontal="center" vertical="center"/>
    </xf>
    <xf numFmtId="0" fontId="47" fillId="0" borderId="9" xfId="4" applyFont="1" applyBorder="1" applyAlignment="1">
      <alignment horizontal="center" vertical="center"/>
    </xf>
    <xf numFmtId="0" fontId="47" fillId="0" borderId="10" xfId="4" applyFont="1" applyBorder="1" applyAlignment="1">
      <alignment horizontal="center" vertical="center"/>
    </xf>
    <xf numFmtId="0" fontId="47" fillId="0" borderId="11" xfId="4" applyFont="1" applyBorder="1" applyAlignment="1">
      <alignment horizontal="center" vertical="center"/>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0" fontId="8" fillId="2" borderId="13" xfId="2" applyFont="1" applyFill="1" applyBorder="1" applyAlignment="1">
      <alignment vertical="center" textRotation="255"/>
    </xf>
    <xf numFmtId="0" fontId="18" fillId="0" borderId="6" xfId="2" applyFont="1" applyBorder="1" applyAlignment="1" applyProtection="1">
      <alignment horizontal="center"/>
      <protection locked="0"/>
    </xf>
    <xf numFmtId="0" fontId="18" fillId="0" borderId="7" xfId="2" applyFont="1" applyBorder="1" applyAlignment="1" applyProtection="1">
      <alignment horizontal="center"/>
      <protection locked="0"/>
    </xf>
    <xf numFmtId="0" fontId="18" fillId="0" borderId="5" xfId="2" applyFont="1" applyBorder="1" applyAlignment="1" applyProtection="1">
      <alignment horizontal="center"/>
      <protection locked="0"/>
    </xf>
    <xf numFmtId="0" fontId="8" fillId="0" borderId="10" xfId="2" applyFont="1" applyBorder="1" applyAlignment="1" applyProtection="1">
      <alignment horizontal="left" vertical="center" wrapText="1"/>
      <protection locked="0"/>
    </xf>
    <xf numFmtId="0" fontId="8" fillId="0" borderId="11" xfId="2" applyFont="1" applyBorder="1" applyAlignment="1" applyProtection="1">
      <alignment horizontal="left" vertical="center" wrapText="1"/>
      <protection locked="0"/>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8" xfId="2" applyFont="1" applyBorder="1" applyAlignment="1">
      <alignment horizontal="left" vertical="center" shrinkToFi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0" borderId="11" xfId="2" applyFont="1" applyBorder="1" applyAlignment="1">
      <alignment horizontal="center" vertical="center" wrapText="1" shrinkToFit="1"/>
    </xf>
    <xf numFmtId="0" fontId="9" fillId="0" borderId="0" xfId="2" applyFont="1" applyAlignment="1">
      <alignment horizontal="left" vertical="center"/>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8" xfId="2" applyFont="1" applyFill="1" applyBorder="1" applyAlignment="1">
      <alignment horizontal="center" vertical="center"/>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177" fontId="8" fillId="0" borderId="6" xfId="2" applyNumberFormat="1" applyFont="1" applyBorder="1" applyAlignment="1">
      <alignment horizontal="center" vertical="center" wrapText="1" shrinkToFit="1"/>
    </xf>
    <xf numFmtId="177" fontId="8" fillId="0" borderId="7" xfId="2" applyNumberFormat="1" applyFont="1" applyBorder="1" applyAlignment="1">
      <alignment horizontal="center" vertical="center" wrapText="1" shrinkToFit="1"/>
    </xf>
    <xf numFmtId="177" fontId="8" fillId="0" borderId="5" xfId="2" applyNumberFormat="1" applyFont="1" applyBorder="1" applyAlignment="1">
      <alignment horizontal="center" vertical="center" wrapText="1" shrinkToFit="1"/>
    </xf>
    <xf numFmtId="177" fontId="8" fillId="0" borderId="9" xfId="2" applyNumberFormat="1" applyFont="1" applyBorder="1" applyAlignment="1">
      <alignment horizontal="center" vertical="center" wrapText="1" shrinkToFit="1"/>
    </xf>
    <xf numFmtId="177" fontId="8" fillId="0" borderId="10" xfId="2" applyNumberFormat="1" applyFont="1" applyBorder="1" applyAlignment="1">
      <alignment horizontal="center" vertical="center" wrapText="1" shrinkToFit="1"/>
    </xf>
    <xf numFmtId="177" fontId="8" fillId="0" borderId="11" xfId="2" applyNumberFormat="1" applyFont="1" applyBorder="1" applyAlignment="1">
      <alignment horizontal="center" vertical="center" wrapText="1" shrinkToFit="1"/>
    </xf>
    <xf numFmtId="0" fontId="18" fillId="0" borderId="12" xfId="2" applyFont="1" applyBorder="1" applyAlignment="1" applyProtection="1">
      <alignment horizontal="center"/>
      <protection locked="0"/>
    </xf>
    <xf numFmtId="0" fontId="18" fillId="0" borderId="0" xfId="2" applyFont="1" applyAlignment="1" applyProtection="1">
      <alignment horizontal="center"/>
      <protection locked="0"/>
    </xf>
    <xf numFmtId="0" fontId="18" fillId="0" borderId="4" xfId="2" applyFont="1" applyBorder="1" applyAlignment="1" applyProtection="1">
      <alignment horizontal="center"/>
      <protection locked="0"/>
    </xf>
    <xf numFmtId="0" fontId="30" fillId="0" borderId="2" xfId="0" applyFont="1" applyBorder="1">
      <alignment vertical="center"/>
    </xf>
    <xf numFmtId="0" fontId="30" fillId="0" borderId="3" xfId="0" applyFont="1" applyBorder="1">
      <alignment vertical="center"/>
    </xf>
    <xf numFmtId="0" fontId="30" fillId="0" borderId="8" xfId="0" applyFont="1" applyBorder="1">
      <alignment vertical="center"/>
    </xf>
    <xf numFmtId="0" fontId="31" fillId="2" borderId="2" xfId="0" applyFont="1" applyFill="1" applyBorder="1">
      <alignment vertical="center"/>
    </xf>
    <xf numFmtId="0" fontId="31" fillId="2" borderId="3" xfId="0" applyFont="1" applyFill="1" applyBorder="1">
      <alignment vertical="center"/>
    </xf>
    <xf numFmtId="0" fontId="31" fillId="2" borderId="8" xfId="0" applyFont="1" applyFill="1" applyBorder="1">
      <alignment vertical="center"/>
    </xf>
    <xf numFmtId="0" fontId="31" fillId="2" borderId="2" xfId="0" applyFont="1" applyFill="1" applyBorder="1" applyAlignment="1">
      <alignment horizontal="center" vertical="center"/>
    </xf>
    <xf numFmtId="0" fontId="31" fillId="0" borderId="2" xfId="0" applyFont="1" applyBorder="1" applyAlignment="1">
      <alignment horizontal="left" vertical="center"/>
    </xf>
    <xf numFmtId="0" fontId="31" fillId="0" borderId="3" xfId="0" applyFont="1" applyBorder="1" applyAlignment="1">
      <alignment horizontal="left" vertical="center"/>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8" xfId="0" applyFont="1" applyBorder="1" applyAlignment="1">
      <alignment horizontal="left" vertical="center" wrapText="1"/>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30" fillId="0" borderId="8" xfId="0" applyFont="1" applyBorder="1" applyAlignment="1">
      <alignment horizontal="center" vertical="center"/>
    </xf>
    <xf numFmtId="0" fontId="30" fillId="0" borderId="1" xfId="0" applyFont="1" applyBorder="1">
      <alignment vertical="center"/>
    </xf>
    <xf numFmtId="0" fontId="31" fillId="2" borderId="2" xfId="0" applyFont="1" applyFill="1" applyBorder="1" applyAlignment="1">
      <alignment vertical="center" wrapText="1"/>
    </xf>
    <xf numFmtId="0" fontId="45" fillId="2" borderId="6" xfId="0" applyFont="1" applyFill="1" applyBorder="1" applyAlignment="1">
      <alignment horizontal="center" vertical="center"/>
    </xf>
    <xf numFmtId="0" fontId="45" fillId="2" borderId="7" xfId="0" applyFont="1" applyFill="1" applyBorder="1" applyAlignment="1">
      <alignment horizontal="center" vertical="center"/>
    </xf>
    <xf numFmtId="0" fontId="45" fillId="2" borderId="5" xfId="0" applyFont="1" applyFill="1" applyBorder="1" applyAlignment="1">
      <alignment horizontal="center" vertical="center"/>
    </xf>
    <xf numFmtId="0" fontId="45" fillId="2" borderId="9" xfId="0" applyFont="1" applyFill="1" applyBorder="1" applyAlignment="1">
      <alignment horizontal="center" vertical="center"/>
    </xf>
    <xf numFmtId="0" fontId="45" fillId="2" borderId="10" xfId="0" applyFont="1" applyFill="1" applyBorder="1" applyAlignment="1">
      <alignment horizontal="center" vertical="center"/>
    </xf>
    <xf numFmtId="0" fontId="45" fillId="2" borderId="11" xfId="0" applyFont="1" applyFill="1" applyBorder="1" applyAlignment="1">
      <alignment horizontal="center" vertical="center"/>
    </xf>
    <xf numFmtId="177" fontId="45" fillId="0" borderId="6" xfId="0" applyNumberFormat="1" applyFont="1" applyBorder="1" applyAlignment="1">
      <alignment horizontal="center" vertical="center"/>
    </xf>
    <xf numFmtId="177" fontId="45" fillId="0" borderId="7" xfId="0" applyNumberFormat="1" applyFont="1" applyBorder="1" applyAlignment="1">
      <alignment horizontal="center" vertical="center"/>
    </xf>
    <xf numFmtId="177" fontId="45" fillId="0" borderId="5" xfId="0" applyNumberFormat="1" applyFont="1" applyBorder="1" applyAlignment="1">
      <alignment horizontal="center" vertical="center"/>
    </xf>
    <xf numFmtId="177" fontId="45" fillId="0" borderId="9" xfId="0" applyNumberFormat="1" applyFont="1" applyBorder="1" applyAlignment="1">
      <alignment horizontal="center" vertical="center"/>
    </xf>
    <xf numFmtId="177" fontId="45" fillId="0" borderId="10" xfId="0" applyNumberFormat="1" applyFont="1" applyBorder="1" applyAlignment="1">
      <alignment horizontal="center" vertical="center"/>
    </xf>
    <xf numFmtId="177" fontId="45" fillId="0" borderId="11" xfId="0" applyNumberFormat="1" applyFont="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31" fillId="0" borderId="3" xfId="0" applyFont="1" applyBorder="1" applyAlignment="1">
      <alignment horizontal="center" vertical="center"/>
    </xf>
    <xf numFmtId="188" fontId="45" fillId="0" borderId="6" xfId="0" applyNumberFormat="1" applyFont="1" applyBorder="1" applyAlignment="1">
      <alignment horizontal="center" vertical="center"/>
    </xf>
    <xf numFmtId="0" fontId="31" fillId="0" borderId="7" xfId="0" applyFont="1" applyBorder="1">
      <alignment vertical="center"/>
    </xf>
    <xf numFmtId="0" fontId="31" fillId="0" borderId="5" xfId="0" applyFont="1" applyBorder="1">
      <alignment vertical="center"/>
    </xf>
    <xf numFmtId="188" fontId="45" fillId="0" borderId="9" xfId="0" applyNumberFormat="1" applyFont="1" applyBorder="1" applyAlignment="1">
      <alignment horizontal="center" vertical="center"/>
    </xf>
    <xf numFmtId="0" fontId="31" fillId="0" borderId="10" xfId="0" applyFont="1" applyBorder="1">
      <alignment vertical="center"/>
    </xf>
    <xf numFmtId="0" fontId="31" fillId="0" borderId="11" xfId="0" applyFont="1" applyBorder="1">
      <alignment vertical="center"/>
    </xf>
    <xf numFmtId="188" fontId="45" fillId="0" borderId="6" xfId="0" applyNumberFormat="1" applyFont="1" applyBorder="1" applyAlignment="1">
      <alignment horizontal="left"/>
    </xf>
    <xf numFmtId="188" fontId="45" fillId="0" borderId="7" xfId="0" applyNumberFormat="1" applyFont="1" applyBorder="1" applyAlignment="1">
      <alignment horizontal="left"/>
    </xf>
    <xf numFmtId="188" fontId="45" fillId="0" borderId="5" xfId="0" applyNumberFormat="1" applyFont="1" applyBorder="1" applyAlignment="1">
      <alignment horizontal="left"/>
    </xf>
    <xf numFmtId="0" fontId="31" fillId="0" borderId="2" xfId="0" applyFont="1" applyBorder="1">
      <alignment vertical="center"/>
    </xf>
    <xf numFmtId="0" fontId="31" fillId="0" borderId="1" xfId="0" applyFont="1" applyBorder="1">
      <alignment vertical="center"/>
    </xf>
    <xf numFmtId="0" fontId="45" fillId="2" borderId="6" xfId="0" applyFont="1" applyFill="1" applyBorder="1" applyAlignment="1">
      <alignment horizontal="center" vertical="center" shrinkToFit="1"/>
    </xf>
    <xf numFmtId="0" fontId="45" fillId="2" borderId="7" xfId="0" applyFont="1" applyFill="1" applyBorder="1" applyAlignment="1">
      <alignment horizontal="center" vertical="center" shrinkToFit="1"/>
    </xf>
    <xf numFmtId="0" fontId="45" fillId="2" borderId="5" xfId="0" applyFont="1" applyFill="1" applyBorder="1" applyAlignment="1">
      <alignment horizontal="center" vertical="center" shrinkToFit="1"/>
    </xf>
    <xf numFmtId="0" fontId="45" fillId="2" borderId="9" xfId="0" applyFont="1" applyFill="1" applyBorder="1" applyAlignment="1">
      <alignment horizontal="center" vertical="center" shrinkToFit="1"/>
    </xf>
    <xf numFmtId="0" fontId="45" fillId="2" borderId="10" xfId="0" applyFont="1" applyFill="1" applyBorder="1" applyAlignment="1">
      <alignment horizontal="center" vertical="center" shrinkToFit="1"/>
    </xf>
    <xf numFmtId="0" fontId="45" fillId="2" borderId="11" xfId="0" applyFont="1" applyFill="1" applyBorder="1" applyAlignment="1">
      <alignment horizontal="center" vertical="center" shrinkToFit="1"/>
    </xf>
    <xf numFmtId="188" fontId="45" fillId="0" borderId="9" xfId="0" applyNumberFormat="1" applyFont="1" applyBorder="1" applyAlignment="1">
      <alignment horizontal="left" vertical="center"/>
    </xf>
    <xf numFmtId="188" fontId="45" fillId="0" borderId="10" xfId="0" applyNumberFormat="1" applyFont="1" applyBorder="1" applyAlignment="1">
      <alignment horizontal="left" vertical="center"/>
    </xf>
    <xf numFmtId="188" fontId="45" fillId="0" borderId="11" xfId="0" applyNumberFormat="1" applyFont="1" applyBorder="1" applyAlignment="1">
      <alignment horizontal="left" vertical="center"/>
    </xf>
    <xf numFmtId="188" fontId="45" fillId="0" borderId="2" xfId="0" applyNumberFormat="1" applyFont="1" applyBorder="1" applyAlignment="1">
      <alignment horizontal="center" vertical="center"/>
    </xf>
    <xf numFmtId="0" fontId="31" fillId="0" borderId="8" xfId="0" applyFont="1" applyBorder="1" applyAlignment="1">
      <alignment horizontal="center" vertical="center"/>
    </xf>
    <xf numFmtId="0" fontId="49" fillId="2" borderId="6" xfId="0" applyFont="1" applyFill="1" applyBorder="1" applyAlignment="1">
      <alignment horizontal="center" vertical="center" shrinkToFit="1"/>
    </xf>
    <xf numFmtId="0" fontId="49" fillId="2" borderId="7" xfId="0" applyFont="1" applyFill="1" applyBorder="1" applyAlignment="1">
      <alignment horizontal="center" vertical="center" shrinkToFit="1"/>
    </xf>
    <xf numFmtId="0" fontId="49" fillId="2" borderId="5" xfId="0" applyFont="1" applyFill="1" applyBorder="1" applyAlignment="1">
      <alignment horizontal="center" vertical="center" shrinkToFit="1"/>
    </xf>
    <xf numFmtId="0" fontId="49" fillId="2" borderId="9" xfId="0" applyFont="1" applyFill="1" applyBorder="1" applyAlignment="1">
      <alignment horizontal="center" vertical="center" shrinkToFit="1"/>
    </xf>
    <xf numFmtId="0" fontId="49" fillId="2" borderId="10" xfId="0" applyFont="1" applyFill="1" applyBorder="1" applyAlignment="1">
      <alignment horizontal="center" vertical="center" shrinkToFit="1"/>
    </xf>
    <xf numFmtId="0" fontId="49" fillId="2" borderId="11" xfId="0" applyFont="1" applyFill="1" applyBorder="1" applyAlignment="1">
      <alignment horizontal="center" vertical="center" shrinkToFit="1"/>
    </xf>
    <xf numFmtId="0" fontId="13" fillId="0" borderId="36" xfId="5" applyFont="1" applyBorder="1" applyAlignment="1">
      <alignment horizontal="center" vertical="center" shrinkToFit="1"/>
    </xf>
    <xf numFmtId="0" fontId="13" fillId="0" borderId="53" xfId="5" applyFont="1" applyBorder="1" applyAlignment="1">
      <alignment horizontal="center" vertical="center" shrinkToFit="1"/>
    </xf>
    <xf numFmtId="0" fontId="13" fillId="0" borderId="37" xfId="5" applyFont="1" applyBorder="1" applyAlignment="1">
      <alignment horizontal="center" vertical="center" shrinkToFit="1"/>
    </xf>
    <xf numFmtId="0" fontId="13" fillId="0" borderId="35" xfId="5" applyFont="1" applyBorder="1" applyAlignment="1">
      <alignment horizontal="center" vertical="center" shrinkToFit="1"/>
    </xf>
    <xf numFmtId="0" fontId="13" fillId="0" borderId="26" xfId="5" applyFont="1" applyBorder="1" applyAlignment="1">
      <alignment horizontal="center" vertical="center" shrinkToFit="1"/>
    </xf>
    <xf numFmtId="0" fontId="13" fillId="0" borderId="25" xfId="5" applyFont="1" applyBorder="1" applyAlignment="1">
      <alignment horizontal="center" vertical="center" shrinkToFit="1"/>
    </xf>
    <xf numFmtId="0" fontId="19" fillId="2" borderId="3" xfId="5" applyFont="1" applyFill="1" applyBorder="1" applyAlignment="1">
      <alignment horizontal="center" vertical="center"/>
    </xf>
    <xf numFmtId="0" fontId="19" fillId="2" borderId="8" xfId="5" applyFont="1" applyFill="1" applyBorder="1" applyAlignment="1">
      <alignment horizontal="center" vertical="center"/>
    </xf>
    <xf numFmtId="0" fontId="19" fillId="2" borderId="24" xfId="5" applyFont="1" applyFill="1" applyBorder="1" applyAlignment="1">
      <alignment horizontal="center" vertical="center"/>
    </xf>
    <xf numFmtId="0" fontId="19" fillId="2" borderId="23" xfId="5" applyFont="1" applyFill="1" applyBorder="1" applyAlignment="1">
      <alignment horizontal="center" vertical="center"/>
    </xf>
    <xf numFmtId="0" fontId="19" fillId="2" borderId="22"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17" xfId="5" applyFont="1" applyFill="1" applyBorder="1" applyAlignment="1">
      <alignment horizontal="center" vertical="center"/>
    </xf>
    <xf numFmtId="0" fontId="13" fillId="2" borderId="1" xfId="5" applyFont="1" applyFill="1" applyBorder="1" applyAlignment="1">
      <alignment horizontal="center" vertical="center"/>
    </xf>
    <xf numFmtId="0" fontId="13" fillId="0" borderId="1" xfId="5" applyFont="1" applyBorder="1" applyAlignment="1">
      <alignment horizontal="left" vertical="center"/>
    </xf>
    <xf numFmtId="0" fontId="13" fillId="0" borderId="6" xfId="5" applyFont="1" applyBorder="1" applyAlignment="1">
      <alignment horizontal="center" vertical="center"/>
    </xf>
    <xf numFmtId="0" fontId="13" fillId="0" borderId="7" xfId="5" applyFont="1" applyBorder="1" applyAlignment="1">
      <alignment horizontal="center" vertical="center"/>
    </xf>
    <xf numFmtId="0" fontId="13" fillId="0" borderId="9" xfId="5" applyFont="1" applyBorder="1" applyAlignment="1">
      <alignment horizontal="center" vertical="center"/>
    </xf>
    <xf numFmtId="0" fontId="13" fillId="0" borderId="10" xfId="5" applyFont="1" applyBorder="1" applyAlignment="1">
      <alignment horizontal="center" vertical="center"/>
    </xf>
    <xf numFmtId="0" fontId="13" fillId="0" borderId="66" xfId="5" applyFont="1" applyBorder="1" applyAlignment="1">
      <alignment horizontal="center" vertical="center"/>
    </xf>
    <xf numFmtId="0" fontId="13" fillId="0" borderId="26" xfId="5" applyFont="1" applyBorder="1" applyAlignment="1">
      <alignment horizontal="center" vertical="center"/>
    </xf>
    <xf numFmtId="0" fontId="13" fillId="0" borderId="67" xfId="5" applyFont="1" applyBorder="1" applyAlignment="1">
      <alignment horizontal="center" vertical="center"/>
    </xf>
    <xf numFmtId="0" fontId="13" fillId="0" borderId="58" xfId="5" applyFont="1" applyBorder="1" applyAlignment="1">
      <alignment horizontal="center" vertical="center" shrinkToFit="1"/>
    </xf>
    <xf numFmtId="0" fontId="13" fillId="0" borderId="45" xfId="5" applyFont="1" applyBorder="1" applyAlignment="1">
      <alignment horizontal="center" vertical="center" shrinkToFit="1"/>
    </xf>
    <xf numFmtId="0" fontId="13" fillId="0" borderId="57" xfId="5" applyFont="1" applyBorder="1" applyAlignment="1">
      <alignment horizontal="center" vertical="center" shrinkToFit="1"/>
    </xf>
    <xf numFmtId="0" fontId="13" fillId="0" borderId="42" xfId="5" applyFont="1" applyBorder="1" applyAlignment="1">
      <alignment horizontal="center" vertical="center" shrinkToFit="1"/>
    </xf>
    <xf numFmtId="0" fontId="13" fillId="0" borderId="62" xfId="5" applyFont="1" applyBorder="1" applyAlignment="1">
      <alignment horizontal="center" vertical="center" shrinkToFit="1"/>
    </xf>
    <xf numFmtId="0" fontId="13" fillId="0" borderId="47" xfId="5" applyFont="1" applyBorder="1" applyAlignment="1">
      <alignment horizontal="center" vertical="center" shrinkToFit="1"/>
    </xf>
    <xf numFmtId="0" fontId="13" fillId="0" borderId="60" xfId="5" applyFont="1" applyBorder="1" applyAlignment="1">
      <alignment horizontal="center" vertical="center" shrinkToFit="1"/>
    </xf>
    <xf numFmtId="0" fontId="13" fillId="0" borderId="61" xfId="5" applyFont="1" applyBorder="1" applyAlignment="1">
      <alignment horizontal="center" vertical="center" shrinkToFit="1"/>
    </xf>
    <xf numFmtId="0" fontId="13" fillId="0" borderId="63" xfId="5" applyFont="1" applyBorder="1" applyAlignment="1">
      <alignment horizontal="center" vertical="center" shrinkToFit="1"/>
    </xf>
    <xf numFmtId="179" fontId="13" fillId="2" borderId="35" xfId="5" applyNumberFormat="1" applyFont="1" applyFill="1" applyBorder="1" applyAlignment="1">
      <alignment horizontal="center" vertical="center" shrinkToFit="1"/>
    </xf>
    <xf numFmtId="179" fontId="13" fillId="2" borderId="26" xfId="5" applyNumberFormat="1" applyFont="1" applyFill="1" applyBorder="1" applyAlignment="1">
      <alignment horizontal="center" vertical="center" shrinkToFit="1"/>
    </xf>
    <xf numFmtId="179" fontId="13" fillId="2" borderId="25" xfId="5" applyNumberFormat="1" applyFont="1" applyFill="1" applyBorder="1" applyAlignment="1">
      <alignment horizontal="center" vertical="center" shrinkToFit="1"/>
    </xf>
    <xf numFmtId="0" fontId="19" fillId="2" borderId="20" xfId="5" applyFont="1" applyFill="1" applyBorder="1" applyAlignment="1">
      <alignment horizontal="center" vertical="center"/>
    </xf>
    <xf numFmtId="0" fontId="19" fillId="2" borderId="21" xfId="5" applyFont="1" applyFill="1" applyBorder="1" applyAlignment="1">
      <alignment horizontal="center" vertical="center" wrapText="1"/>
    </xf>
    <xf numFmtId="0" fontId="19" fillId="2" borderId="19" xfId="5" applyFont="1" applyFill="1" applyBorder="1" applyAlignment="1">
      <alignment horizontal="center" vertical="center" wrapText="1"/>
    </xf>
    <xf numFmtId="0" fontId="28" fillId="2" borderId="1" xfId="5" applyFont="1" applyFill="1" applyBorder="1" applyAlignment="1">
      <alignment horizontal="center" vertical="center" wrapText="1" shrinkToFit="1"/>
    </xf>
    <xf numFmtId="0" fontId="19" fillId="0" borderId="1" xfId="0" applyFont="1" applyBorder="1" applyAlignment="1">
      <alignment horizontal="center" vertical="center"/>
    </xf>
    <xf numFmtId="0" fontId="51" fillId="2" borderId="14" xfId="5" applyFont="1" applyFill="1" applyBorder="1" applyAlignment="1">
      <alignment horizontal="center" vertical="center" wrapText="1"/>
    </xf>
    <xf numFmtId="0" fontId="51" fillId="2" borderId="15" xfId="5" applyFont="1" applyFill="1" applyBorder="1" applyAlignment="1">
      <alignment horizontal="center" vertical="center" wrapText="1"/>
    </xf>
    <xf numFmtId="0" fontId="51" fillId="2" borderId="13" xfId="5" applyFont="1" applyFill="1" applyBorder="1" applyAlignment="1">
      <alignment horizontal="center" vertical="center" wrapText="1"/>
    </xf>
    <xf numFmtId="0" fontId="51" fillId="2" borderId="34" xfId="5" applyFont="1" applyFill="1" applyBorder="1" applyAlignment="1">
      <alignment horizontal="center" vertical="center" wrapText="1"/>
    </xf>
    <xf numFmtId="0" fontId="51" fillId="2" borderId="51" xfId="5" applyFont="1" applyFill="1" applyBorder="1" applyAlignment="1">
      <alignment horizontal="center" vertical="center" wrapText="1"/>
    </xf>
    <xf numFmtId="0" fontId="19" fillId="2" borderId="24" xfId="5" applyFont="1" applyFill="1" applyBorder="1" applyAlignment="1">
      <alignment horizontal="center" vertical="center" wrapText="1"/>
    </xf>
    <xf numFmtId="0" fontId="19" fillId="2" borderId="23" xfId="5" applyFont="1" applyFill="1" applyBorder="1" applyAlignment="1">
      <alignment horizontal="center" vertical="center" wrapText="1"/>
    </xf>
    <xf numFmtId="0" fontId="19" fillId="2" borderId="22" xfId="5" applyFont="1" applyFill="1" applyBorder="1" applyAlignment="1">
      <alignment horizontal="center" vertical="center" wrapText="1"/>
    </xf>
    <xf numFmtId="14" fontId="28" fillId="0" borderId="6" xfId="5" applyNumberFormat="1" applyFont="1" applyBorder="1" applyAlignment="1">
      <alignment horizontal="center" vertical="center" wrapText="1" shrinkToFit="1"/>
    </xf>
    <xf numFmtId="14" fontId="28" fillId="0" borderId="7" xfId="5" applyNumberFormat="1" applyFont="1" applyBorder="1" applyAlignment="1">
      <alignment horizontal="center" vertical="center" wrapText="1" shrinkToFit="1"/>
    </xf>
    <xf numFmtId="14" fontId="28" fillId="0" borderId="5" xfId="5" applyNumberFormat="1" applyFont="1" applyBorder="1" applyAlignment="1">
      <alignment horizontal="center" vertical="center" wrapText="1" shrinkToFit="1"/>
    </xf>
    <xf numFmtId="14" fontId="28" fillId="0" borderId="9" xfId="5" applyNumberFormat="1" applyFont="1" applyBorder="1" applyAlignment="1">
      <alignment horizontal="center" vertical="center" wrapText="1" shrinkToFit="1"/>
    </xf>
    <xf numFmtId="14" fontId="28" fillId="0" borderId="10" xfId="5" applyNumberFormat="1" applyFont="1" applyBorder="1" applyAlignment="1">
      <alignment horizontal="center" vertical="center" wrapText="1" shrinkToFit="1"/>
    </xf>
    <xf numFmtId="14" fontId="28" fillId="0" borderId="11" xfId="5" applyNumberFormat="1" applyFont="1" applyBorder="1" applyAlignment="1">
      <alignment horizontal="center" vertical="center" wrapText="1" shrinkToFit="1"/>
    </xf>
    <xf numFmtId="0" fontId="13" fillId="2" borderId="13" xfId="5" applyFont="1" applyFill="1" applyBorder="1" applyAlignment="1">
      <alignment horizontal="center" vertical="center"/>
    </xf>
    <xf numFmtId="0" fontId="49" fillId="2" borderId="6" xfId="5" applyFont="1" applyFill="1" applyBorder="1" applyAlignment="1">
      <alignment horizontal="center" vertical="center" shrinkToFit="1"/>
    </xf>
    <xf numFmtId="0" fontId="49" fillId="2" borderId="5" xfId="5" applyFont="1" applyFill="1" applyBorder="1" applyAlignment="1">
      <alignment horizontal="center" vertical="center" shrinkToFit="1"/>
    </xf>
    <xf numFmtId="0" fontId="49" fillId="2" borderId="9" xfId="5" applyFont="1" applyFill="1" applyBorder="1" applyAlignment="1">
      <alignment horizontal="center" vertical="center" shrinkToFit="1"/>
    </xf>
    <xf numFmtId="0" fontId="49" fillId="2" borderId="11" xfId="5" applyFont="1" applyFill="1" applyBorder="1" applyAlignment="1">
      <alignment horizontal="center" vertical="center" shrinkToFit="1"/>
    </xf>
    <xf numFmtId="0" fontId="13" fillId="0" borderId="14" xfId="5" applyFont="1" applyBorder="1" applyAlignment="1">
      <alignment horizontal="left" vertical="center"/>
    </xf>
    <xf numFmtId="0" fontId="13" fillId="0" borderId="13" xfId="5" applyFont="1" applyBorder="1" applyAlignment="1">
      <alignment horizontal="left" vertical="center"/>
    </xf>
    <xf numFmtId="0" fontId="13" fillId="2" borderId="14" xfId="5" applyFont="1" applyFill="1" applyBorder="1" applyAlignment="1">
      <alignment horizontal="center" vertical="center"/>
    </xf>
    <xf numFmtId="0" fontId="62" fillId="0" borderId="6" xfId="2" applyFont="1" applyBorder="1" applyAlignment="1">
      <alignment horizontal="left" vertical="top" wrapText="1"/>
    </xf>
    <xf numFmtId="0" fontId="62" fillId="0" borderId="7" xfId="2" applyFont="1" applyBorder="1" applyAlignment="1">
      <alignment horizontal="left" vertical="top"/>
    </xf>
    <xf numFmtId="0" fontId="62" fillId="0" borderId="5" xfId="2" applyFont="1" applyBorder="1" applyAlignment="1">
      <alignment horizontal="left" vertical="top"/>
    </xf>
    <xf numFmtId="0" fontId="62" fillId="0" borderId="12" xfId="2" applyFont="1" applyBorder="1" applyAlignment="1">
      <alignment horizontal="left" vertical="top"/>
    </xf>
    <xf numFmtId="0" fontId="62" fillId="0" borderId="0" xfId="2" applyFont="1" applyAlignment="1">
      <alignment horizontal="left" vertical="top"/>
    </xf>
    <xf numFmtId="0" fontId="62" fillId="0" borderId="4" xfId="2" applyFont="1" applyBorder="1" applyAlignment="1">
      <alignment horizontal="left" vertical="top"/>
    </xf>
    <xf numFmtId="0" fontId="62" fillId="0" borderId="9" xfId="2" applyFont="1" applyBorder="1" applyAlignment="1">
      <alignment horizontal="left" vertical="top"/>
    </xf>
    <xf numFmtId="0" fontId="62" fillId="0" borderId="10" xfId="2" applyFont="1" applyBorder="1" applyAlignment="1">
      <alignment horizontal="left" vertical="top"/>
    </xf>
    <xf numFmtId="0" fontId="62" fillId="0" borderId="11" xfId="2" applyFont="1" applyBorder="1" applyAlignment="1">
      <alignment horizontal="left" vertical="top"/>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4" fillId="2" borderId="8" xfId="2" applyFont="1" applyFill="1" applyBorder="1" applyAlignment="1">
      <alignment horizontal="center" vertical="center"/>
    </xf>
    <xf numFmtId="176" fontId="13" fillId="0" borderId="6" xfId="2" applyNumberFormat="1" applyFont="1" applyBorder="1" applyAlignment="1">
      <alignment horizontal="center" vertical="center" wrapText="1" shrinkToFit="1"/>
    </xf>
    <xf numFmtId="176" fontId="13" fillId="0" borderId="7" xfId="2" applyNumberFormat="1" applyFont="1" applyBorder="1" applyAlignment="1">
      <alignment horizontal="center" vertical="center" wrapText="1" shrinkToFit="1"/>
    </xf>
    <xf numFmtId="176" fontId="13" fillId="0" borderId="5" xfId="2" applyNumberFormat="1" applyFont="1" applyBorder="1" applyAlignment="1">
      <alignment horizontal="center" vertical="center" wrapText="1" shrinkToFit="1"/>
    </xf>
    <xf numFmtId="176" fontId="13" fillId="0" borderId="9" xfId="2" applyNumberFormat="1" applyFont="1" applyBorder="1" applyAlignment="1">
      <alignment horizontal="center" vertical="center" wrapText="1" shrinkToFit="1"/>
    </xf>
    <xf numFmtId="176" fontId="13" fillId="0" borderId="10" xfId="2" applyNumberFormat="1" applyFont="1" applyBorder="1" applyAlignment="1">
      <alignment horizontal="center" vertical="center" wrapText="1" shrinkToFit="1"/>
    </xf>
    <xf numFmtId="176" fontId="13" fillId="0" borderId="11" xfId="2" applyNumberFormat="1" applyFont="1" applyBorder="1" applyAlignment="1">
      <alignment horizontal="center" vertical="center" wrapText="1" shrinkToFit="1"/>
    </xf>
    <xf numFmtId="0" fontId="13" fillId="0" borderId="2" xfId="2" applyFont="1" applyBorder="1" applyAlignment="1">
      <alignment horizontal="center" vertical="center" wrapText="1" shrinkToFit="1"/>
    </xf>
    <xf numFmtId="0" fontId="13" fillId="0" borderId="3" xfId="2" applyFont="1" applyBorder="1" applyAlignment="1">
      <alignment horizontal="center" vertical="center" wrapText="1" shrinkToFit="1"/>
    </xf>
    <xf numFmtId="0" fontId="13" fillId="0" borderId="8" xfId="2" applyFont="1" applyBorder="1" applyAlignment="1">
      <alignment horizontal="center" vertical="center" wrapText="1" shrinkToFit="1"/>
    </xf>
    <xf numFmtId="0" fontId="13" fillId="0" borderId="0" xfId="2" applyFont="1" applyAlignment="1">
      <alignment vertical="center"/>
    </xf>
    <xf numFmtId="0" fontId="31" fillId="0" borderId="0" xfId="11" applyFont="1">
      <alignment vertical="center"/>
    </xf>
    <xf numFmtId="0" fontId="13" fillId="2" borderId="2" xfId="2" applyFont="1" applyFill="1" applyBorder="1" applyAlignment="1">
      <alignment horizontal="center" vertical="center" shrinkToFit="1"/>
    </xf>
    <xf numFmtId="0" fontId="13" fillId="2" borderId="3" xfId="2" applyFont="1" applyFill="1" applyBorder="1" applyAlignment="1">
      <alignment horizontal="center" vertical="center" shrinkToFit="1"/>
    </xf>
    <xf numFmtId="0" fontId="13" fillId="2" borderId="8" xfId="2" applyFont="1" applyFill="1" applyBorder="1" applyAlignment="1">
      <alignment horizontal="center" vertical="center" shrinkToFit="1"/>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0" borderId="2" xfId="2" applyFont="1" applyBorder="1" applyAlignment="1">
      <alignment horizontal="center" vertical="center" shrinkToFit="1"/>
    </xf>
    <xf numFmtId="0" fontId="13" fillId="0" borderId="3" xfId="2" applyFont="1" applyBorder="1" applyAlignment="1">
      <alignment horizontal="center" vertical="center" shrinkToFit="1"/>
    </xf>
    <xf numFmtId="0" fontId="13" fillId="0" borderId="8" xfId="2" applyFont="1" applyBorder="1" applyAlignment="1">
      <alignment horizontal="center" vertical="center" shrinkToFit="1"/>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5">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3" xfId="14" xr:uid="{653698A3-E491-4AA6-A7F2-B22EB6FD90EA}"/>
    <cellStyle name="標準 5" xfId="12" xr:uid="{0C857A3D-D0BC-439B-B9B4-DE21225DBC97}"/>
    <cellStyle name="標準 6" xfId="13" xr:uid="{0FD6ADB8-7869-45FF-9F73-E424B9EE2C3E}"/>
    <cellStyle name="標準_021220点検表修正案" xfId="7" xr:uid="{00000000-0005-0000-0000-000009000000}"/>
  </cellStyles>
  <dxfs count="349">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externalLink" Target="externalLinks/externalLink2.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externalLink" Target="externalLinks/externalLink1.xml"/><Relationship Id="rId81" Type="http://schemas.openxmlformats.org/officeDocument/2006/relationships/styles" Target="styles.xml"/><Relationship Id="rId86"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0.jp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3" Type="http://schemas.openxmlformats.org/officeDocument/2006/relationships/image" Target="../media/image14.jpg"/><Relationship Id="rId2" Type="http://schemas.openxmlformats.org/officeDocument/2006/relationships/image" Target="../media/image13.jpg"/><Relationship Id="rId1" Type="http://schemas.openxmlformats.org/officeDocument/2006/relationships/image" Target="../media/image12.jpg"/><Relationship Id="rId4" Type="http://schemas.openxmlformats.org/officeDocument/2006/relationships/image" Target="../media/image15.jpg"/></Relationships>
</file>

<file path=xl/drawings/_rels/drawing8.xml.rels><?xml version="1.0" encoding="UTF-8" standalone="yes"?>
<Relationships xmlns="http://schemas.openxmlformats.org/package/2006/relationships"><Relationship Id="rId3" Type="http://schemas.openxmlformats.org/officeDocument/2006/relationships/image" Target="../media/image18.jpg"/><Relationship Id="rId2" Type="http://schemas.openxmlformats.org/officeDocument/2006/relationships/image" Target="../media/image17.jpg"/><Relationship Id="rId1" Type="http://schemas.openxmlformats.org/officeDocument/2006/relationships/image" Target="../media/image16.jpg"/><Relationship Id="rId4" Type="http://schemas.openxmlformats.org/officeDocument/2006/relationships/image" Target="../media/image19.jpg"/></Relationships>
</file>

<file path=xl/drawings/_rels/drawing9.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g"/><Relationship Id="rId1" Type="http://schemas.openxmlformats.org/officeDocument/2006/relationships/image" Target="../media/image20.jpg"/><Relationship Id="rId4" Type="http://schemas.openxmlformats.org/officeDocument/2006/relationships/image" Target="../media/image23.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6.jpg"/><Relationship Id="rId2" Type="http://schemas.openxmlformats.org/officeDocument/2006/relationships/image" Target="../media/image25.jpg"/><Relationship Id="rId1" Type="http://schemas.openxmlformats.org/officeDocument/2006/relationships/image" Target="../media/image24.jpg"/><Relationship Id="rId4" Type="http://schemas.openxmlformats.org/officeDocument/2006/relationships/image" Target="../media/image27.jpg"/></Relationships>
</file>

<file path=xl/drawings/_rels/drawing11.xml.rels><?xml version="1.0" encoding="UTF-8" standalone="yes"?>
<Relationships xmlns="http://schemas.openxmlformats.org/package/2006/relationships"><Relationship Id="rId3" Type="http://schemas.openxmlformats.org/officeDocument/2006/relationships/image" Target="../media/image30.jpg"/><Relationship Id="rId2" Type="http://schemas.openxmlformats.org/officeDocument/2006/relationships/image" Target="../media/image29.jpg"/><Relationship Id="rId1" Type="http://schemas.openxmlformats.org/officeDocument/2006/relationships/image" Target="../media/image28.jpg"/><Relationship Id="rId4" Type="http://schemas.openxmlformats.org/officeDocument/2006/relationships/image" Target="../media/image31.jpg"/></Relationships>
</file>

<file path=xl/drawings/_rels/drawing12.xml.rels><?xml version="1.0" encoding="UTF-8" standalone="yes"?>
<Relationships xmlns="http://schemas.openxmlformats.org/package/2006/relationships"><Relationship Id="rId3" Type="http://schemas.openxmlformats.org/officeDocument/2006/relationships/image" Target="../media/image34.jpg"/><Relationship Id="rId2" Type="http://schemas.openxmlformats.org/officeDocument/2006/relationships/image" Target="../media/image33.jpg"/><Relationship Id="rId1" Type="http://schemas.openxmlformats.org/officeDocument/2006/relationships/image" Target="../media/image32.jpg"/><Relationship Id="rId4" Type="http://schemas.openxmlformats.org/officeDocument/2006/relationships/image" Target="../media/image35.jpg"/></Relationships>
</file>

<file path=xl/drawings/_rels/drawing13.xml.rels><?xml version="1.0" encoding="UTF-8" standalone="yes"?>
<Relationships xmlns="http://schemas.openxmlformats.org/package/2006/relationships"><Relationship Id="rId3" Type="http://schemas.openxmlformats.org/officeDocument/2006/relationships/image" Target="../media/image38.jpg"/><Relationship Id="rId2" Type="http://schemas.openxmlformats.org/officeDocument/2006/relationships/image" Target="../media/image37.jpg"/><Relationship Id="rId1" Type="http://schemas.openxmlformats.org/officeDocument/2006/relationships/image" Target="../media/image36.jpg"/><Relationship Id="rId4" Type="http://schemas.openxmlformats.org/officeDocument/2006/relationships/image" Target="../media/image39.jpg"/></Relationships>
</file>

<file path=xl/drawings/_rels/drawing14.xml.rels><?xml version="1.0" encoding="UTF-8" standalone="yes"?>
<Relationships xmlns="http://schemas.openxmlformats.org/package/2006/relationships"><Relationship Id="rId3" Type="http://schemas.openxmlformats.org/officeDocument/2006/relationships/image" Target="../media/image42.jpg"/><Relationship Id="rId2" Type="http://schemas.openxmlformats.org/officeDocument/2006/relationships/image" Target="../media/image41.jpg"/><Relationship Id="rId1" Type="http://schemas.openxmlformats.org/officeDocument/2006/relationships/image" Target="../media/image40.jpg"/><Relationship Id="rId4" Type="http://schemas.openxmlformats.org/officeDocument/2006/relationships/image" Target="../media/image43.jpg"/></Relationships>
</file>

<file path=xl/drawings/_rels/drawing15.xml.rels><?xml version="1.0" encoding="UTF-8" standalone="yes"?>
<Relationships xmlns="http://schemas.openxmlformats.org/package/2006/relationships"><Relationship Id="rId3" Type="http://schemas.openxmlformats.org/officeDocument/2006/relationships/image" Target="../media/image46.jpg"/><Relationship Id="rId2" Type="http://schemas.openxmlformats.org/officeDocument/2006/relationships/image" Target="../media/image45.jpg"/><Relationship Id="rId1" Type="http://schemas.openxmlformats.org/officeDocument/2006/relationships/image" Target="../media/image44.jpg"/><Relationship Id="rId4" Type="http://schemas.openxmlformats.org/officeDocument/2006/relationships/image" Target="../media/image47.jpg"/></Relationships>
</file>

<file path=xl/drawings/_rels/drawing16.xml.rels><?xml version="1.0" encoding="UTF-8" standalone="yes"?>
<Relationships xmlns="http://schemas.openxmlformats.org/package/2006/relationships"><Relationship Id="rId3" Type="http://schemas.openxmlformats.org/officeDocument/2006/relationships/image" Target="../media/image50.jpg"/><Relationship Id="rId2" Type="http://schemas.openxmlformats.org/officeDocument/2006/relationships/image" Target="../media/image49.jpg"/><Relationship Id="rId1" Type="http://schemas.openxmlformats.org/officeDocument/2006/relationships/image" Target="../media/image48.jpg"/><Relationship Id="rId4" Type="http://schemas.openxmlformats.org/officeDocument/2006/relationships/image" Target="../media/image51.jpg"/></Relationships>
</file>

<file path=xl/drawings/_rels/drawing17.xml.rels><?xml version="1.0" encoding="UTF-8" standalone="yes"?>
<Relationships xmlns="http://schemas.openxmlformats.org/package/2006/relationships"><Relationship Id="rId3" Type="http://schemas.openxmlformats.org/officeDocument/2006/relationships/image" Target="../media/image54.jpg"/><Relationship Id="rId2" Type="http://schemas.openxmlformats.org/officeDocument/2006/relationships/image" Target="../media/image53.jpg"/><Relationship Id="rId1" Type="http://schemas.openxmlformats.org/officeDocument/2006/relationships/image" Target="../media/image52.jpg"/><Relationship Id="rId4" Type="http://schemas.openxmlformats.org/officeDocument/2006/relationships/image" Target="../media/image55.jpg"/></Relationships>
</file>

<file path=xl/drawings/_rels/drawing18.xml.rels><?xml version="1.0" encoding="UTF-8" standalone="yes"?>
<Relationships xmlns="http://schemas.openxmlformats.org/package/2006/relationships"><Relationship Id="rId3" Type="http://schemas.openxmlformats.org/officeDocument/2006/relationships/image" Target="../media/image54.jpg"/><Relationship Id="rId2" Type="http://schemas.openxmlformats.org/officeDocument/2006/relationships/image" Target="../media/image57.jpg"/><Relationship Id="rId1" Type="http://schemas.openxmlformats.org/officeDocument/2006/relationships/image" Target="../media/image56.jpg"/><Relationship Id="rId4" Type="http://schemas.openxmlformats.org/officeDocument/2006/relationships/image" Target="../media/image58.jpg"/></Relationships>
</file>

<file path=xl/drawings/_rels/drawing19.xml.rels><?xml version="1.0" encoding="UTF-8" standalone="yes"?>
<Relationships xmlns="http://schemas.openxmlformats.org/package/2006/relationships"><Relationship Id="rId3" Type="http://schemas.openxmlformats.org/officeDocument/2006/relationships/image" Target="../media/image61.jpg"/><Relationship Id="rId2" Type="http://schemas.openxmlformats.org/officeDocument/2006/relationships/image" Target="../media/image60.jpg"/><Relationship Id="rId1" Type="http://schemas.openxmlformats.org/officeDocument/2006/relationships/image" Target="../media/image59.jpg"/><Relationship Id="rId4" Type="http://schemas.openxmlformats.org/officeDocument/2006/relationships/image" Target="../media/image62.jpg"/></Relationships>
</file>

<file path=xl/drawings/_rels/drawing20.xml.rels><?xml version="1.0" encoding="UTF-8" standalone="yes"?>
<Relationships xmlns="http://schemas.openxmlformats.org/package/2006/relationships"><Relationship Id="rId3" Type="http://schemas.openxmlformats.org/officeDocument/2006/relationships/image" Target="../media/image65.jpg"/><Relationship Id="rId2" Type="http://schemas.openxmlformats.org/officeDocument/2006/relationships/image" Target="../media/image64.jpg"/><Relationship Id="rId1" Type="http://schemas.openxmlformats.org/officeDocument/2006/relationships/image" Target="../media/image63.jpg"/><Relationship Id="rId4" Type="http://schemas.openxmlformats.org/officeDocument/2006/relationships/image" Target="../media/image66.jpg"/></Relationships>
</file>

<file path=xl/drawings/_rels/drawing21.xml.rels><?xml version="1.0" encoding="UTF-8" standalone="yes"?>
<Relationships xmlns="http://schemas.openxmlformats.org/package/2006/relationships"><Relationship Id="rId3" Type="http://schemas.openxmlformats.org/officeDocument/2006/relationships/image" Target="../media/image69.jpg"/><Relationship Id="rId2" Type="http://schemas.openxmlformats.org/officeDocument/2006/relationships/image" Target="../media/image68.jpg"/><Relationship Id="rId1" Type="http://schemas.openxmlformats.org/officeDocument/2006/relationships/image" Target="../media/image67.jpg"/><Relationship Id="rId4" Type="http://schemas.openxmlformats.org/officeDocument/2006/relationships/image" Target="../media/image70.jpg"/></Relationships>
</file>

<file path=xl/drawings/_rels/drawing22.xml.rels><?xml version="1.0" encoding="UTF-8" standalone="yes"?>
<Relationships xmlns="http://schemas.openxmlformats.org/package/2006/relationships"><Relationship Id="rId3" Type="http://schemas.openxmlformats.org/officeDocument/2006/relationships/image" Target="../media/image73.jpg"/><Relationship Id="rId2" Type="http://schemas.openxmlformats.org/officeDocument/2006/relationships/image" Target="../media/image72.jpg"/><Relationship Id="rId1" Type="http://schemas.openxmlformats.org/officeDocument/2006/relationships/image" Target="../media/image71.jpg"/><Relationship Id="rId4" Type="http://schemas.openxmlformats.org/officeDocument/2006/relationships/image" Target="../media/image74.jpg"/></Relationships>
</file>

<file path=xl/drawings/_rels/drawing23.xml.rels><?xml version="1.0" encoding="UTF-8" standalone="yes"?>
<Relationships xmlns="http://schemas.openxmlformats.org/package/2006/relationships"><Relationship Id="rId3" Type="http://schemas.openxmlformats.org/officeDocument/2006/relationships/image" Target="../media/image77.jpg"/><Relationship Id="rId2" Type="http://schemas.openxmlformats.org/officeDocument/2006/relationships/image" Target="../media/image76.jpg"/><Relationship Id="rId1" Type="http://schemas.openxmlformats.org/officeDocument/2006/relationships/image" Target="../media/image75.jpg"/><Relationship Id="rId4" Type="http://schemas.openxmlformats.org/officeDocument/2006/relationships/image" Target="../media/image78.jpg"/></Relationships>
</file>

<file path=xl/drawings/_rels/drawing24.xml.rels><?xml version="1.0" encoding="UTF-8" standalone="yes"?>
<Relationships xmlns="http://schemas.openxmlformats.org/package/2006/relationships"><Relationship Id="rId3" Type="http://schemas.openxmlformats.org/officeDocument/2006/relationships/image" Target="../media/image81.jpg"/><Relationship Id="rId2" Type="http://schemas.openxmlformats.org/officeDocument/2006/relationships/image" Target="../media/image80.jpg"/><Relationship Id="rId1" Type="http://schemas.openxmlformats.org/officeDocument/2006/relationships/image" Target="../media/image79.jpg"/><Relationship Id="rId4" Type="http://schemas.openxmlformats.org/officeDocument/2006/relationships/image" Target="../media/image82.jpg"/></Relationships>
</file>

<file path=xl/drawings/_rels/drawing25.xml.rels><?xml version="1.0" encoding="UTF-8" standalone="yes"?>
<Relationships xmlns="http://schemas.openxmlformats.org/package/2006/relationships"><Relationship Id="rId3" Type="http://schemas.openxmlformats.org/officeDocument/2006/relationships/image" Target="../media/image85.jpg"/><Relationship Id="rId2" Type="http://schemas.openxmlformats.org/officeDocument/2006/relationships/image" Target="../media/image84.jpg"/><Relationship Id="rId1" Type="http://schemas.openxmlformats.org/officeDocument/2006/relationships/image" Target="../media/image83.jpg"/><Relationship Id="rId4" Type="http://schemas.openxmlformats.org/officeDocument/2006/relationships/image" Target="../media/image86.jpg"/></Relationships>
</file>

<file path=xl/drawings/_rels/drawing26.xml.rels><?xml version="1.0" encoding="UTF-8" standalone="yes"?>
<Relationships xmlns="http://schemas.openxmlformats.org/package/2006/relationships"><Relationship Id="rId3" Type="http://schemas.openxmlformats.org/officeDocument/2006/relationships/image" Target="../media/image89.jpg"/><Relationship Id="rId2" Type="http://schemas.openxmlformats.org/officeDocument/2006/relationships/image" Target="../media/image88.jpg"/><Relationship Id="rId1" Type="http://schemas.openxmlformats.org/officeDocument/2006/relationships/image" Target="../media/image87.jpg"/><Relationship Id="rId4" Type="http://schemas.openxmlformats.org/officeDocument/2006/relationships/image" Target="../media/image90.jpg"/></Relationships>
</file>

<file path=xl/drawings/_rels/drawing27.xml.rels><?xml version="1.0" encoding="UTF-8" standalone="yes"?>
<Relationships xmlns="http://schemas.openxmlformats.org/package/2006/relationships"><Relationship Id="rId3" Type="http://schemas.openxmlformats.org/officeDocument/2006/relationships/image" Target="../media/image93.jpg"/><Relationship Id="rId2" Type="http://schemas.openxmlformats.org/officeDocument/2006/relationships/image" Target="../media/image92.jpg"/><Relationship Id="rId1" Type="http://schemas.openxmlformats.org/officeDocument/2006/relationships/image" Target="../media/image91.jpg"/><Relationship Id="rId4" Type="http://schemas.openxmlformats.org/officeDocument/2006/relationships/image" Target="../media/image94.jpg"/></Relationships>
</file>

<file path=xl/drawings/_rels/drawing28.xml.rels><?xml version="1.0" encoding="UTF-8" standalone="yes"?>
<Relationships xmlns="http://schemas.openxmlformats.org/package/2006/relationships"><Relationship Id="rId3" Type="http://schemas.openxmlformats.org/officeDocument/2006/relationships/image" Target="../media/image97.jpg"/><Relationship Id="rId2" Type="http://schemas.openxmlformats.org/officeDocument/2006/relationships/image" Target="../media/image96.jpg"/><Relationship Id="rId1" Type="http://schemas.openxmlformats.org/officeDocument/2006/relationships/image" Target="../media/image95.jpg"/><Relationship Id="rId4" Type="http://schemas.openxmlformats.org/officeDocument/2006/relationships/image" Target="../media/image98.jpg"/></Relationships>
</file>

<file path=xl/drawings/_rels/drawing29.xml.rels><?xml version="1.0" encoding="UTF-8" standalone="yes"?>
<Relationships xmlns="http://schemas.openxmlformats.org/package/2006/relationships"><Relationship Id="rId3" Type="http://schemas.openxmlformats.org/officeDocument/2006/relationships/image" Target="../media/image101.jpg"/><Relationship Id="rId2" Type="http://schemas.openxmlformats.org/officeDocument/2006/relationships/image" Target="../media/image100.jpg"/><Relationship Id="rId1" Type="http://schemas.openxmlformats.org/officeDocument/2006/relationships/image" Target="../media/image99.jpg"/><Relationship Id="rId4" Type="http://schemas.openxmlformats.org/officeDocument/2006/relationships/image" Target="../media/image102.jpg"/></Relationships>
</file>

<file path=xl/drawings/_rels/drawing30.xml.rels><?xml version="1.0" encoding="UTF-8" standalone="yes"?>
<Relationships xmlns="http://schemas.openxmlformats.org/package/2006/relationships"><Relationship Id="rId3" Type="http://schemas.openxmlformats.org/officeDocument/2006/relationships/image" Target="../media/image105.jpg"/><Relationship Id="rId2" Type="http://schemas.openxmlformats.org/officeDocument/2006/relationships/image" Target="../media/image104.jpg"/><Relationship Id="rId1" Type="http://schemas.openxmlformats.org/officeDocument/2006/relationships/image" Target="../media/image103.jpg"/><Relationship Id="rId4" Type="http://schemas.openxmlformats.org/officeDocument/2006/relationships/image" Target="../media/image106.jpg"/></Relationships>
</file>

<file path=xl/drawings/_rels/drawing31.xml.rels><?xml version="1.0" encoding="UTF-8" standalone="yes"?>
<Relationships xmlns="http://schemas.openxmlformats.org/package/2006/relationships"><Relationship Id="rId3" Type="http://schemas.openxmlformats.org/officeDocument/2006/relationships/image" Target="../media/image109.jpg"/><Relationship Id="rId2" Type="http://schemas.openxmlformats.org/officeDocument/2006/relationships/image" Target="../media/image108.jpg"/><Relationship Id="rId1" Type="http://schemas.openxmlformats.org/officeDocument/2006/relationships/image" Target="../media/image107.jpg"/><Relationship Id="rId4" Type="http://schemas.openxmlformats.org/officeDocument/2006/relationships/image" Target="../media/image110.jpg"/></Relationships>
</file>

<file path=xl/drawings/_rels/drawing32.xml.rels><?xml version="1.0" encoding="UTF-8" standalone="yes"?>
<Relationships xmlns="http://schemas.openxmlformats.org/package/2006/relationships"><Relationship Id="rId3" Type="http://schemas.openxmlformats.org/officeDocument/2006/relationships/image" Target="../media/image113.JPG"/><Relationship Id="rId2" Type="http://schemas.openxmlformats.org/officeDocument/2006/relationships/image" Target="../media/image112.jpg"/><Relationship Id="rId1" Type="http://schemas.openxmlformats.org/officeDocument/2006/relationships/image" Target="../media/image111.jpg"/><Relationship Id="rId4" Type="http://schemas.openxmlformats.org/officeDocument/2006/relationships/image" Target="../media/image114.jpg"/></Relationships>
</file>

<file path=xl/drawings/_rels/drawing33.xml.rels><?xml version="1.0" encoding="UTF-8" standalone="yes"?>
<Relationships xmlns="http://schemas.openxmlformats.org/package/2006/relationships"><Relationship Id="rId3" Type="http://schemas.openxmlformats.org/officeDocument/2006/relationships/image" Target="../media/image117.jpg"/><Relationship Id="rId2" Type="http://schemas.openxmlformats.org/officeDocument/2006/relationships/image" Target="../media/image116.jpg"/><Relationship Id="rId1" Type="http://schemas.openxmlformats.org/officeDocument/2006/relationships/image" Target="../media/image115.jpg"/><Relationship Id="rId4" Type="http://schemas.openxmlformats.org/officeDocument/2006/relationships/image" Target="../media/image118.jpg"/></Relationships>
</file>

<file path=xl/drawings/_rels/drawing34.xml.rels><?xml version="1.0" encoding="UTF-8" standalone="yes"?>
<Relationships xmlns="http://schemas.openxmlformats.org/package/2006/relationships"><Relationship Id="rId3" Type="http://schemas.openxmlformats.org/officeDocument/2006/relationships/image" Target="../media/image121.jpg"/><Relationship Id="rId2" Type="http://schemas.openxmlformats.org/officeDocument/2006/relationships/image" Target="../media/image120.jpg"/><Relationship Id="rId1" Type="http://schemas.openxmlformats.org/officeDocument/2006/relationships/image" Target="../media/image119.jpg"/><Relationship Id="rId4" Type="http://schemas.openxmlformats.org/officeDocument/2006/relationships/image" Target="../media/image122.jpg"/></Relationships>
</file>

<file path=xl/drawings/_rels/drawing35.xml.rels><?xml version="1.0" encoding="UTF-8" standalone="yes"?>
<Relationships xmlns="http://schemas.openxmlformats.org/package/2006/relationships"><Relationship Id="rId3" Type="http://schemas.openxmlformats.org/officeDocument/2006/relationships/image" Target="../media/image125.jpg"/><Relationship Id="rId2" Type="http://schemas.openxmlformats.org/officeDocument/2006/relationships/image" Target="../media/image124.jpg"/><Relationship Id="rId1" Type="http://schemas.openxmlformats.org/officeDocument/2006/relationships/image" Target="../media/image123.jpg"/><Relationship Id="rId4" Type="http://schemas.openxmlformats.org/officeDocument/2006/relationships/image" Target="../media/image126.jpg"/></Relationships>
</file>

<file path=xl/drawings/_rels/drawing36.xml.rels><?xml version="1.0" encoding="UTF-8" standalone="yes"?>
<Relationships xmlns="http://schemas.openxmlformats.org/package/2006/relationships"><Relationship Id="rId3" Type="http://schemas.openxmlformats.org/officeDocument/2006/relationships/image" Target="../media/image129.jpg"/><Relationship Id="rId2" Type="http://schemas.openxmlformats.org/officeDocument/2006/relationships/image" Target="../media/image128.jpg"/><Relationship Id="rId1" Type="http://schemas.openxmlformats.org/officeDocument/2006/relationships/image" Target="../media/image127.jpg"/><Relationship Id="rId4" Type="http://schemas.openxmlformats.org/officeDocument/2006/relationships/image" Target="../media/image130.jpg"/></Relationships>
</file>

<file path=xl/drawings/_rels/drawing37.xml.rels><?xml version="1.0" encoding="UTF-8" standalone="yes"?>
<Relationships xmlns="http://schemas.openxmlformats.org/package/2006/relationships"><Relationship Id="rId3" Type="http://schemas.openxmlformats.org/officeDocument/2006/relationships/image" Target="../media/image133.jpg"/><Relationship Id="rId2" Type="http://schemas.openxmlformats.org/officeDocument/2006/relationships/image" Target="../media/image132.jpg"/><Relationship Id="rId1" Type="http://schemas.openxmlformats.org/officeDocument/2006/relationships/image" Target="../media/image131.jpg"/><Relationship Id="rId4" Type="http://schemas.openxmlformats.org/officeDocument/2006/relationships/image" Target="../media/image134.jpg"/></Relationships>
</file>

<file path=xl/drawings/_rels/drawing38.xml.rels><?xml version="1.0" encoding="UTF-8" standalone="yes"?>
<Relationships xmlns="http://schemas.openxmlformats.org/package/2006/relationships"><Relationship Id="rId3" Type="http://schemas.openxmlformats.org/officeDocument/2006/relationships/image" Target="../media/image137.jpg"/><Relationship Id="rId2" Type="http://schemas.openxmlformats.org/officeDocument/2006/relationships/image" Target="../media/image136.jpg"/><Relationship Id="rId1" Type="http://schemas.openxmlformats.org/officeDocument/2006/relationships/image" Target="../media/image135.jpg"/><Relationship Id="rId4" Type="http://schemas.openxmlformats.org/officeDocument/2006/relationships/image" Target="../media/image138.jpg"/></Relationships>
</file>

<file path=xl/drawings/_rels/drawing39.xml.rels><?xml version="1.0" encoding="UTF-8" standalone="yes"?>
<Relationships xmlns="http://schemas.openxmlformats.org/package/2006/relationships"><Relationship Id="rId3" Type="http://schemas.openxmlformats.org/officeDocument/2006/relationships/image" Target="../media/image141.jpg"/><Relationship Id="rId2" Type="http://schemas.openxmlformats.org/officeDocument/2006/relationships/image" Target="../media/image140.jpg"/><Relationship Id="rId1" Type="http://schemas.openxmlformats.org/officeDocument/2006/relationships/image" Target="../media/image139.jpg"/><Relationship Id="rId4" Type="http://schemas.openxmlformats.org/officeDocument/2006/relationships/image" Target="../media/image142.jpg"/></Relationships>
</file>

<file path=xl/drawings/_rels/drawing40.xml.rels><?xml version="1.0" encoding="UTF-8" standalone="yes"?>
<Relationships xmlns="http://schemas.openxmlformats.org/package/2006/relationships"><Relationship Id="rId3" Type="http://schemas.openxmlformats.org/officeDocument/2006/relationships/image" Target="../media/image145.jpg"/><Relationship Id="rId2" Type="http://schemas.openxmlformats.org/officeDocument/2006/relationships/image" Target="../media/image144.jpg"/><Relationship Id="rId1" Type="http://schemas.openxmlformats.org/officeDocument/2006/relationships/image" Target="../media/image143.jpg"/><Relationship Id="rId4" Type="http://schemas.openxmlformats.org/officeDocument/2006/relationships/image" Target="../media/image146.jpg"/></Relationships>
</file>

<file path=xl/drawings/_rels/drawing41.xml.rels><?xml version="1.0" encoding="UTF-8" standalone="yes"?>
<Relationships xmlns="http://schemas.openxmlformats.org/package/2006/relationships"><Relationship Id="rId3" Type="http://schemas.openxmlformats.org/officeDocument/2006/relationships/image" Target="../media/image149.jpg"/><Relationship Id="rId2" Type="http://schemas.openxmlformats.org/officeDocument/2006/relationships/image" Target="../media/image148.jpg"/><Relationship Id="rId1" Type="http://schemas.openxmlformats.org/officeDocument/2006/relationships/image" Target="../media/image147.jpg"/><Relationship Id="rId4" Type="http://schemas.openxmlformats.org/officeDocument/2006/relationships/image" Target="../media/image150.jpg"/></Relationships>
</file>

<file path=xl/drawings/_rels/drawing42.xml.rels><?xml version="1.0" encoding="UTF-8" standalone="yes"?>
<Relationships xmlns="http://schemas.openxmlformats.org/package/2006/relationships"><Relationship Id="rId3" Type="http://schemas.openxmlformats.org/officeDocument/2006/relationships/image" Target="../media/image153.jpg"/><Relationship Id="rId2" Type="http://schemas.openxmlformats.org/officeDocument/2006/relationships/image" Target="../media/image152.jpg"/><Relationship Id="rId1" Type="http://schemas.openxmlformats.org/officeDocument/2006/relationships/image" Target="../media/image151.jpg"/><Relationship Id="rId4" Type="http://schemas.openxmlformats.org/officeDocument/2006/relationships/image" Target="../media/image154.jpg"/></Relationships>
</file>

<file path=xl/drawings/_rels/drawing43.xml.rels><?xml version="1.0" encoding="UTF-8" standalone="yes"?>
<Relationships xmlns="http://schemas.openxmlformats.org/package/2006/relationships"><Relationship Id="rId3" Type="http://schemas.openxmlformats.org/officeDocument/2006/relationships/image" Target="../media/image157.jpg"/><Relationship Id="rId2" Type="http://schemas.openxmlformats.org/officeDocument/2006/relationships/image" Target="../media/image156.jpg"/><Relationship Id="rId1" Type="http://schemas.openxmlformats.org/officeDocument/2006/relationships/image" Target="../media/image155.jpg"/><Relationship Id="rId4" Type="http://schemas.openxmlformats.org/officeDocument/2006/relationships/image" Target="../media/image158.jpg"/></Relationships>
</file>

<file path=xl/drawings/_rels/drawing44.xml.rels><?xml version="1.0" encoding="UTF-8" standalone="yes"?>
<Relationships xmlns="http://schemas.openxmlformats.org/package/2006/relationships"><Relationship Id="rId3" Type="http://schemas.openxmlformats.org/officeDocument/2006/relationships/image" Target="../media/image160.jpg"/><Relationship Id="rId2" Type="http://schemas.openxmlformats.org/officeDocument/2006/relationships/image" Target="../media/image159.jpg"/><Relationship Id="rId1" Type="http://schemas.openxmlformats.org/officeDocument/2006/relationships/image" Target="../media/image158.jpg"/><Relationship Id="rId4" Type="http://schemas.openxmlformats.org/officeDocument/2006/relationships/image" Target="../media/image161.jpg"/></Relationships>
</file>

<file path=xl/drawings/_rels/drawing45.xml.rels><?xml version="1.0" encoding="UTF-8" standalone="yes"?>
<Relationships xmlns="http://schemas.openxmlformats.org/package/2006/relationships"><Relationship Id="rId3" Type="http://schemas.openxmlformats.org/officeDocument/2006/relationships/image" Target="../media/image164.jpg"/><Relationship Id="rId2" Type="http://schemas.openxmlformats.org/officeDocument/2006/relationships/image" Target="../media/image163.jpg"/><Relationship Id="rId1" Type="http://schemas.openxmlformats.org/officeDocument/2006/relationships/image" Target="../media/image162.jpg"/><Relationship Id="rId4" Type="http://schemas.openxmlformats.org/officeDocument/2006/relationships/image" Target="../media/image165.jpg"/></Relationships>
</file>

<file path=xl/drawings/_rels/drawing46.xml.rels><?xml version="1.0" encoding="UTF-8" standalone="yes"?>
<Relationships xmlns="http://schemas.openxmlformats.org/package/2006/relationships"><Relationship Id="rId3" Type="http://schemas.openxmlformats.org/officeDocument/2006/relationships/image" Target="../media/image168.jpg"/><Relationship Id="rId2" Type="http://schemas.openxmlformats.org/officeDocument/2006/relationships/image" Target="../media/image167.jpg"/><Relationship Id="rId1" Type="http://schemas.openxmlformats.org/officeDocument/2006/relationships/image" Target="../media/image166.jpg"/><Relationship Id="rId4" Type="http://schemas.openxmlformats.org/officeDocument/2006/relationships/image" Target="../media/image169.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70.jpg"/></Relationships>
</file>

<file path=xl/drawings/_rels/drawing48.xml.rels><?xml version="1.0" encoding="UTF-8" standalone="yes"?>
<Relationships xmlns="http://schemas.openxmlformats.org/package/2006/relationships"><Relationship Id="rId3" Type="http://schemas.openxmlformats.org/officeDocument/2006/relationships/image" Target="../media/image173.jpg"/><Relationship Id="rId2" Type="http://schemas.openxmlformats.org/officeDocument/2006/relationships/image" Target="../media/image172.jpg"/><Relationship Id="rId1" Type="http://schemas.openxmlformats.org/officeDocument/2006/relationships/image" Target="../media/image171.jpeg"/><Relationship Id="rId6" Type="http://schemas.openxmlformats.org/officeDocument/2006/relationships/image" Target="../media/image176.jpg"/><Relationship Id="rId5" Type="http://schemas.openxmlformats.org/officeDocument/2006/relationships/image" Target="../media/image175.jpeg"/><Relationship Id="rId4" Type="http://schemas.openxmlformats.org/officeDocument/2006/relationships/image" Target="../media/image174.jpg"/></Relationships>
</file>

<file path=xl/drawings/_rels/drawing49.xml.rels><?xml version="1.0" encoding="UTF-8" standalone="yes"?>
<Relationships xmlns="http://schemas.openxmlformats.org/package/2006/relationships"><Relationship Id="rId3" Type="http://schemas.openxmlformats.org/officeDocument/2006/relationships/image" Target="../media/image179.jpeg"/><Relationship Id="rId2" Type="http://schemas.openxmlformats.org/officeDocument/2006/relationships/image" Target="../media/image178.jpg"/><Relationship Id="rId1" Type="http://schemas.openxmlformats.org/officeDocument/2006/relationships/image" Target="../media/image177.jpeg"/><Relationship Id="rId6" Type="http://schemas.openxmlformats.org/officeDocument/2006/relationships/image" Target="../media/image182.jpg"/><Relationship Id="rId5" Type="http://schemas.openxmlformats.org/officeDocument/2006/relationships/image" Target="../media/image181.jpg"/><Relationship Id="rId4" Type="http://schemas.openxmlformats.org/officeDocument/2006/relationships/image" Target="../media/image180.jpg"/></Relationships>
</file>

<file path=xl/drawings/_rels/drawing50.xml.rels><?xml version="1.0" encoding="UTF-8" standalone="yes"?>
<Relationships xmlns="http://schemas.openxmlformats.org/package/2006/relationships"><Relationship Id="rId3" Type="http://schemas.openxmlformats.org/officeDocument/2006/relationships/image" Target="../media/image185.jpeg"/><Relationship Id="rId2" Type="http://schemas.openxmlformats.org/officeDocument/2006/relationships/image" Target="../media/image184.jpg"/><Relationship Id="rId1" Type="http://schemas.openxmlformats.org/officeDocument/2006/relationships/image" Target="../media/image183.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186.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87.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88.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89.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90.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9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92.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93.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94.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95.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96.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97.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98.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99.jpg"/></Relationships>
</file>

<file path=xl/drawings/_rels/drawing65.xml.rels><?xml version="1.0" encoding="UTF-8" standalone="yes"?>
<Relationships xmlns="http://schemas.openxmlformats.org/package/2006/relationships"><Relationship Id="rId1" Type="http://schemas.openxmlformats.org/officeDocument/2006/relationships/image" Target="../media/image200.jpg"/></Relationships>
</file>

<file path=xl/drawings/_rels/drawing66.xml.rels><?xml version="1.0" encoding="UTF-8" standalone="yes"?>
<Relationships xmlns="http://schemas.openxmlformats.org/package/2006/relationships"><Relationship Id="rId1" Type="http://schemas.openxmlformats.org/officeDocument/2006/relationships/image" Target="../media/image20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202.jpg"/></Relationships>
</file>

<file path=xl/drawings/_rels/drawing68.xml.rels><?xml version="1.0" encoding="UTF-8" standalone="yes"?>
<Relationships xmlns="http://schemas.openxmlformats.org/package/2006/relationships"><Relationship Id="rId1" Type="http://schemas.openxmlformats.org/officeDocument/2006/relationships/image" Target="../media/image203.jp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78683</xdr:colOff>
      <xdr:row>2</xdr:row>
      <xdr:rowOff>16565</xdr:rowOff>
    </xdr:from>
    <xdr:to>
      <xdr:col>13</xdr:col>
      <xdr:colOff>459235</xdr:colOff>
      <xdr:row>24</xdr:row>
      <xdr:rowOff>189839</xdr:rowOff>
    </xdr:to>
    <xdr:pic>
      <xdr:nvPicPr>
        <xdr:cNvPr id="2" name="図 1">
          <a:extLst>
            <a:ext uri="{FF2B5EF4-FFF2-40B4-BE49-F238E27FC236}">
              <a16:creationId xmlns:a16="http://schemas.microsoft.com/office/drawing/2014/main" id="{193D56B5-C7E5-4EB2-8BDD-804A2501997B}"/>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l="2768" t="1230" r="6462" b="1937"/>
        <a:stretch/>
      </xdr:blipFill>
      <xdr:spPr bwMode="auto">
        <a:xfrm>
          <a:off x="78683" y="363275"/>
          <a:ext cx="8324402" cy="4122339"/>
        </a:xfrm>
        <a:prstGeom prst="rect">
          <a:avLst/>
        </a:prstGeom>
        <a:noFill/>
        <a:ln>
          <a:noFill/>
        </a:ln>
      </xdr:spPr>
    </xdr:pic>
    <xdr:clientData/>
  </xdr:twoCellAnchor>
  <xdr:twoCellAnchor>
    <xdr:from>
      <xdr:col>5</xdr:col>
      <xdr:colOff>94788</xdr:colOff>
      <xdr:row>19</xdr:row>
      <xdr:rowOff>51277</xdr:rowOff>
    </xdr:from>
    <xdr:to>
      <xdr:col>7</xdr:col>
      <xdr:colOff>177709</xdr:colOff>
      <xdr:row>22</xdr:row>
      <xdr:rowOff>315858</xdr:rowOff>
    </xdr:to>
    <xdr:grpSp>
      <xdr:nvGrpSpPr>
        <xdr:cNvPr id="3" name="グループ化 2">
          <a:extLst>
            <a:ext uri="{FF2B5EF4-FFF2-40B4-BE49-F238E27FC236}">
              <a16:creationId xmlns:a16="http://schemas.microsoft.com/office/drawing/2014/main" id="{B6923C8B-65F9-4B21-B45D-BB8F1E379688}"/>
            </a:ext>
          </a:extLst>
        </xdr:cNvPr>
        <xdr:cNvGrpSpPr/>
      </xdr:nvGrpSpPr>
      <xdr:grpSpPr>
        <a:xfrm>
          <a:off x="3478964" y="3244953"/>
          <a:ext cx="1427627" cy="768846"/>
          <a:chOff x="3263486" y="3371966"/>
          <a:chExt cx="1288243" cy="765379"/>
        </a:xfrm>
      </xdr:grpSpPr>
      <xdr:grpSp>
        <xdr:nvGrpSpPr>
          <xdr:cNvPr id="4" name="グループ化 3">
            <a:extLst>
              <a:ext uri="{FF2B5EF4-FFF2-40B4-BE49-F238E27FC236}">
                <a16:creationId xmlns:a16="http://schemas.microsoft.com/office/drawing/2014/main" id="{AEB0E6C4-52E5-41E0-869F-69D4195E9ED4}"/>
              </a:ext>
            </a:extLst>
          </xdr:cNvPr>
          <xdr:cNvGrpSpPr/>
        </xdr:nvGrpSpPr>
        <xdr:grpSpPr>
          <a:xfrm>
            <a:off x="3263486" y="3371966"/>
            <a:ext cx="550649" cy="765379"/>
            <a:chOff x="-17368" y="41220"/>
            <a:chExt cx="219695" cy="313889"/>
          </a:xfrm>
        </xdr:grpSpPr>
        <xdr:grpSp>
          <xdr:nvGrpSpPr>
            <xdr:cNvPr id="6" name="グループ化 5">
              <a:extLst>
                <a:ext uri="{FF2B5EF4-FFF2-40B4-BE49-F238E27FC236}">
                  <a16:creationId xmlns:a16="http://schemas.microsoft.com/office/drawing/2014/main" id="{D3F6B070-2DD0-43E8-88F0-27DDB79E5253}"/>
                </a:ext>
              </a:extLst>
            </xdr:cNvPr>
            <xdr:cNvGrpSpPr/>
          </xdr:nvGrpSpPr>
          <xdr:grpSpPr>
            <a:xfrm>
              <a:off x="-17368" y="41220"/>
              <a:ext cx="219695" cy="313889"/>
              <a:chOff x="-17368" y="41220"/>
              <a:chExt cx="219695" cy="313889"/>
            </a:xfrm>
          </xdr:grpSpPr>
          <xdr:grpSp>
            <xdr:nvGrpSpPr>
              <xdr:cNvPr id="8" name="グループ化 7">
                <a:extLst>
                  <a:ext uri="{FF2B5EF4-FFF2-40B4-BE49-F238E27FC236}">
                    <a16:creationId xmlns:a16="http://schemas.microsoft.com/office/drawing/2014/main" id="{C89F98EC-4165-4CA9-94D3-405E45206E1E}"/>
                  </a:ext>
                </a:extLst>
              </xdr:cNvPr>
              <xdr:cNvGrpSpPr/>
            </xdr:nvGrpSpPr>
            <xdr:grpSpPr>
              <a:xfrm>
                <a:off x="-17368" y="41220"/>
                <a:ext cx="213602" cy="313889"/>
                <a:chOff x="-17368" y="41220"/>
                <a:chExt cx="213602" cy="313889"/>
              </a:xfrm>
            </xdr:grpSpPr>
            <xdr:sp macro="" textlink="">
              <xdr:nvSpPr>
                <xdr:cNvPr id="10" name="フリーフォーム: 図形 9">
                  <a:extLst>
                    <a:ext uri="{FF2B5EF4-FFF2-40B4-BE49-F238E27FC236}">
                      <a16:creationId xmlns:a16="http://schemas.microsoft.com/office/drawing/2014/main" id="{F4A3FC55-2EBE-4B22-AB74-4245BEB61DA0}"/>
                    </a:ext>
                  </a:extLst>
                </xdr:cNvPr>
                <xdr:cNvSpPr/>
              </xdr:nvSpPr>
              <xdr:spPr>
                <a:xfrm>
                  <a:off x="141699" y="143912"/>
                  <a:ext cx="18000" cy="207645"/>
                </a:xfrm>
                <a:custGeom>
                  <a:avLst/>
                  <a:gdLst>
                    <a:gd name="connsiteX0" fmla="*/ 3810 w 17145"/>
                    <a:gd name="connsiteY0" fmla="*/ 0 h 260985"/>
                    <a:gd name="connsiteX1" fmla="*/ 0 w 17145"/>
                    <a:gd name="connsiteY1" fmla="*/ 36195 h 260985"/>
                    <a:gd name="connsiteX2" fmla="*/ 1905 w 17145"/>
                    <a:gd name="connsiteY2" fmla="*/ 55245 h 260985"/>
                    <a:gd name="connsiteX3" fmla="*/ 9525 w 17145"/>
                    <a:gd name="connsiteY3" fmla="*/ 66675 h 260985"/>
                    <a:gd name="connsiteX4" fmla="*/ 11430 w 17145"/>
                    <a:gd name="connsiteY4" fmla="*/ 74295 h 260985"/>
                    <a:gd name="connsiteX5" fmla="*/ 13335 w 17145"/>
                    <a:gd name="connsiteY5" fmla="*/ 80010 h 260985"/>
                    <a:gd name="connsiteX6" fmla="*/ 11430 w 17145"/>
                    <a:gd name="connsiteY6" fmla="*/ 97155 h 260985"/>
                    <a:gd name="connsiteX7" fmla="*/ 5715 w 17145"/>
                    <a:gd name="connsiteY7" fmla="*/ 114300 h 260985"/>
                    <a:gd name="connsiteX8" fmla="*/ 3810 w 17145"/>
                    <a:gd name="connsiteY8" fmla="*/ 120015 h 260985"/>
                    <a:gd name="connsiteX9" fmla="*/ 5715 w 17145"/>
                    <a:gd name="connsiteY9" fmla="*/ 161925 h 260985"/>
                    <a:gd name="connsiteX10" fmla="*/ 9525 w 17145"/>
                    <a:gd name="connsiteY10" fmla="*/ 179070 h 260985"/>
                    <a:gd name="connsiteX11" fmla="*/ 13335 w 17145"/>
                    <a:gd name="connsiteY11" fmla="*/ 194310 h 260985"/>
                    <a:gd name="connsiteX12" fmla="*/ 17145 w 17145"/>
                    <a:gd name="connsiteY12" fmla="*/ 211455 h 260985"/>
                    <a:gd name="connsiteX13" fmla="*/ 15240 w 17145"/>
                    <a:gd name="connsiteY13" fmla="*/ 232410 h 260985"/>
                    <a:gd name="connsiteX14" fmla="*/ 9525 w 17145"/>
                    <a:gd name="connsiteY14" fmla="*/ 251460 h 260985"/>
                    <a:gd name="connsiteX15" fmla="*/ 9525 w 17145"/>
                    <a:gd name="connsiteY15" fmla="*/ 260985 h 26098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17145" h="260985">
                      <a:moveTo>
                        <a:pt x="3810" y="0"/>
                      </a:moveTo>
                      <a:cubicBezTo>
                        <a:pt x="933" y="14385"/>
                        <a:pt x="0" y="16974"/>
                        <a:pt x="0" y="36195"/>
                      </a:cubicBezTo>
                      <a:cubicBezTo>
                        <a:pt x="0" y="42577"/>
                        <a:pt x="2" y="49154"/>
                        <a:pt x="1905" y="55245"/>
                      </a:cubicBezTo>
                      <a:cubicBezTo>
                        <a:pt x="3271" y="59616"/>
                        <a:pt x="9525" y="66675"/>
                        <a:pt x="9525" y="66675"/>
                      </a:cubicBezTo>
                      <a:cubicBezTo>
                        <a:pt x="10160" y="69215"/>
                        <a:pt x="10711" y="71778"/>
                        <a:pt x="11430" y="74295"/>
                      </a:cubicBezTo>
                      <a:cubicBezTo>
                        <a:pt x="11982" y="76226"/>
                        <a:pt x="13335" y="78002"/>
                        <a:pt x="13335" y="80010"/>
                      </a:cubicBezTo>
                      <a:cubicBezTo>
                        <a:pt x="13335" y="85760"/>
                        <a:pt x="12558" y="91516"/>
                        <a:pt x="11430" y="97155"/>
                      </a:cubicBezTo>
                      <a:lnTo>
                        <a:pt x="5715" y="114300"/>
                      </a:lnTo>
                      <a:lnTo>
                        <a:pt x="3810" y="120015"/>
                      </a:lnTo>
                      <a:cubicBezTo>
                        <a:pt x="4445" y="133985"/>
                        <a:pt x="4719" y="147976"/>
                        <a:pt x="5715" y="161925"/>
                      </a:cubicBezTo>
                      <a:cubicBezTo>
                        <a:pt x="6608" y="174423"/>
                        <a:pt x="7096" y="170165"/>
                        <a:pt x="9525" y="179070"/>
                      </a:cubicBezTo>
                      <a:cubicBezTo>
                        <a:pt x="10903" y="184122"/>
                        <a:pt x="12308" y="189175"/>
                        <a:pt x="13335" y="194310"/>
                      </a:cubicBezTo>
                      <a:cubicBezTo>
                        <a:pt x="15753" y="206402"/>
                        <a:pt x="14455" y="200694"/>
                        <a:pt x="17145" y="211455"/>
                      </a:cubicBezTo>
                      <a:cubicBezTo>
                        <a:pt x="16510" y="218440"/>
                        <a:pt x="16459" y="225503"/>
                        <a:pt x="15240" y="232410"/>
                      </a:cubicBezTo>
                      <a:cubicBezTo>
                        <a:pt x="13516" y="242179"/>
                        <a:pt x="10504" y="242646"/>
                        <a:pt x="9525" y="251460"/>
                      </a:cubicBezTo>
                      <a:cubicBezTo>
                        <a:pt x="9174" y="254616"/>
                        <a:pt x="9525" y="257810"/>
                        <a:pt x="9525" y="260985"/>
                      </a:cubicBezTo>
                    </a:path>
                  </a:pathLst>
                </a:cu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1" name="正方形/長方形 10">
                  <a:extLst>
                    <a:ext uri="{FF2B5EF4-FFF2-40B4-BE49-F238E27FC236}">
                      <a16:creationId xmlns:a16="http://schemas.microsoft.com/office/drawing/2014/main" id="{7D4AF228-6083-474E-BAEB-65BD4833F7CC}"/>
                    </a:ext>
                  </a:extLst>
                </xdr:cNvPr>
                <xdr:cNvSpPr/>
              </xdr:nvSpPr>
              <xdr:spPr>
                <a:xfrm>
                  <a:off x="108488" y="128414"/>
                  <a:ext cx="81915" cy="226695"/>
                </a:xfrm>
                <a:prstGeom prst="rect">
                  <a:avLst/>
                </a:prstGeom>
                <a:noFill/>
                <a:ln w="28575">
                  <a:solidFill>
                    <a:schemeClr val="tx1"/>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2" name="テキスト ボックス 5">
                  <a:extLst>
                    <a:ext uri="{FF2B5EF4-FFF2-40B4-BE49-F238E27FC236}">
                      <a16:creationId xmlns:a16="http://schemas.microsoft.com/office/drawing/2014/main" id="{F0D208B8-A553-4750-8110-0E6AD91D5F94}"/>
                    </a:ext>
                  </a:extLst>
                </xdr:cNvPr>
                <xdr:cNvSpPr txBox="1"/>
              </xdr:nvSpPr>
              <xdr:spPr>
                <a:xfrm rot="16200000">
                  <a:off x="-15536" y="202681"/>
                  <a:ext cx="62661" cy="66326"/>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sp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L</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13" name="テキスト ボックス 5">
                  <a:extLst>
                    <a:ext uri="{FF2B5EF4-FFF2-40B4-BE49-F238E27FC236}">
                      <a16:creationId xmlns:a16="http://schemas.microsoft.com/office/drawing/2014/main" id="{AFEC4DF4-71B3-49DB-BC1C-837B040BBB01}"/>
                    </a:ext>
                  </a:extLst>
                </xdr:cNvPr>
                <xdr:cNvSpPr txBox="1"/>
              </xdr:nvSpPr>
              <xdr:spPr>
                <a:xfrm>
                  <a:off x="112414" y="41220"/>
                  <a:ext cx="83820" cy="56588"/>
                </a:xfrm>
                <a:prstGeom prst="rect">
                  <a:avLst/>
                </a:prstGeom>
                <a:noFill/>
                <a:ln w="6350">
                  <a:noFill/>
                </a:ln>
              </xdr:spPr>
              <xdr:txBody>
                <a:bodyPr rot="0" spcFirstLastPara="0" vert="horz" wrap="square" lIns="0" tIns="0" rIns="0" bIns="0" numCol="1" spcCol="0" rtlCol="0" fromWordArt="0" anchor="ctr" anchorCtr="0" forceAA="0" compatLnSpc="1">
                  <a:prstTxWarp prst="textNoShape">
                    <a:avLst/>
                  </a:prstTxWarp>
                  <a:no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W</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xnSp macro="">
            <xdr:nvCxnSpPr>
              <xdr:cNvPr id="9" name="直線矢印コネクタ 8">
                <a:extLst>
                  <a:ext uri="{FF2B5EF4-FFF2-40B4-BE49-F238E27FC236}">
                    <a16:creationId xmlns:a16="http://schemas.microsoft.com/office/drawing/2014/main" id="{5CA640AB-3246-4B92-ADC8-94536BE1B34C}"/>
                  </a:ext>
                </a:extLst>
              </xdr:cNvPr>
              <xdr:cNvCxnSpPr/>
            </xdr:nvCxnSpPr>
            <xdr:spPr>
              <a:xfrm>
                <a:off x="94327" y="97002"/>
                <a:ext cx="108000" cy="0"/>
              </a:xfrm>
              <a:prstGeom prst="straightConnector1">
                <a:avLst/>
              </a:prstGeom>
              <a:ln>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cxnSp macro="">
          <xdr:nvCxnSpPr>
            <xdr:cNvPr id="7" name="直線矢印コネクタ 6">
              <a:extLst>
                <a:ext uri="{FF2B5EF4-FFF2-40B4-BE49-F238E27FC236}">
                  <a16:creationId xmlns:a16="http://schemas.microsoft.com/office/drawing/2014/main" id="{AEDB1349-7217-4BFB-9C8B-CEDA38E4F5E8}"/>
                </a:ext>
              </a:extLst>
            </xdr:cNvPr>
            <xdr:cNvCxnSpPr/>
          </xdr:nvCxnSpPr>
          <xdr:spPr>
            <a:xfrm>
              <a:off x="53340" y="139065"/>
              <a:ext cx="0" cy="211455"/>
            </a:xfrm>
            <a:prstGeom prst="straightConnector1">
              <a:avLst/>
            </a:prstGeom>
            <a:ln w="9525">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sp macro="" textlink="">
        <xdr:nvSpPr>
          <xdr:cNvPr id="5" name="テキスト ボックス 5">
            <a:extLst>
              <a:ext uri="{FF2B5EF4-FFF2-40B4-BE49-F238E27FC236}">
                <a16:creationId xmlns:a16="http://schemas.microsoft.com/office/drawing/2014/main" id="{D7E63A17-4772-4A95-AD16-FF229D9062FE}"/>
              </a:ext>
            </a:extLst>
          </xdr:cNvPr>
          <xdr:cNvSpPr txBox="1"/>
        </xdr:nvSpPr>
        <xdr:spPr>
          <a:xfrm>
            <a:off x="3839315" y="3993541"/>
            <a:ext cx="712414" cy="111441"/>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algn="just"/>
            <a:r>
              <a:rPr lang="ja-JP" sz="1050" kern="100">
                <a:solidFill>
                  <a:schemeClr val="tx1"/>
                </a:solidFill>
                <a:effectLst/>
                <a:latin typeface="Century" panose="02040604050505020304" pitchFamily="18" charset="0"/>
                <a:ea typeface="ＭＳ ゴシック" panose="020B0609070205080204" pitchFamily="49" charset="-128"/>
                <a:cs typeface="Times New Roman" panose="02020603050405020304" pitchFamily="18" charset="0"/>
              </a:rPr>
              <a:t>ひび割れ</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258535</xdr:colOff>
      <xdr:row>12</xdr:row>
      <xdr:rowOff>156193</xdr:rowOff>
    </xdr:from>
    <xdr:to>
      <xdr:col>25</xdr:col>
      <xdr:colOff>181081</xdr:colOff>
      <xdr:row>17</xdr:row>
      <xdr:rowOff>340177</xdr:rowOff>
    </xdr:to>
    <xdr:pic>
      <xdr:nvPicPr>
        <xdr:cNvPr id="2" name="図 1">
          <a:extLst>
            <a:ext uri="{FF2B5EF4-FFF2-40B4-BE49-F238E27FC236}">
              <a16:creationId xmlns:a16="http://schemas.microsoft.com/office/drawing/2014/main" id="{6348B44C-B6BF-4481-BDB6-4E06E2A8FB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1285" y="4242418"/>
          <a:ext cx="4637421" cy="2422359"/>
        </a:xfrm>
        <a:prstGeom prst="rect">
          <a:avLst/>
        </a:prstGeom>
      </xdr:spPr>
    </xdr:pic>
    <xdr:clientData/>
  </xdr:twoCellAnchor>
  <xdr:twoCellAnchor editAs="oneCell">
    <xdr:from>
      <xdr:col>5</xdr:col>
      <xdr:colOff>122466</xdr:colOff>
      <xdr:row>5</xdr:row>
      <xdr:rowOff>217713</xdr:rowOff>
    </xdr:from>
    <xdr:to>
      <xdr:col>17</xdr:col>
      <xdr:colOff>243817</xdr:colOff>
      <xdr:row>11</xdr:row>
      <xdr:rowOff>152356</xdr:rowOff>
    </xdr:to>
    <xdr:pic>
      <xdr:nvPicPr>
        <xdr:cNvPr id="3" name="図 2">
          <a:extLst>
            <a:ext uri="{FF2B5EF4-FFF2-40B4-BE49-F238E27FC236}">
              <a16:creationId xmlns:a16="http://schemas.microsoft.com/office/drawing/2014/main" id="{9A6A40D2-20FB-4CC0-80B1-4C796A7388C2}"/>
            </a:ext>
          </a:extLst>
        </xdr:cNvPr>
        <xdr:cNvPicPr>
          <a:picLocks noChangeAspect="1"/>
        </xdr:cNvPicPr>
      </xdr:nvPicPr>
      <xdr:blipFill>
        <a:blip xmlns:r="http://schemas.openxmlformats.org/officeDocument/2006/relationships" r:embed="rId2"/>
        <a:stretch>
          <a:fillRect/>
        </a:stretch>
      </xdr:blipFill>
      <xdr:spPr>
        <a:xfrm>
          <a:off x="1503591" y="1284513"/>
          <a:ext cx="3893251" cy="2506393"/>
        </a:xfrm>
        <a:prstGeom prst="rect">
          <a:avLst/>
        </a:prstGeom>
      </xdr:spPr>
    </xdr:pic>
    <xdr:clientData/>
  </xdr:twoCellAnchor>
  <xdr:twoCellAnchor editAs="oneCell">
    <xdr:from>
      <xdr:col>19</xdr:col>
      <xdr:colOff>231323</xdr:colOff>
      <xdr:row>5</xdr:row>
      <xdr:rowOff>231322</xdr:rowOff>
    </xdr:from>
    <xdr:to>
      <xdr:col>32</xdr:col>
      <xdr:colOff>5501</xdr:colOff>
      <xdr:row>11</xdr:row>
      <xdr:rowOff>165965</xdr:rowOff>
    </xdr:to>
    <xdr:pic>
      <xdr:nvPicPr>
        <xdr:cNvPr id="4" name="図 3">
          <a:extLst>
            <a:ext uri="{FF2B5EF4-FFF2-40B4-BE49-F238E27FC236}">
              <a16:creationId xmlns:a16="http://schemas.microsoft.com/office/drawing/2014/main" id="{1B91AAC4-9465-4036-B253-072D9AFEDE67}"/>
            </a:ext>
          </a:extLst>
        </xdr:cNvPr>
        <xdr:cNvPicPr>
          <a:picLocks noChangeAspect="1"/>
        </xdr:cNvPicPr>
      </xdr:nvPicPr>
      <xdr:blipFill>
        <a:blip xmlns:r="http://schemas.openxmlformats.org/officeDocument/2006/relationships" r:embed="rId3"/>
        <a:stretch>
          <a:fillRect/>
        </a:stretch>
      </xdr:blipFill>
      <xdr:spPr>
        <a:xfrm>
          <a:off x="6012998" y="1298122"/>
          <a:ext cx="3860403" cy="2506393"/>
        </a:xfrm>
        <a:prstGeom prst="rect">
          <a:avLst/>
        </a:prstGeom>
      </xdr:spPr>
    </xdr:pic>
    <xdr:clientData/>
  </xdr:twoCellAnchor>
  <xdr:oneCellAnchor>
    <xdr:from>
      <xdr:col>9</xdr:col>
      <xdr:colOff>190501</xdr:colOff>
      <xdr:row>11</xdr:row>
      <xdr:rowOff>176894</xdr:rowOff>
    </xdr:from>
    <xdr:ext cx="954107" cy="292452"/>
    <xdr:sp macro="" textlink="">
      <xdr:nvSpPr>
        <xdr:cNvPr id="5" name="テキスト ボックス 4">
          <a:extLst>
            <a:ext uri="{FF2B5EF4-FFF2-40B4-BE49-F238E27FC236}">
              <a16:creationId xmlns:a16="http://schemas.microsoft.com/office/drawing/2014/main" id="{3326F4DE-4C23-4591-8DF6-15A74BF27B12}"/>
            </a:ext>
          </a:extLst>
        </xdr:cNvPr>
        <xdr:cNvSpPr txBox="1"/>
      </xdr:nvSpPr>
      <xdr:spPr>
        <a:xfrm>
          <a:off x="2828926" y="3815444"/>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起点坑口</a:t>
          </a:r>
          <a:r>
            <a:rPr kumimoji="1" lang="en-US" altLang="ja-JP" sz="1200"/>
            <a:t>】</a:t>
          </a:r>
          <a:endParaRPr kumimoji="1" lang="ja-JP" altLang="en-US" sz="1200"/>
        </a:p>
      </xdr:txBody>
    </xdr:sp>
    <xdr:clientData/>
  </xdr:oneCellAnchor>
  <xdr:oneCellAnchor>
    <xdr:from>
      <xdr:col>24</xdr:col>
      <xdr:colOff>207471</xdr:colOff>
      <xdr:row>11</xdr:row>
      <xdr:rowOff>199306</xdr:rowOff>
    </xdr:from>
    <xdr:ext cx="954107" cy="292452"/>
    <xdr:sp macro="" textlink="">
      <xdr:nvSpPr>
        <xdr:cNvPr id="6" name="テキスト ボックス 5">
          <a:extLst>
            <a:ext uri="{FF2B5EF4-FFF2-40B4-BE49-F238E27FC236}">
              <a16:creationId xmlns:a16="http://schemas.microsoft.com/office/drawing/2014/main" id="{103F4018-607B-4BE0-9B67-5ADE0C553146}"/>
            </a:ext>
          </a:extLst>
        </xdr:cNvPr>
        <xdr:cNvSpPr txBox="1"/>
      </xdr:nvSpPr>
      <xdr:spPr>
        <a:xfrm>
          <a:off x="7560771" y="3837856"/>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終点坑口</a:t>
          </a:r>
          <a:r>
            <a:rPr kumimoji="1" lang="en-US" altLang="ja-JP" sz="1200"/>
            <a:t>】</a:t>
          </a:r>
          <a:endParaRPr kumimoji="1" lang="ja-JP" altLang="en-US" sz="1200"/>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3" name="図 2">
          <a:extLst>
            <a:ext uri="{FF2B5EF4-FFF2-40B4-BE49-F238E27FC236}">
              <a16:creationId xmlns:a16="http://schemas.microsoft.com/office/drawing/2014/main" id="{4E72F0D3-782A-4190-AC4A-19BD04C51C3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3425" y="2466975"/>
          <a:ext cx="11671218" cy="44895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EFCF33C-D42F-43CE-BBB1-9955DC4D01B2}"/>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4" name="図 3">
          <a:extLst>
            <a:ext uri="{FF2B5EF4-FFF2-40B4-BE49-F238E27FC236}">
              <a16:creationId xmlns:a16="http://schemas.microsoft.com/office/drawing/2014/main" id="{5F39A9B9-3B04-413C-AE91-1850AF63BAD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3425" y="8524875"/>
          <a:ext cx="11671218" cy="44895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162093D-195E-4F22-8C45-C58311E4AF4D}"/>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5BED484-C771-4158-8ACC-57D08F6E92CE}"/>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EB42BC3-8CAA-4327-98D4-F30248C34C33}"/>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08D445A-A52D-4EF7-B275-C9B761FF949C}"/>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4CC0EF8-81AE-4FC1-BF48-1D7D78946DC0}"/>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7D44757-E151-4351-BCB0-A65003272DC0}"/>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2B690D9-617E-4553-A84A-B50D71F84754}"/>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2BBC60C-50CB-41AE-B411-B914B820292C}"/>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E3C2E77-1FFA-48A1-9BF4-068C92CCBCBD}"/>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74A3D3F-C5F5-456A-821E-A446098D8807}"/>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0EACD36-1630-4B05-9889-62826E2863D8}"/>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ACF8297-A117-4E74-B282-2051743AA677}"/>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2EBF809-ACC8-4643-A36E-97C5B84541CB}"/>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171D59E-A2F1-4C13-8AEB-63EB288115A5}"/>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AF0716A-1A19-4B7D-91D2-5CD5A640A28C}"/>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65B67D9-6F5C-4451-A41A-E473A9F9D5EA}"/>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CCF9E90-1326-4F4F-8227-FA75F94BF2E4}"/>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99C7F94-4BDC-4C8D-B016-DC93A9DCDAB6}"/>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322B0B2-AE8A-4E77-BC0A-2DBB368748D2}"/>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01AB6F7-C207-4F15-BF22-0505152BCD4C}"/>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0D52BBF-6350-4532-88E1-037BB72CF39A}"/>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1BACE07-9B5A-48CE-97C7-D04E02E67777}"/>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B9AAEAD-D5FF-4879-955E-3E0664C98498}"/>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E8B9D73-26F7-4668-A741-659D1096FDD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E7EDDB36-1763-46F3-A275-E7116A3696AD}"/>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A1461C20-2B1D-4E68-AA7A-BD9D469C8D07}"/>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85F6EC89-E434-4A62-8233-A9B25CFEE19B}"/>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357F679B-8C6B-4045-B82F-832049DC2D72}"/>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B2F66E5-15B9-4C6A-9182-C043C43D0D74}"/>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E2107E9-05C4-4A5E-ACB6-4ECBE5662D6F}"/>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0D89C1E-A28E-485F-9E62-D2E2DB50FB10}"/>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0AACC03-D108-462F-8289-EA8B37720FD7}"/>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46A45CC-8CEB-4BAD-9152-19408CF2FD29}"/>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F8CE149-CC54-421B-8E4F-BDC643CAA1DB}"/>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3629197-569C-4D99-97DB-FE8E14D73A19}"/>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4CA5658-088D-4CBA-93FA-7FE749377822}"/>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410B668-4FF8-4E51-8248-B163AA44FA40}"/>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DE2BE25-A255-45AC-82C7-2AF25CB39C12}"/>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A2BB004-E1A5-40AB-A067-3F9BE595E8E3}"/>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E2ACA40-639A-4FF1-8077-82638092F956}"/>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FD43E06-7618-438E-83C7-9B8CE684426D}"/>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CB812C2-F52C-4E84-888D-69DF657351E4}"/>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99CDDFE-A671-4AA2-AE97-D1312FDFA4F7}"/>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260C84B-176A-4EAA-B641-3C61FA0185EF}"/>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3BCDCB6-9320-4561-88E7-41879BEC718D}"/>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CD92F72-690C-4F96-B6AD-68146A5DD37B}"/>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592D7AF-157D-4207-8E0F-EA6569B8ACB0}"/>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77C8BD0-8E28-4EC6-9597-C42C43D4FBF6}"/>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F956BE9-9EC9-451A-8438-6490128D8286}"/>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07339E4-FF90-455D-8A51-4BA081771965}"/>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70B6217-AE80-43B7-B57D-2BAA67BC1D59}"/>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F910106-39DC-4BA2-A91E-556062B2F653}"/>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3E11F5D-744C-4340-AB2F-E4B336407E1C}"/>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A221F39-C45A-4B1F-AE8E-A356EDD2C32A}"/>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C26B26D-BE6B-40C8-B424-742ED2FC806A}"/>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27E043F-6531-4F7A-AF2C-95B6BC5B97B5}"/>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997E3E9-198A-4CCA-ADB8-85C42CE75C88}"/>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4E09FD8-D064-4613-8C20-789182274193}"/>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C0484A0-8EFC-415A-809E-D5AB049D9476}"/>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7CD431A-A91A-4017-BF45-A870C4C77E23}"/>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EC8D6A2-78B9-41A3-9320-014B82E41138}"/>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2CB9181-858E-40F5-BDE6-BDCDD3E019D9}"/>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D6CCE23-62C2-49E6-8ED7-1FEE7458E46F}"/>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A7191E0-03BF-4DB1-BCCE-7979E44B485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178E38A-DDB6-40D6-ABA0-B3F301E1F998}"/>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290AF7E-3639-4741-AD1A-219633149361}"/>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3F04D97-14C0-4D2B-8C9E-3C884F0B3CCE}"/>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D9F1F79-5B66-413C-A9F8-A56AC9F51EDC}"/>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39BC5A2-756A-4B80-9843-2EB654EBE273}"/>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2B34FD6-04EE-4849-A2B3-02C5B1116E67}"/>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6F86E0E-3B15-4062-B963-4F429D0835B1}"/>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5B39501-A94A-4453-BB71-615E797E6AAB}"/>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E11C30C-031C-44ED-8EA1-C816BCF24786}"/>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DFC3C16-B897-4C98-B606-25DE7BDD955D}"/>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194E241-E2B0-4D52-A4A9-71202E5CAF28}"/>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CCCBAC2-6CD3-48C5-868C-ADFE5EA1887F}"/>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F0BDBEE-86E4-4D75-A0A1-15B21ED3246B}"/>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9C78C6C-9E6F-47B3-B22D-A0DF19CBB021}"/>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oneCellAnchor>
    <xdr:from>
      <xdr:col>6</xdr:col>
      <xdr:colOff>68263</xdr:colOff>
      <xdr:row>15</xdr:row>
      <xdr:rowOff>38100</xdr:rowOff>
    </xdr:from>
    <xdr:ext cx="3348264" cy="2509838"/>
    <xdr:pic>
      <xdr:nvPicPr>
        <xdr:cNvPr id="4" name="図 3">
          <a:extLst>
            <a:ext uri="{FF2B5EF4-FFF2-40B4-BE49-F238E27FC236}">
              <a16:creationId xmlns:a16="http://schemas.microsoft.com/office/drawing/2014/main" id="{CFBB20CF-DEE3-4B3A-B57B-BD68487D0C21}"/>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one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BA35886-5A4D-4FF1-9009-5E324BCD5D12}"/>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420C5A1-1922-4835-97D4-9291F2F9A98F}"/>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68B48E9-A4CC-4F78-A174-E751A7B7B018}"/>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9AEF193-56BB-40C2-B119-0E0B013E7A24}"/>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75DB549-60A1-4DC5-8531-B5755230514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56B9ABA-AFA9-4138-A7C3-33BA83704B6D}"/>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99D8B4C-5C93-4807-8810-D126C61915CB}"/>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ED1A700-6DCE-45CF-B3E6-BD57F043A5E8}"/>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00C6E78-729B-4313-BCD2-3206D7E7226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D5F9C3E-35F6-4A58-944E-2AA42C9001AB}"/>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996D85B-3051-4075-A368-4BAD18B3BF45}"/>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DC71A65-B7FF-4C88-BC28-104F9739E2AD}"/>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oneCellAnchor>
    <xdr:from>
      <xdr:col>17</xdr:col>
      <xdr:colOff>68263</xdr:colOff>
      <xdr:row>15</xdr:row>
      <xdr:rowOff>38100</xdr:rowOff>
    </xdr:from>
    <xdr:ext cx="3348265" cy="2509838"/>
    <xdr:pic>
      <xdr:nvPicPr>
        <xdr:cNvPr id="5" name="図 4">
          <a:extLst>
            <a:ext uri="{FF2B5EF4-FFF2-40B4-BE49-F238E27FC236}">
              <a16:creationId xmlns:a16="http://schemas.microsoft.com/office/drawing/2014/main" id="{14236BF4-2717-401E-BF04-32F7E7527C68}"/>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842D889-60CD-4DBF-A914-1962824B6182}"/>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B884E6B-3F23-445E-9794-AF3BA0FC062B}"/>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A43890F-775A-472A-8DB7-86AB6CE0FB2C}"/>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0A02E9D-D141-44D5-B7A3-A7CD0037914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59C6142C-F96D-4733-B0E5-99BB373CD79F}"/>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15DA2F87-FF7F-4932-B4B4-5D16ADCDA424}"/>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705D0958-3EF8-4088-B876-4B802141A0B4}"/>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5311F05E-CDAA-476C-BADB-265D81BB7BDC}"/>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7B320B0-B72D-48BB-96C2-E9AA23E27CA7}"/>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C36AC07-198C-4487-9EB5-F62BC7DD07D3}"/>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77937DF-B74E-4B4D-99B9-4051CCC2ED94}"/>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888F594-DBAB-49A8-8D07-B57149127CE8}"/>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6E0B1AB-675E-4D41-AA24-5055F3CEA1EC}"/>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FCD1112-3B58-4A86-8F63-CE536551B2F9}"/>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ADBE7FC-4E5D-40E4-83B9-5618075EF7D7}"/>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EF3BD78-ED41-4C77-A573-274F401B9AF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FC2CF1D-CAE1-4214-A4A0-57B05ABCE6B8}"/>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5AACDCA-C8A0-4177-809C-53347F2F6950}"/>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EC3D611-A461-4626-86C0-5523377FA0CD}"/>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AD6E8D4-1AFA-4BE3-ABA4-E0886A4CD993}"/>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E7DD93D7-CE9B-4A52-BF32-836636160E39}"/>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C3641C72-69BC-491D-A535-D5A8B9DF3C0D}"/>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2A5C470A-DB07-41C2-A7C6-D44F3C0CA76F}"/>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7D8A7DD7-134F-41FA-B3AD-494DAD2D3FF4}"/>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8F98160-CC47-4B10-89C7-AF70F8DE3DE7}"/>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50CEC0B-DE55-4F98-A918-38EA098C52D9}"/>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3F6AC8D-9B72-4F85-BF30-F89353C2DEB0}"/>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A71F4D9-5786-4AEF-8DE1-C97ABDC46D34}"/>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EA58A4F-B3C3-4D48-B2CD-1342F9F89464}"/>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FF5ABCF-665C-4AA4-911C-1AE0D78E1336}"/>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0747269-A6EF-4BD1-95B9-C34686D2D2FC}"/>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F2A15F6-740B-4653-9626-A60D6133C83F}"/>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F3E40CC-C9C2-4178-A4AD-BF7D17C40707}"/>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6DDC6D6-E665-48FA-BEB1-DB1A6FD677F3}"/>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C6BC5D7-4683-445F-80B6-FBB4080E4307}"/>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285D0F9A-2558-4D05-A1D0-9394A807F45E}"/>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C323E1E-686B-4766-909B-E792CEDEA9CB}"/>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34906AC-9D02-4924-8C1F-2D90038A2228}"/>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567D587-1642-4E2E-9C33-10D87AB51220}"/>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EF6C623-70FA-4F16-9116-3FF3F60C53C6}"/>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7814274-25E2-43EF-A6F3-48E8090CFB31}"/>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0769FE0-89A4-41CD-AE64-26EEAA274947}"/>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671B912-96F8-4FD7-B295-445927B8A2FE}"/>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F9002F7-B9A4-4D59-8629-2659E61A3E1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1E3BCFC-E961-486A-ACA7-F46338C90042}"/>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D7FFC9B-390E-40DF-9C26-DC25124AE337}"/>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3B10FC3-9687-4036-A441-B4C742F78DA3}"/>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3EC19E6-A726-44E2-AB7D-B263147D47C8}"/>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A79A2EB-B52F-41B5-869A-F154E8DE6A9B}"/>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12BD3F1-2F31-42A1-BC2C-6D89B381CD06}"/>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2D4487F-8D3A-4CAC-AD4B-8BD126E5D163}"/>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F8B4E26-F72D-4C1F-9A8D-86D92A34D6BC}"/>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F29F159-1EF2-455C-99D6-54D9B9E2FF4A}"/>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915970C-7CFB-46BB-9E44-9C801BBE353F}"/>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2D440F6-4590-4B84-9419-D992C68163B8}"/>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0040FAE-2888-4B51-AC3C-20280AD6CD70}"/>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0AFC306-6972-48DA-9B5F-260A3E9392F3}"/>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EDE55BB-AD76-423C-8157-25DBEAA8BB45}"/>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05B18F5-CA3E-430B-A18F-318A2FB33E32}"/>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BF7D829-906B-4C95-8595-8448D1F8B656}"/>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7957F04-6683-404D-90B6-3BDEB5C55B71}"/>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0F9B558-FB29-434E-9706-DE4133948B5E}"/>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9D05A15-390B-45F4-806C-E28F00492D13}"/>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90A6202-AEF4-4D24-8F14-CEA038262773}"/>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7446705-30D1-4A57-BA8D-50A2E2DC94A7}"/>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FA135B3-A0B7-486B-B6C8-3A70EC12D462}"/>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FD59ABB-B8AC-422A-9972-B81F5731F3F6}"/>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FD5FE84-0A9E-4DC8-A0A9-1C594DA3089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EA9B4FA-F018-4FCF-9CBE-7186182F5A1C}"/>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4FD22834-6A6F-4E49-BD79-8DB26C8BC95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5225"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3" name="図 2">
          <a:extLst>
            <a:ext uri="{FF2B5EF4-FFF2-40B4-BE49-F238E27FC236}">
              <a16:creationId xmlns:a16="http://schemas.microsoft.com/office/drawing/2014/main" id="{F207A31F-E944-4B39-B79D-F2D814E6C07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twoCellAnchor editAs="oneCell">
    <xdr:from>
      <xdr:col>18</xdr:col>
      <xdr:colOff>46038</xdr:colOff>
      <xdr:row>8</xdr:row>
      <xdr:rowOff>22225</xdr:rowOff>
    </xdr:from>
    <xdr:to>
      <xdr:col>24</xdr:col>
      <xdr:colOff>68263</xdr:colOff>
      <xdr:row>20</xdr:row>
      <xdr:rowOff>149225</xdr:rowOff>
    </xdr:to>
    <xdr:pic>
      <xdr:nvPicPr>
        <xdr:cNvPr id="4" name="図 3">
          <a:extLst>
            <a:ext uri="{FF2B5EF4-FFF2-40B4-BE49-F238E27FC236}">
              <a16:creationId xmlns:a16="http://schemas.microsoft.com/office/drawing/2014/main" id="{16D30169-690F-4AB4-875B-C289650BCB7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18638" y="1755775"/>
          <a:ext cx="2908300" cy="2184400"/>
        </a:xfrm>
        <a:prstGeom prst="rect">
          <a:avLst/>
        </a:prstGeom>
      </xdr:spPr>
    </xdr:pic>
    <xdr:clientData/>
  </xdr:twoCellAnchor>
  <xdr:oneCellAnchor>
    <xdr:from>
      <xdr:col>2</xdr:col>
      <xdr:colOff>60325</xdr:colOff>
      <xdr:row>25</xdr:row>
      <xdr:rowOff>22225</xdr:rowOff>
    </xdr:from>
    <xdr:ext cx="2908300" cy="2184400"/>
    <xdr:pic>
      <xdr:nvPicPr>
        <xdr:cNvPr id="5" name="図 4">
          <a:extLst>
            <a:ext uri="{FF2B5EF4-FFF2-40B4-BE49-F238E27FC236}">
              <a16:creationId xmlns:a16="http://schemas.microsoft.com/office/drawing/2014/main" id="{A51D6D83-F0C5-42ED-B423-0895A225D88E}"/>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55700" y="4746625"/>
          <a:ext cx="2908300" cy="2184400"/>
        </a:xfrm>
        <a:prstGeom prst="rect">
          <a:avLst/>
        </a:prstGeom>
      </xdr:spPr>
    </xdr:pic>
    <xdr:clientData/>
  </xdr:oneCellAnchor>
  <xdr:oneCellAnchor>
    <xdr:from>
      <xdr:col>10</xdr:col>
      <xdr:colOff>46038</xdr:colOff>
      <xdr:row>25</xdr:row>
      <xdr:rowOff>22225</xdr:rowOff>
    </xdr:from>
    <xdr:ext cx="2908300" cy="2184400"/>
    <xdr:pic>
      <xdr:nvPicPr>
        <xdr:cNvPr id="6" name="図 5">
          <a:extLst>
            <a:ext uri="{FF2B5EF4-FFF2-40B4-BE49-F238E27FC236}">
              <a16:creationId xmlns:a16="http://schemas.microsoft.com/office/drawing/2014/main" id="{ED310574-F897-41F0-8E4F-57483F04E6AB}"/>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294313" y="4746625"/>
          <a:ext cx="2908300" cy="2184400"/>
        </a:xfrm>
        <a:prstGeom prst="rect">
          <a:avLst/>
        </a:prstGeom>
      </xdr:spPr>
    </xdr:pic>
    <xdr:clientData/>
  </xdr:oneCellAnchor>
  <xdr:oneCellAnchor>
    <xdr:from>
      <xdr:col>18</xdr:col>
      <xdr:colOff>46038</xdr:colOff>
      <xdr:row>25</xdr:row>
      <xdr:rowOff>22225</xdr:rowOff>
    </xdr:from>
    <xdr:ext cx="2908300" cy="2184400"/>
    <xdr:pic>
      <xdr:nvPicPr>
        <xdr:cNvPr id="7" name="図 6">
          <a:extLst>
            <a:ext uri="{FF2B5EF4-FFF2-40B4-BE49-F238E27FC236}">
              <a16:creationId xmlns:a16="http://schemas.microsoft.com/office/drawing/2014/main" id="{612DE6DB-241A-4A69-BCFF-664220693CA1}"/>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418638" y="4746625"/>
          <a:ext cx="2908300" cy="2184400"/>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twoCellAnchor editAs="oneCell">
    <xdr:from>
      <xdr:col>2</xdr:col>
      <xdr:colOff>60325</xdr:colOff>
      <xdr:row>25</xdr:row>
      <xdr:rowOff>22225</xdr:rowOff>
    </xdr:from>
    <xdr:to>
      <xdr:col>8</xdr:col>
      <xdr:colOff>53975</xdr:colOff>
      <xdr:row>37</xdr:row>
      <xdr:rowOff>149225</xdr:rowOff>
    </xdr:to>
    <xdr:pic>
      <xdr:nvPicPr>
        <xdr:cNvPr id="2" name="図 1">
          <a:extLst>
            <a:ext uri="{FF2B5EF4-FFF2-40B4-BE49-F238E27FC236}">
              <a16:creationId xmlns:a16="http://schemas.microsoft.com/office/drawing/2014/main" id="{04AF988A-15F4-4ED9-BB94-0DFDF3525EB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4746625"/>
          <a:ext cx="2908300" cy="2184400"/>
        </a:xfrm>
        <a:prstGeom prst="rect">
          <a:avLst/>
        </a:prstGeom>
      </xdr:spPr>
    </xdr:pic>
    <xdr:clientData/>
  </xdr:twoCellAnchor>
  <xdr:twoCellAnchor editAs="oneCell">
    <xdr:from>
      <xdr:col>10</xdr:col>
      <xdr:colOff>46038</xdr:colOff>
      <xdr:row>25</xdr:row>
      <xdr:rowOff>22225</xdr:rowOff>
    </xdr:from>
    <xdr:to>
      <xdr:col>16</xdr:col>
      <xdr:colOff>68263</xdr:colOff>
      <xdr:row>37</xdr:row>
      <xdr:rowOff>149225</xdr:rowOff>
    </xdr:to>
    <xdr:pic>
      <xdr:nvPicPr>
        <xdr:cNvPr id="3" name="図 2">
          <a:extLst>
            <a:ext uri="{FF2B5EF4-FFF2-40B4-BE49-F238E27FC236}">
              <a16:creationId xmlns:a16="http://schemas.microsoft.com/office/drawing/2014/main" id="{11AAB73F-EA43-4C22-B7A7-EB03714BBB6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4746625"/>
          <a:ext cx="2908300" cy="2184400"/>
        </a:xfrm>
        <a:prstGeom prst="rect">
          <a:avLst/>
        </a:prstGeom>
      </xdr:spPr>
    </xdr:pic>
    <xdr:clientData/>
  </xdr:twoCellAnchor>
  <xdr:twoCellAnchor editAs="oneCell">
    <xdr:from>
      <xdr:col>18</xdr:col>
      <xdr:colOff>46038</xdr:colOff>
      <xdr:row>25</xdr:row>
      <xdr:rowOff>22225</xdr:rowOff>
    </xdr:from>
    <xdr:to>
      <xdr:col>24</xdr:col>
      <xdr:colOff>68263</xdr:colOff>
      <xdr:row>37</xdr:row>
      <xdr:rowOff>149225</xdr:rowOff>
    </xdr:to>
    <xdr:pic>
      <xdr:nvPicPr>
        <xdr:cNvPr id="4" name="図 3">
          <a:extLst>
            <a:ext uri="{FF2B5EF4-FFF2-40B4-BE49-F238E27FC236}">
              <a16:creationId xmlns:a16="http://schemas.microsoft.com/office/drawing/2014/main" id="{A8F51D3C-5D0C-4440-B212-D5A4ED3703B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18638" y="4746625"/>
          <a:ext cx="2908300" cy="2184400"/>
        </a:xfrm>
        <a:prstGeom prst="rect">
          <a:avLst/>
        </a:prstGeom>
      </xdr:spPr>
    </xdr:pic>
    <xdr:clientData/>
  </xdr:twoCellAnchor>
  <xdr:twoCellAnchor editAs="oneCell">
    <xdr:from>
      <xdr:col>2</xdr:col>
      <xdr:colOff>60325</xdr:colOff>
      <xdr:row>8</xdr:row>
      <xdr:rowOff>22225</xdr:rowOff>
    </xdr:from>
    <xdr:to>
      <xdr:col>8</xdr:col>
      <xdr:colOff>53975</xdr:colOff>
      <xdr:row>20</xdr:row>
      <xdr:rowOff>149225</xdr:rowOff>
    </xdr:to>
    <xdr:pic>
      <xdr:nvPicPr>
        <xdr:cNvPr id="5" name="図 4">
          <a:extLst>
            <a:ext uri="{FF2B5EF4-FFF2-40B4-BE49-F238E27FC236}">
              <a16:creationId xmlns:a16="http://schemas.microsoft.com/office/drawing/2014/main" id="{CE5284E6-7BEF-4265-A599-22537827755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6" name="図 5">
          <a:extLst>
            <a:ext uri="{FF2B5EF4-FFF2-40B4-BE49-F238E27FC236}">
              <a16:creationId xmlns:a16="http://schemas.microsoft.com/office/drawing/2014/main" id="{EA144327-60D3-4DBB-B36D-BE18EFF0FC6A}"/>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twoCellAnchor editAs="oneCell">
    <xdr:from>
      <xdr:col>18</xdr:col>
      <xdr:colOff>46038</xdr:colOff>
      <xdr:row>8</xdr:row>
      <xdr:rowOff>22225</xdr:rowOff>
    </xdr:from>
    <xdr:to>
      <xdr:col>24</xdr:col>
      <xdr:colOff>68263</xdr:colOff>
      <xdr:row>20</xdr:row>
      <xdr:rowOff>149225</xdr:rowOff>
    </xdr:to>
    <xdr:pic>
      <xdr:nvPicPr>
        <xdr:cNvPr id="7" name="図 6">
          <a:extLst>
            <a:ext uri="{FF2B5EF4-FFF2-40B4-BE49-F238E27FC236}">
              <a16:creationId xmlns:a16="http://schemas.microsoft.com/office/drawing/2014/main" id="{23514D1D-C22C-4844-B286-B62B28F35856}"/>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418638" y="1755775"/>
          <a:ext cx="2908300" cy="21844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A59587A4-4EFF-419D-A98D-74E6E3DDCDF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3" name="図 2">
          <a:extLst>
            <a:ext uri="{FF2B5EF4-FFF2-40B4-BE49-F238E27FC236}">
              <a16:creationId xmlns:a16="http://schemas.microsoft.com/office/drawing/2014/main" id="{326143D8-B91A-46A3-88EC-4A799227507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twoCellAnchor editAs="oneCell">
    <xdr:from>
      <xdr:col>18</xdr:col>
      <xdr:colOff>46038</xdr:colOff>
      <xdr:row>8</xdr:row>
      <xdr:rowOff>22225</xdr:rowOff>
    </xdr:from>
    <xdr:to>
      <xdr:col>24</xdr:col>
      <xdr:colOff>68263</xdr:colOff>
      <xdr:row>20</xdr:row>
      <xdr:rowOff>149225</xdr:rowOff>
    </xdr:to>
    <xdr:pic>
      <xdr:nvPicPr>
        <xdr:cNvPr id="4" name="図 3">
          <a:extLst>
            <a:ext uri="{FF2B5EF4-FFF2-40B4-BE49-F238E27FC236}">
              <a16:creationId xmlns:a16="http://schemas.microsoft.com/office/drawing/2014/main" id="{908A8E54-093D-4ADC-B257-305F1F20BAC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18638" y="1755775"/>
          <a:ext cx="2908300" cy="21844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E4004F08-0455-42C5-ADD1-707B056A7B08}"/>
            </a:ext>
          </a:extLst>
        </xdr:cNvPr>
        <xdr:cNvPicPr>
          <a:picLocks/>
        </xdr:cNvPicPr>
      </xdr:nvPicPr>
      <xdr:blipFill>
        <a:blip xmlns:r="http://schemas.openxmlformats.org/officeDocument/2006/relationships" r:embed="rId1"/>
        <a:stretch>
          <a:fillRect/>
        </a:stretch>
      </xdr:blipFill>
      <xdr:spPr>
        <a:xfrm>
          <a:off x="466725" y="1495425"/>
          <a:ext cx="10222535" cy="4649861"/>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5049A565-690F-4CC3-9AE4-2467AD04EB01}"/>
            </a:ext>
          </a:extLst>
        </xdr:cNvPr>
        <xdr:cNvPicPr>
          <a:picLocks/>
        </xdr:cNvPicPr>
      </xdr:nvPicPr>
      <xdr:blipFill>
        <a:blip xmlns:r="http://schemas.openxmlformats.org/officeDocument/2006/relationships" r:embed="rId1"/>
        <a:stretch>
          <a:fillRect/>
        </a:stretch>
      </xdr:blipFill>
      <xdr:spPr>
        <a:xfrm>
          <a:off x="466725" y="7496175"/>
          <a:ext cx="10222535" cy="4649861"/>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E278FE26-8B5B-4FBB-80EA-DA3F30838EC7}"/>
            </a:ext>
          </a:extLst>
        </xdr:cNvPr>
        <xdr:cNvPicPr>
          <a:picLocks/>
        </xdr:cNvPicPr>
      </xdr:nvPicPr>
      <xdr:blipFill>
        <a:blip xmlns:r="http://schemas.openxmlformats.org/officeDocument/2006/relationships" r:embed="rId1"/>
        <a:stretch>
          <a:fillRect/>
        </a:stretch>
      </xdr:blipFill>
      <xdr:spPr>
        <a:xfrm>
          <a:off x="466725" y="13496925"/>
          <a:ext cx="10222535" cy="4649861"/>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54EB92F7-9960-4DB5-9EBD-EC4B8BD5323C}"/>
            </a:ext>
          </a:extLst>
        </xdr:cNvPr>
        <xdr:cNvPicPr>
          <a:picLocks/>
        </xdr:cNvPicPr>
      </xdr:nvPicPr>
      <xdr:blipFill>
        <a:blip xmlns:r="http://schemas.openxmlformats.org/officeDocument/2006/relationships" r:embed="rId1"/>
        <a:stretch>
          <a:fillRect/>
        </a:stretch>
      </xdr:blipFill>
      <xdr:spPr>
        <a:xfrm>
          <a:off x="466725" y="1162050"/>
          <a:ext cx="10222535" cy="4649861"/>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FD1B9B41-67EE-4A5C-8043-87475863C6F5}"/>
            </a:ext>
          </a:extLst>
        </xdr:cNvPr>
        <xdr:cNvPicPr>
          <a:picLocks/>
        </xdr:cNvPicPr>
      </xdr:nvPicPr>
      <xdr:blipFill>
        <a:blip xmlns:r="http://schemas.openxmlformats.org/officeDocument/2006/relationships" r:embed="rId1"/>
        <a:stretch>
          <a:fillRect/>
        </a:stretch>
      </xdr:blipFill>
      <xdr:spPr>
        <a:xfrm>
          <a:off x="466725" y="7258050"/>
          <a:ext cx="10222535" cy="4649861"/>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68107E94-248B-45D8-85BE-DD29246565AD}"/>
            </a:ext>
          </a:extLst>
        </xdr:cNvPr>
        <xdr:cNvPicPr>
          <a:picLocks/>
        </xdr:cNvPicPr>
      </xdr:nvPicPr>
      <xdr:blipFill>
        <a:blip xmlns:r="http://schemas.openxmlformats.org/officeDocument/2006/relationships" r:embed="rId1"/>
        <a:stretch>
          <a:fillRect/>
        </a:stretch>
      </xdr:blipFill>
      <xdr:spPr>
        <a:xfrm>
          <a:off x="466725" y="13354050"/>
          <a:ext cx="10222535" cy="4649861"/>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FE21AABA-B202-4D8B-8382-93DD27973D32}"/>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2309CD9B-C80D-4AB5-AEC6-07D0829AA683}"/>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2DCA7607-8DAC-4D91-8B97-D6829FF19E47}"/>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6777DC66-0459-453F-BF17-114625C6434B}"/>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5B40BDE6-A9E4-47BF-B04C-2D741E0D2CD5}"/>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6A05FA08-61B7-4A5E-A0E6-1FD78088258C}"/>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A3725FD1-8CFD-48E7-BB10-C07976FC907C}"/>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0E6DE121-2123-4D28-A64C-2AAD34F2F847}"/>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3D7E6AFE-0DDE-4BBE-A77A-E2BB28378F6D}"/>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8BFE0AAF-9C7A-44CD-8B6B-014382BF4CE9}"/>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325FA584-AF6D-45D6-86A5-C48AF2969316}"/>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63E2B153-30B2-4D0F-A72C-95CDF7DA92C9}"/>
            </a:ext>
          </a:extLst>
        </xdr:cNvPr>
        <xdr:cNvPicPr>
          <a:picLocks/>
        </xdr:cNvPicPr>
      </xdr:nvPicPr>
      <xdr:blipFill>
        <a:blip xmlns:r="http://schemas.openxmlformats.org/officeDocument/2006/relationships" r:embed="rId1"/>
        <a:stretch>
          <a:fillRect/>
        </a:stretch>
      </xdr:blipFill>
      <xdr:spPr>
        <a:xfrm>
          <a:off x="538780" y="1219154"/>
          <a:ext cx="2313341" cy="5772242"/>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348" dataDxfId="346" headerRowBorderDxfId="347" tableBorderDxfId="345">
  <autoFilter ref="B15:B47" xr:uid="{00000000-0009-0000-0100-000001000000}"/>
  <tableColumns count="1">
    <tableColumn id="1" xr3:uid="{00000000-0010-0000-0000-000001000000}" name="対象箇所" dataDxfId="34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343" dataDxfId="341" headerRowBorderDxfId="342" tableBorderDxfId="340">
  <autoFilter ref="C15:J47" xr:uid="{00000000-0009-0000-0100-000002000000}"/>
  <tableColumns count="8">
    <tableColumn id="9" xr3:uid="{00000000-0010-0000-0100-000009000000}" name="部位区分" totalsRowLabel="集計" dataDxfId="339" totalsRowDxfId="338"/>
    <tableColumn id="2" xr3:uid="{00000000-0010-0000-0100-000002000000}" name="変状区分" dataDxfId="337" totalsRowDxfId="336"/>
    <tableColumn id="7" xr3:uid="{00000000-0010-0000-0100-000007000000}" name="変状種類" dataDxfId="335" totalsRowDxfId="334"/>
    <tableColumn id="4" xr3:uid="{00000000-0010-0000-0100-000004000000}" name="対策区分" dataDxfId="333" totalsRowDxfId="332"/>
    <tableColumn id="5" xr3:uid="{00000000-0010-0000-0100-000005000000}" name="健全性" dataDxfId="331" totalsRowDxfId="330"/>
    <tableColumn id="12" xr3:uid="{00000000-0010-0000-0100-00000C000000}" name="調査の要否" dataDxfId="329" totalsRowDxfId="328"/>
    <tableColumn id="10" xr3:uid="{00000000-0010-0000-0100-00000A000000}" name="措置の要否" dataDxfId="327" totalsRowDxfId="326"/>
    <tableColumn id="11" xr3:uid="{00000000-0010-0000-0100-00000B000000}" name="実施有無" totalsRowFunction="count" dataDxfId="325" totalsRowDxfId="32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322" headerRowBorderDxfId="323" tableBorderDxfId="321">
  <autoFilter ref="B51:B83" xr:uid="{00000000-0009-0000-0100-00000B000000}"/>
  <tableColumns count="1">
    <tableColumn id="1" xr3:uid="{00000000-0010-0000-0200-000001000000}" name="施設の内訳" dataDxfId="32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318" headerRowBorderDxfId="319" tableBorderDxfId="317">
  <autoFilter ref="C51:C83" xr:uid="{00000000-0009-0000-0100-00000C000000}"/>
  <tableColumns count="1">
    <tableColumn id="1" xr3:uid="{00000000-0010-0000-0300-000001000000}" name="対象箇所" dataDxfId="31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315" dataDxfId="313" headerRowBorderDxfId="314" tableBorderDxfId="312">
  <autoFilter ref="D51:D83" xr:uid="{00000000-0009-0000-0100-00000D000000}"/>
  <tableColumns count="1">
    <tableColumn id="1" xr3:uid="{00000000-0010-0000-0400-000001000000}" name="部位区分" dataDxfId="31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310" dataDxfId="308" headerRowBorderDxfId="309" tableBorderDxfId="307">
  <autoFilter ref="E51:G83" xr:uid="{00000000-0009-0000-0100-00000E000000}"/>
  <tableColumns count="3">
    <tableColumn id="1" xr3:uid="{00000000-0010-0000-0500-000001000000}" name="異常の種類" dataDxfId="306"/>
    <tableColumn id="2" xr3:uid="{00000000-0010-0000-0500-000002000000}" name="異常判定区分 " dataDxfId="305"/>
    <tableColumn id="3" xr3:uid="{00000000-0010-0000-0500-000003000000}" name="実施有無" dataDxfId="30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303" dataDxfId="301" headerRowBorderDxfId="302" tableBorderDxfId="300">
  <autoFilter ref="B5:B12" xr:uid="{00000000-0009-0000-0100-000003000000}"/>
  <tableColumns count="1">
    <tableColumn id="1" xr3:uid="{00000000-0010-0000-0800-000001000000}" name="トンネルの分類" dataDxfId="29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298" dataDxfId="296" headerRowBorderDxfId="297" tableBorderDxfId="295">
  <autoFilter ref="C5:F12" xr:uid="{00000000-000C-0000-FFFF-FFFF09000000}"/>
  <tableColumns count="4">
    <tableColumn id="1" xr3:uid="{00000000-0010-0000-0900-000001000000}" name="トンネル工法" dataDxfId="294"/>
    <tableColumn id="4" xr3:uid="{F8DDB5BD-A7DE-4BB8-BD9F-E5AF467E6653}" name="自専道or一般道" dataDxfId="293"/>
    <tableColumn id="2" xr3:uid="{00000000-0010-0000-0900-000002000000}" name="緊急輸送路" dataDxfId="292"/>
    <tableColumn id="3" xr3:uid="{00000000-0010-0000-0900-000003000000}" name="代替路" dataDxfId="29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69.xml"/><Relationship Id="rId1" Type="http://schemas.openxmlformats.org/officeDocument/2006/relationships/printerSettings" Target="../printerSettings/printerSettings76.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view="pageBreakPreview" zoomScale="106" zoomScaleNormal="85" zoomScaleSheetLayoutView="106" workbookViewId="0">
      <selection activeCell="K12" sqref="K12:L12"/>
    </sheetView>
  </sheetViews>
  <sheetFormatPr defaultRowHeight="13.5" x14ac:dyDescent="0.15"/>
  <cols>
    <col min="1" max="2" width="8.875" customWidth="1"/>
    <col min="3" max="3" width="9" customWidth="1"/>
    <col min="4" max="4" width="8.875" customWidth="1"/>
  </cols>
  <sheetData>
    <row r="1" spans="1:14" x14ac:dyDescent="0.15">
      <c r="A1" s="403" t="s">
        <v>0</v>
      </c>
      <c r="B1" s="403"/>
      <c r="C1" s="403"/>
      <c r="D1" s="403"/>
      <c r="E1" s="403"/>
      <c r="F1" s="403"/>
      <c r="G1" s="403"/>
      <c r="H1" s="403"/>
      <c r="I1" s="403"/>
      <c r="J1" s="403"/>
      <c r="K1" s="403"/>
      <c r="L1" s="403"/>
      <c r="M1" s="403"/>
      <c r="N1" s="403"/>
    </row>
    <row r="2" spans="1:14" x14ac:dyDescent="0.15">
      <c r="A2" s="403"/>
      <c r="B2" s="403"/>
      <c r="C2" s="403"/>
      <c r="D2" s="403"/>
      <c r="E2" s="403"/>
      <c r="F2" s="403"/>
      <c r="G2" s="403"/>
      <c r="H2" s="403"/>
      <c r="I2" s="403"/>
      <c r="J2" s="403"/>
      <c r="K2" s="403"/>
      <c r="L2" s="403"/>
      <c r="M2" s="403"/>
      <c r="N2" s="403"/>
    </row>
    <row r="3" spans="1:14" x14ac:dyDescent="0.15">
      <c r="A3" s="404" t="s">
        <v>1</v>
      </c>
      <c r="B3" s="404"/>
      <c r="C3" s="404"/>
      <c r="D3" s="404"/>
      <c r="E3" s="404"/>
      <c r="F3" s="404"/>
      <c r="G3" s="404"/>
      <c r="H3" s="405" t="s">
        <v>2</v>
      </c>
      <c r="I3" s="405"/>
      <c r="J3" s="405"/>
      <c r="K3" s="405"/>
      <c r="L3" s="405"/>
      <c r="M3" s="405"/>
      <c r="N3" s="405"/>
    </row>
    <row r="4" spans="1:14" x14ac:dyDescent="0.15">
      <c r="H4" t="s">
        <v>3</v>
      </c>
    </row>
    <row r="5" spans="1:14" x14ac:dyDescent="0.15">
      <c r="H5" s="402" t="s">
        <v>4</v>
      </c>
      <c r="I5" s="402"/>
      <c r="J5" s="402"/>
      <c r="K5" s="402"/>
      <c r="L5" s="402"/>
      <c r="M5" s="402"/>
      <c r="N5" s="402"/>
    </row>
    <row r="6" spans="1:14" x14ac:dyDescent="0.15">
      <c r="H6" s="402"/>
      <c r="I6" s="402"/>
      <c r="J6" s="402"/>
      <c r="K6" s="402"/>
      <c r="L6" s="402"/>
      <c r="M6" s="402"/>
      <c r="N6" s="402"/>
    </row>
    <row r="7" spans="1:14" x14ac:dyDescent="0.15">
      <c r="H7" s="402"/>
      <c r="I7" s="402"/>
      <c r="J7" s="402"/>
      <c r="K7" s="402"/>
      <c r="L7" s="402"/>
      <c r="M7" s="402"/>
      <c r="N7" s="402"/>
    </row>
    <row r="8" spans="1:14" x14ac:dyDescent="0.15">
      <c r="H8" s="402"/>
      <c r="I8" s="402"/>
      <c r="J8" s="402"/>
      <c r="K8" s="402"/>
      <c r="L8" s="402"/>
      <c r="M8" s="402"/>
      <c r="N8" s="402"/>
    </row>
    <row r="9" spans="1:14" x14ac:dyDescent="0.15">
      <c r="H9" t="s">
        <v>5</v>
      </c>
    </row>
    <row r="10" spans="1:14" x14ac:dyDescent="0.15">
      <c r="H10" s="401" t="s">
        <v>6</v>
      </c>
      <c r="I10" s="401"/>
      <c r="J10" s="401"/>
      <c r="K10" s="401"/>
      <c r="L10" s="401"/>
      <c r="M10" s="401"/>
      <c r="N10" s="401"/>
    </row>
    <row r="11" spans="1:14" x14ac:dyDescent="0.15">
      <c r="H11" s="401"/>
      <c r="I11" s="401"/>
      <c r="J11" s="401"/>
      <c r="K11" s="401"/>
      <c r="L11" s="401"/>
      <c r="M11" s="401"/>
      <c r="N11" s="401"/>
    </row>
    <row r="12" spans="1:14" x14ac:dyDescent="0.15">
      <c r="H12" t="s">
        <v>7</v>
      </c>
    </row>
    <row r="13" spans="1:14" ht="13.5" customHeight="1" x14ac:dyDescent="0.15">
      <c r="H13" s="401" t="s">
        <v>8</v>
      </c>
      <c r="I13" s="401"/>
      <c r="J13" s="401"/>
      <c r="K13" s="401"/>
      <c r="L13" s="401"/>
      <c r="M13" s="401"/>
      <c r="N13" s="401"/>
    </row>
    <row r="14" spans="1:14" ht="13.5" customHeight="1" x14ac:dyDescent="0.15">
      <c r="H14" s="401"/>
      <c r="I14" s="401"/>
      <c r="J14" s="401"/>
      <c r="K14" s="401"/>
      <c r="L14" s="401"/>
      <c r="M14" s="401"/>
      <c r="N14" s="401"/>
    </row>
    <row r="15" spans="1:14" ht="13.5" customHeight="1" x14ac:dyDescent="0.15">
      <c r="H15" s="401"/>
      <c r="I15" s="401"/>
      <c r="J15" s="401"/>
      <c r="K15" s="401"/>
      <c r="L15" s="401"/>
      <c r="M15" s="401"/>
      <c r="N15" s="401"/>
    </row>
    <row r="16" spans="1:14" x14ac:dyDescent="0.15">
      <c r="H16" t="s">
        <v>9</v>
      </c>
    </row>
    <row r="17" spans="8:14" x14ac:dyDescent="0.15">
      <c r="H17" s="401" t="s">
        <v>10</v>
      </c>
      <c r="I17" s="401"/>
      <c r="J17" s="401"/>
      <c r="K17" s="401"/>
      <c r="L17" s="401"/>
      <c r="M17" s="401"/>
      <c r="N17" s="401"/>
    </row>
    <row r="18" spans="8:14" x14ac:dyDescent="0.15">
      <c r="H18" s="401"/>
      <c r="I18" s="401"/>
      <c r="J18" s="401"/>
      <c r="K18" s="401"/>
      <c r="L18" s="401"/>
      <c r="M18" s="401"/>
      <c r="N18" s="401"/>
    </row>
    <row r="19" spans="8:14" x14ac:dyDescent="0.15">
      <c r="H19" t="s">
        <v>11</v>
      </c>
    </row>
    <row r="20" spans="8:14" x14ac:dyDescent="0.15">
      <c r="H20" s="401" t="s">
        <v>12</v>
      </c>
      <c r="I20" s="401"/>
      <c r="J20" s="401"/>
      <c r="K20" s="401"/>
      <c r="L20" s="401"/>
      <c r="M20" s="401"/>
      <c r="N20" s="401"/>
    </row>
    <row r="21" spans="8:14" x14ac:dyDescent="0.15">
      <c r="H21" s="401"/>
      <c r="I21" s="401"/>
      <c r="J21" s="401"/>
      <c r="K21" s="401"/>
      <c r="L21" s="401"/>
      <c r="M21" s="401"/>
      <c r="N21" s="401"/>
    </row>
    <row r="22" spans="8:14" x14ac:dyDescent="0.15">
      <c r="H22" t="s">
        <v>13</v>
      </c>
    </row>
    <row r="23" spans="8:14" ht="27" customHeight="1" x14ac:dyDescent="0.15">
      <c r="H23" s="401" t="s">
        <v>14</v>
      </c>
      <c r="I23" s="401"/>
      <c r="J23" s="401"/>
      <c r="K23" s="401"/>
      <c r="L23" s="401"/>
      <c r="M23" s="401"/>
      <c r="N23" s="401"/>
    </row>
    <row r="24" spans="8:14" x14ac:dyDescent="0.15">
      <c r="H24" t="s">
        <v>15</v>
      </c>
    </row>
    <row r="25" spans="8:14" ht="27" customHeight="1" x14ac:dyDescent="0.15">
      <c r="H25" s="401" t="s">
        <v>16</v>
      </c>
      <c r="I25" s="401"/>
      <c r="J25" s="401"/>
      <c r="K25" s="401"/>
      <c r="L25" s="401"/>
      <c r="M25" s="401"/>
      <c r="N25" s="401"/>
    </row>
    <row r="26" spans="8:14" x14ac:dyDescent="0.15">
      <c r="H26" t="s">
        <v>17</v>
      </c>
    </row>
    <row r="27" spans="8:14" ht="13.5" customHeight="1" x14ac:dyDescent="0.15">
      <c r="H27" s="401" t="s">
        <v>18</v>
      </c>
      <c r="I27" s="401"/>
      <c r="J27" s="401"/>
      <c r="K27" s="401"/>
      <c r="L27" s="401"/>
      <c r="M27" s="401"/>
      <c r="N27" s="401"/>
    </row>
    <row r="28" spans="8:14" ht="13.5" customHeight="1" x14ac:dyDescent="0.15">
      <c r="H28" s="401"/>
      <c r="I28" s="401"/>
      <c r="J28" s="401"/>
      <c r="K28" s="401"/>
      <c r="L28" s="401"/>
      <c r="M28" s="401"/>
      <c r="N28" s="401"/>
    </row>
    <row r="29" spans="8:14" ht="13.5" customHeight="1" x14ac:dyDescent="0.15">
      <c r="H29" s="406" t="s">
        <v>19</v>
      </c>
      <c r="I29" s="406"/>
      <c r="J29" s="406"/>
      <c r="K29" s="406"/>
      <c r="L29" s="406"/>
      <c r="M29" s="406"/>
      <c r="N29" s="406"/>
    </row>
    <row r="30" spans="8:14" ht="13.5" customHeight="1" x14ac:dyDescent="0.15">
      <c r="H30" t="s">
        <v>20</v>
      </c>
    </row>
    <row r="31" spans="8:14" ht="13.5" customHeight="1" x14ac:dyDescent="0.15">
      <c r="H31" s="405" t="s">
        <v>21</v>
      </c>
      <c r="I31" s="405"/>
      <c r="J31" s="405"/>
      <c r="K31" s="405"/>
      <c r="L31" s="405"/>
      <c r="M31" s="405"/>
      <c r="N31" s="405"/>
    </row>
    <row r="32" spans="8:14" ht="13.5" customHeight="1" x14ac:dyDescent="0.15">
      <c r="H32" t="s">
        <v>22</v>
      </c>
    </row>
    <row r="33" spans="2:14" x14ac:dyDescent="0.15">
      <c r="H33" s="401" t="s">
        <v>23</v>
      </c>
      <c r="I33" s="401"/>
      <c r="J33" s="401"/>
      <c r="K33" s="401"/>
      <c r="L33" s="401"/>
      <c r="M33" s="401"/>
      <c r="N33" s="401"/>
    </row>
    <row r="34" spans="2:14" x14ac:dyDescent="0.15">
      <c r="H34" s="401"/>
      <c r="I34" s="401"/>
      <c r="J34" s="401"/>
      <c r="K34" s="401"/>
      <c r="L34" s="401"/>
      <c r="M34" s="401"/>
      <c r="N34" s="401"/>
    </row>
    <row r="35" spans="2:14" x14ac:dyDescent="0.15">
      <c r="B35" s="402"/>
      <c r="C35" s="402"/>
      <c r="D35" s="47"/>
      <c r="H35" s="401"/>
      <c r="I35" s="401"/>
      <c r="J35" s="401"/>
      <c r="K35" s="401"/>
      <c r="L35" s="401"/>
      <c r="M35" s="401"/>
      <c r="N35" s="401"/>
    </row>
    <row r="36" spans="2:14" x14ac:dyDescent="0.15">
      <c r="H36" s="401"/>
      <c r="I36" s="401"/>
      <c r="J36" s="401"/>
      <c r="K36" s="401"/>
      <c r="L36" s="401"/>
      <c r="M36" s="401"/>
      <c r="N36" s="401"/>
    </row>
    <row r="37" spans="2:14" x14ac:dyDescent="0.15">
      <c r="H37" s="401"/>
      <c r="I37" s="401"/>
      <c r="J37" s="401"/>
      <c r="K37" s="401"/>
      <c r="L37" s="401"/>
      <c r="M37" s="401"/>
      <c r="N37" s="401"/>
    </row>
    <row r="38" spans="2:14" ht="13.35" customHeight="1" x14ac:dyDescent="0.15">
      <c r="H38" s="407"/>
      <c r="I38" s="407"/>
      <c r="J38" s="407"/>
      <c r="K38" s="407"/>
      <c r="L38" s="407"/>
      <c r="M38" s="407"/>
      <c r="N38" s="407"/>
    </row>
    <row r="39" spans="2:14" x14ac:dyDescent="0.15">
      <c r="H39" s="401"/>
      <c r="I39" s="401"/>
      <c r="J39" s="401"/>
      <c r="K39" s="401"/>
      <c r="L39" s="401"/>
      <c r="M39" s="401"/>
      <c r="N39" s="401"/>
    </row>
    <row r="40" spans="2:14" x14ac:dyDescent="0.15">
      <c r="H40" s="401"/>
      <c r="I40" s="401"/>
      <c r="J40" s="401"/>
      <c r="K40" s="401"/>
      <c r="L40" s="401"/>
      <c r="M40" s="401"/>
      <c r="N40" s="401"/>
    </row>
    <row r="41" spans="2:14" x14ac:dyDescent="0.15">
      <c r="H41" s="401"/>
      <c r="I41" s="401"/>
      <c r="J41" s="401"/>
      <c r="K41" s="401"/>
      <c r="L41" s="401"/>
      <c r="M41" s="401"/>
      <c r="N41" s="401"/>
    </row>
    <row r="42" spans="2:14" x14ac:dyDescent="0.15">
      <c r="H42" s="401"/>
      <c r="I42" s="401"/>
      <c r="J42" s="401"/>
      <c r="K42" s="401"/>
      <c r="L42" s="401"/>
      <c r="M42" s="401"/>
      <c r="N42" s="401"/>
    </row>
    <row r="43" spans="2:14" x14ac:dyDescent="0.15">
      <c r="H43" s="401"/>
      <c r="I43" s="401"/>
      <c r="J43" s="401"/>
      <c r="K43" s="401"/>
      <c r="L43" s="401"/>
      <c r="M43" s="401"/>
      <c r="N43" s="401"/>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2"/>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350D2-12EB-4CDD-97E6-3E9B137A6A21}">
  <dimension ref="A1:N39"/>
  <sheetViews>
    <sheetView view="pageBreakPreview" zoomScale="85" zoomScaleNormal="85" zoomScaleSheetLayoutView="85" workbookViewId="0">
      <selection activeCell="K12" sqref="K12:L12"/>
    </sheetView>
  </sheetViews>
  <sheetFormatPr defaultColWidth="8.875" defaultRowHeight="13.5" x14ac:dyDescent="0.15"/>
  <cols>
    <col min="1" max="1" width="8.875" customWidth="1"/>
    <col min="2" max="3" width="9" customWidth="1"/>
    <col min="4" max="4" width="8.875" customWidth="1"/>
  </cols>
  <sheetData>
    <row r="1" spans="1:14" x14ac:dyDescent="0.15">
      <c r="A1" s="408" t="s">
        <v>24</v>
      </c>
      <c r="B1" s="408"/>
      <c r="C1" s="408"/>
      <c r="D1" s="408"/>
      <c r="E1" s="408"/>
      <c r="F1" s="408"/>
      <c r="G1" s="408"/>
      <c r="H1" s="408"/>
      <c r="I1" s="408"/>
      <c r="J1" s="408"/>
      <c r="K1" s="408"/>
      <c r="L1" s="408"/>
      <c r="M1" s="408"/>
      <c r="N1" s="408"/>
    </row>
    <row r="2" spans="1:14" x14ac:dyDescent="0.15">
      <c r="A2" s="408"/>
      <c r="B2" s="408"/>
      <c r="C2" s="408"/>
      <c r="D2" s="408"/>
      <c r="E2" s="408"/>
      <c r="F2" s="408"/>
      <c r="G2" s="408"/>
      <c r="H2" s="408"/>
      <c r="I2" s="408"/>
      <c r="J2" s="408"/>
      <c r="K2" s="408"/>
      <c r="L2" s="408"/>
      <c r="M2" s="408"/>
      <c r="N2" s="408"/>
    </row>
    <row r="22" spans="1:14" ht="13.5" customHeight="1" x14ac:dyDescent="0.15"/>
    <row r="23" spans="1:14" ht="27.75" customHeight="1" x14ac:dyDescent="0.15">
      <c r="B23" s="48"/>
      <c r="C23" s="48"/>
      <c r="D23" s="48"/>
      <c r="E23" s="48"/>
      <c r="F23" s="48"/>
      <c r="G23" s="48"/>
      <c r="H23" s="48"/>
      <c r="I23" s="48"/>
      <c r="J23" s="48"/>
      <c r="K23" s="48"/>
      <c r="L23" s="48"/>
      <c r="M23" s="48"/>
      <c r="N23" s="48"/>
    </row>
    <row r="25" spans="1:14" ht="24.6" customHeight="1" x14ac:dyDescent="0.15">
      <c r="B25" s="48"/>
      <c r="C25" s="48"/>
      <c r="D25" s="48"/>
      <c r="E25" s="48"/>
      <c r="F25" s="48"/>
      <c r="G25" s="48"/>
      <c r="H25" s="48"/>
      <c r="I25" s="48"/>
      <c r="J25" s="48"/>
      <c r="K25" s="48"/>
      <c r="L25" s="48"/>
      <c r="M25" s="48"/>
      <c r="N25" s="48"/>
    </row>
    <row r="26" spans="1:14" ht="13.5" customHeight="1" x14ac:dyDescent="0.15">
      <c r="A26" t="s">
        <v>25</v>
      </c>
      <c r="B26" s="48"/>
      <c r="C26" s="48"/>
      <c r="D26" s="48"/>
      <c r="E26" s="48"/>
      <c r="F26" s="48"/>
      <c r="G26" s="48"/>
      <c r="H26" s="48"/>
      <c r="I26" s="48"/>
      <c r="J26" s="48"/>
      <c r="K26" s="48"/>
      <c r="L26" s="48"/>
      <c r="M26" s="48"/>
      <c r="N26" s="48"/>
    </row>
    <row r="27" spans="1:14" ht="27" customHeight="1" x14ac:dyDescent="0.15">
      <c r="A27" s="401" t="s">
        <v>26</v>
      </c>
      <c r="B27" s="401"/>
      <c r="C27" s="401"/>
      <c r="D27" s="401"/>
      <c r="E27" s="401"/>
      <c r="F27" s="401"/>
      <c r="G27" s="401"/>
      <c r="H27" s="401"/>
      <c r="I27" s="401"/>
      <c r="J27" s="401"/>
      <c r="K27" s="401"/>
      <c r="L27" s="401"/>
      <c r="M27" s="401"/>
      <c r="N27" s="401"/>
    </row>
    <row r="28" spans="1:14" x14ac:dyDescent="0.15">
      <c r="A28" t="s">
        <v>392</v>
      </c>
    </row>
    <row r="29" spans="1:14" ht="86.1" customHeight="1" x14ac:dyDescent="0.15">
      <c r="A29" s="401" t="s">
        <v>391</v>
      </c>
      <c r="B29" s="401"/>
      <c r="C29" s="401"/>
      <c r="D29" s="401"/>
      <c r="E29" s="401"/>
      <c r="F29" s="401"/>
      <c r="G29" s="401"/>
      <c r="H29" s="401"/>
      <c r="I29" s="401"/>
      <c r="J29" s="401"/>
      <c r="K29" s="401"/>
      <c r="L29" s="401"/>
      <c r="M29" s="401"/>
      <c r="N29" s="401"/>
    </row>
    <row r="30" spans="1:14" ht="27" customHeight="1" x14ac:dyDescent="0.15">
      <c r="A30" s="401" t="s">
        <v>27</v>
      </c>
      <c r="B30" s="401"/>
      <c r="C30" s="401"/>
      <c r="D30" s="401"/>
      <c r="E30" s="401"/>
      <c r="F30" s="401"/>
      <c r="G30" s="401"/>
      <c r="H30" s="401"/>
      <c r="I30" s="401"/>
      <c r="J30" s="401"/>
      <c r="K30" s="401"/>
      <c r="L30" s="401"/>
      <c r="M30" s="401"/>
      <c r="N30" s="401"/>
    </row>
    <row r="32" spans="1:14" x14ac:dyDescent="0.15">
      <c r="A32" s="297"/>
      <c r="B32" s="297"/>
      <c r="C32" s="297"/>
      <c r="D32" s="297"/>
      <c r="E32" s="297"/>
      <c r="F32" s="297"/>
      <c r="G32" s="297"/>
      <c r="H32" s="297"/>
      <c r="I32" s="297"/>
      <c r="J32" s="297"/>
      <c r="K32" s="297"/>
      <c r="L32" s="297"/>
      <c r="M32" s="297"/>
      <c r="N32" s="297"/>
    </row>
    <row r="33" spans="1:14" x14ac:dyDescent="0.15">
      <c r="A33" s="297"/>
      <c r="B33" s="297"/>
      <c r="C33" s="297"/>
      <c r="D33" s="297"/>
      <c r="E33" s="297"/>
      <c r="F33" s="297"/>
      <c r="G33" s="297"/>
      <c r="H33" s="297"/>
      <c r="I33" s="297"/>
      <c r="J33" s="297"/>
      <c r="K33" s="297"/>
      <c r="L33" s="297"/>
      <c r="M33" s="297"/>
      <c r="N33" s="297"/>
    </row>
    <row r="39" spans="1:14" x14ac:dyDescent="0.15">
      <c r="G39" s="47"/>
    </row>
  </sheetData>
  <mergeCells count="4">
    <mergeCell ref="A1:N2"/>
    <mergeCell ref="A27:N27"/>
    <mergeCell ref="A29:N29"/>
    <mergeCell ref="A30:N30"/>
  </mergeCells>
  <phoneticPr fontId="12"/>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dimension ref="B2:C61"/>
  <sheetViews>
    <sheetView workbookViewId="0">
      <selection activeCell="K12" sqref="K12:L12"/>
    </sheetView>
  </sheetViews>
  <sheetFormatPr defaultColWidth="9" defaultRowHeight="13.5" x14ac:dyDescent="0.15"/>
  <cols>
    <col min="1" max="1" width="5.875" style="286" customWidth="1"/>
    <col min="2" max="2" width="5" style="286" customWidth="1"/>
    <col min="3" max="3" width="72.125" style="286" customWidth="1"/>
    <col min="4" max="6" width="9" style="286"/>
    <col min="7" max="7" width="24.875" style="286" customWidth="1"/>
    <col min="8" max="16384" width="9" style="286"/>
  </cols>
  <sheetData>
    <row r="2" spans="2:3" x14ac:dyDescent="0.15">
      <c r="B2" s="286" t="s">
        <v>28</v>
      </c>
    </row>
    <row r="3" spans="2:3" x14ac:dyDescent="0.15">
      <c r="B3" s="286" t="s">
        <v>29</v>
      </c>
    </row>
    <row r="5" spans="2:3" x14ac:dyDescent="0.15">
      <c r="B5" s="286" t="s">
        <v>30</v>
      </c>
    </row>
    <row r="6" spans="2:3" x14ac:dyDescent="0.15">
      <c r="C6" s="287" t="s">
        <v>31</v>
      </c>
    </row>
    <row r="7" spans="2:3" x14ac:dyDescent="0.15">
      <c r="C7" s="286" t="s">
        <v>32</v>
      </c>
    </row>
    <row r="8" spans="2:3" x14ac:dyDescent="0.15">
      <c r="C8" s="286" t="s">
        <v>33</v>
      </c>
    </row>
    <row r="11" spans="2:3" x14ac:dyDescent="0.15">
      <c r="B11" s="286" t="s">
        <v>34</v>
      </c>
    </row>
    <row r="12" spans="2:3" x14ac:dyDescent="0.15">
      <c r="C12" s="286" t="s">
        <v>35</v>
      </c>
    </row>
    <row r="13" spans="2:3" x14ac:dyDescent="0.15">
      <c r="C13" s="286" t="s">
        <v>36</v>
      </c>
    </row>
    <row r="14" spans="2:3" x14ac:dyDescent="0.15">
      <c r="C14" s="286" t="s">
        <v>37</v>
      </c>
    </row>
    <row r="15" spans="2:3" x14ac:dyDescent="0.15">
      <c r="C15" s="286" t="s">
        <v>38</v>
      </c>
    </row>
    <row r="16" spans="2:3" x14ac:dyDescent="0.15">
      <c r="C16" s="286" t="s">
        <v>39</v>
      </c>
    </row>
    <row r="32" spans="3:3" x14ac:dyDescent="0.15">
      <c r="C32" s="286" t="s">
        <v>40</v>
      </c>
    </row>
    <row r="41" spans="2:3" x14ac:dyDescent="0.15">
      <c r="B41" s="286" t="s">
        <v>41</v>
      </c>
    </row>
    <row r="42" spans="2:3" x14ac:dyDescent="0.15">
      <c r="C42" s="286" t="s">
        <v>42</v>
      </c>
    </row>
    <row r="43" spans="2:3" x14ac:dyDescent="0.15">
      <c r="C43" s="286" t="s">
        <v>43</v>
      </c>
    </row>
    <row r="44" spans="2:3" x14ac:dyDescent="0.15">
      <c r="C44" s="288" t="s">
        <v>44</v>
      </c>
    </row>
    <row r="45" spans="2:3" x14ac:dyDescent="0.15">
      <c r="C45" s="286" t="s">
        <v>45</v>
      </c>
    </row>
    <row r="46" spans="2:3" x14ac:dyDescent="0.15">
      <c r="C46" s="286" t="s">
        <v>46</v>
      </c>
    </row>
    <row r="47" spans="2:3" x14ac:dyDescent="0.15">
      <c r="C47" s="286" t="s">
        <v>47</v>
      </c>
    </row>
    <row r="48" spans="2:3" x14ac:dyDescent="0.15">
      <c r="C48" s="286" t="s">
        <v>48</v>
      </c>
    </row>
    <row r="49" spans="3:3" x14ac:dyDescent="0.15">
      <c r="C49" s="286" t="s">
        <v>49</v>
      </c>
    </row>
    <row r="50" spans="3:3" x14ac:dyDescent="0.15">
      <c r="C50" s="286" t="s">
        <v>50</v>
      </c>
    </row>
    <row r="52" spans="3:3" x14ac:dyDescent="0.15">
      <c r="C52" s="288" t="s">
        <v>387</v>
      </c>
    </row>
    <row r="53" spans="3:3" x14ac:dyDescent="0.15">
      <c r="C53" s="288" t="s">
        <v>388</v>
      </c>
    </row>
    <row r="54" spans="3:3" x14ac:dyDescent="0.15">
      <c r="C54" s="288" t="s">
        <v>389</v>
      </c>
    </row>
    <row r="55" spans="3:3" x14ac:dyDescent="0.15">
      <c r="C55" s="288" t="s">
        <v>390</v>
      </c>
    </row>
    <row r="59" spans="3:3" x14ac:dyDescent="0.15">
      <c r="C59" s="287" t="s">
        <v>51</v>
      </c>
    </row>
    <row r="60" spans="3:3" x14ac:dyDescent="0.15">
      <c r="C60" s="286" t="s">
        <v>52</v>
      </c>
    </row>
    <row r="61" spans="3:3" x14ac:dyDescent="0.15">
      <c r="C61" s="286" t="s">
        <v>53</v>
      </c>
    </row>
  </sheetData>
  <phoneticPr fontId="1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view="pageBreakPreview" zoomScale="106" zoomScaleNormal="55" zoomScaleSheetLayoutView="106" workbookViewId="0">
      <selection activeCell="K12" sqref="K12:L12"/>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200" t="s">
        <v>395</v>
      </c>
      <c r="C2" s="200"/>
      <c r="D2" s="200"/>
      <c r="E2" s="200"/>
      <c r="F2" s="200"/>
      <c r="G2" s="200"/>
      <c r="H2" s="200"/>
      <c r="I2" s="200"/>
      <c r="J2" s="200"/>
      <c r="K2" s="200"/>
      <c r="L2" s="200"/>
      <c r="M2" s="200"/>
      <c r="N2" s="200"/>
      <c r="O2" s="200"/>
      <c r="P2" s="200"/>
      <c r="Q2" s="200"/>
      <c r="R2" s="200"/>
      <c r="S2" s="411" t="s">
        <v>396</v>
      </c>
      <c r="T2" s="412"/>
      <c r="U2" s="412"/>
      <c r="V2" s="418"/>
      <c r="W2" s="506" t="s">
        <v>397</v>
      </c>
      <c r="X2" s="506"/>
      <c r="Y2" s="506"/>
      <c r="Z2" s="506"/>
      <c r="AA2" s="506"/>
      <c r="AB2" s="506"/>
    </row>
    <row r="3" spans="2:37" ht="20.100000000000001" customHeight="1" x14ac:dyDescent="0.15">
      <c r="B3" s="498" t="s">
        <v>398</v>
      </c>
      <c r="C3" s="498"/>
      <c r="D3" s="499" t="s">
        <v>399</v>
      </c>
      <c r="E3" s="499"/>
      <c r="F3" s="499"/>
      <c r="G3" s="499"/>
      <c r="H3" s="500" t="s">
        <v>400</v>
      </c>
      <c r="I3" s="500"/>
      <c r="J3" s="482" t="s">
        <v>926</v>
      </c>
      <c r="K3" s="483"/>
      <c r="L3" s="483"/>
      <c r="M3" s="483"/>
      <c r="N3" s="483"/>
      <c r="O3" s="484"/>
      <c r="P3" s="477" t="s">
        <v>402</v>
      </c>
      <c r="Q3" s="479"/>
      <c r="R3" s="482" t="s">
        <v>403</v>
      </c>
      <c r="S3" s="483"/>
      <c r="T3" s="483"/>
      <c r="U3" s="483"/>
      <c r="V3" s="484"/>
      <c r="W3" s="411" t="s">
        <v>56</v>
      </c>
      <c r="X3" s="412"/>
      <c r="Y3" s="412"/>
      <c r="Z3" s="501" t="s">
        <v>404</v>
      </c>
      <c r="AA3" s="502"/>
      <c r="AB3" s="503"/>
    </row>
    <row r="4" spans="2:37" ht="20.100000000000001" customHeight="1" x14ac:dyDescent="0.15">
      <c r="B4" s="504" t="s">
        <v>405</v>
      </c>
      <c r="C4" s="504"/>
      <c r="D4" s="505" t="s">
        <v>406</v>
      </c>
      <c r="E4" s="505"/>
      <c r="F4" s="505"/>
      <c r="G4" s="505"/>
      <c r="H4" s="500"/>
      <c r="I4" s="500"/>
      <c r="J4" s="485"/>
      <c r="K4" s="486"/>
      <c r="L4" s="486"/>
      <c r="M4" s="486"/>
      <c r="N4" s="486"/>
      <c r="O4" s="487"/>
      <c r="P4" s="464"/>
      <c r="Q4" s="481"/>
      <c r="R4" s="485"/>
      <c r="S4" s="486"/>
      <c r="T4" s="486"/>
      <c r="U4" s="486"/>
      <c r="V4" s="487"/>
      <c r="W4" s="411" t="s">
        <v>57</v>
      </c>
      <c r="X4" s="412"/>
      <c r="Y4" s="412"/>
      <c r="Z4" s="501" t="s">
        <v>407</v>
      </c>
      <c r="AA4" s="502"/>
      <c r="AB4" s="503"/>
    </row>
    <row r="5" spans="2:37" ht="20.100000000000001" customHeight="1" x14ac:dyDescent="0.15">
      <c r="B5" s="475" t="s">
        <v>408</v>
      </c>
      <c r="C5" s="475"/>
      <c r="D5" s="201" t="s">
        <v>409</v>
      </c>
      <c r="E5" s="476" t="s">
        <v>927</v>
      </c>
      <c r="F5" s="476"/>
      <c r="G5" s="476"/>
      <c r="H5" s="477" t="s">
        <v>411</v>
      </c>
      <c r="I5" s="478"/>
      <c r="J5" s="479"/>
      <c r="K5" s="482" t="s">
        <v>412</v>
      </c>
      <c r="L5" s="483"/>
      <c r="M5" s="483"/>
      <c r="N5" s="483"/>
      <c r="O5" s="484"/>
      <c r="P5" s="488" t="s">
        <v>413</v>
      </c>
      <c r="Q5" s="489"/>
      <c r="R5" s="492">
        <v>46080</v>
      </c>
      <c r="S5" s="493"/>
      <c r="T5" s="494"/>
      <c r="U5" s="464" t="s">
        <v>414</v>
      </c>
      <c r="V5" s="480"/>
      <c r="W5" s="481"/>
      <c r="X5" s="419" t="s">
        <v>415</v>
      </c>
      <c r="Y5" s="434"/>
      <c r="Z5" s="434">
        <v>122</v>
      </c>
      <c r="AA5" s="434"/>
      <c r="AB5" s="202" t="s">
        <v>416</v>
      </c>
    </row>
    <row r="6" spans="2:37" ht="20.100000000000001" customHeight="1" x14ac:dyDescent="0.15">
      <c r="B6" s="475"/>
      <c r="C6" s="475"/>
      <c r="D6" s="201" t="s">
        <v>417</v>
      </c>
      <c r="E6" s="462" t="s">
        <v>410</v>
      </c>
      <c r="F6" s="462"/>
      <c r="G6" s="462"/>
      <c r="H6" s="464"/>
      <c r="I6" s="480"/>
      <c r="J6" s="481"/>
      <c r="K6" s="485"/>
      <c r="L6" s="486"/>
      <c r="M6" s="486"/>
      <c r="N6" s="486"/>
      <c r="O6" s="487"/>
      <c r="P6" s="490"/>
      <c r="Q6" s="491"/>
      <c r="R6" s="495"/>
      <c r="S6" s="496"/>
      <c r="T6" s="497"/>
      <c r="U6" s="411" t="s">
        <v>418</v>
      </c>
      <c r="V6" s="412"/>
      <c r="W6" s="418"/>
      <c r="X6" s="419" t="s">
        <v>419</v>
      </c>
      <c r="Y6" s="434"/>
      <c r="Z6" s="434"/>
      <c r="AA6" s="434"/>
      <c r="AB6" s="420"/>
    </row>
    <row r="7" spans="2:37" ht="18.95" customHeight="1" x14ac:dyDescent="0.15">
      <c r="B7" s="463" t="s">
        <v>420</v>
      </c>
      <c r="C7" s="437" t="s">
        <v>421</v>
      </c>
      <c r="D7" s="438"/>
      <c r="E7" s="465">
        <v>34.051780000000001</v>
      </c>
      <c r="F7" s="466"/>
      <c r="G7" s="467"/>
      <c r="H7" s="437" t="s">
        <v>422</v>
      </c>
      <c r="I7" s="468"/>
      <c r="J7" s="438"/>
      <c r="K7" s="469" t="s">
        <v>423</v>
      </c>
      <c r="L7" s="470"/>
      <c r="M7" s="474" t="s">
        <v>424</v>
      </c>
      <c r="N7" s="450"/>
      <c r="O7" s="437" t="s">
        <v>425</v>
      </c>
      <c r="P7" s="438"/>
      <c r="Q7" s="471" t="s">
        <v>426</v>
      </c>
      <c r="R7" s="472"/>
      <c r="S7" s="422" t="s">
        <v>427</v>
      </c>
      <c r="T7" s="437" t="s">
        <v>428</v>
      </c>
      <c r="U7" s="468"/>
      <c r="V7" s="468"/>
      <c r="W7" s="438"/>
      <c r="X7" s="203" t="s">
        <v>429</v>
      </c>
      <c r="Y7" s="204" t="s">
        <v>430</v>
      </c>
      <c r="Z7" s="205" t="s">
        <v>431</v>
      </c>
      <c r="AA7" s="504" t="s">
        <v>432</v>
      </c>
      <c r="AB7" s="504"/>
      <c r="AD7" s="5"/>
      <c r="AE7" s="2">
        <f>INT(E7/10000)</f>
        <v>0</v>
      </c>
      <c r="AF7" s="2">
        <f>INT(E7/100)-AE7*100</f>
        <v>0</v>
      </c>
      <c r="AG7" s="61">
        <f>E7-AE7*10000-AF7*100</f>
        <v>34.051780000000001</v>
      </c>
      <c r="AH7" s="62">
        <f>ROUND(AE7+AF7/60+AG7/60/60,5)</f>
        <v>9.4599999999999997E-3</v>
      </c>
      <c r="AI7" s="62" t="str">
        <f>TEXT(AH7,"0.00000")</f>
        <v>0.00946</v>
      </c>
    </row>
    <row r="8" spans="2:37" ht="18.95" customHeight="1" x14ac:dyDescent="0.15">
      <c r="B8" s="464"/>
      <c r="C8" s="423" t="s">
        <v>433</v>
      </c>
      <c r="D8" s="424"/>
      <c r="E8" s="455">
        <v>132.06774999999999</v>
      </c>
      <c r="F8" s="456"/>
      <c r="G8" s="457"/>
      <c r="H8" s="423" t="s">
        <v>434</v>
      </c>
      <c r="I8" s="444"/>
      <c r="J8" s="424"/>
      <c r="K8" s="473"/>
      <c r="L8" s="443"/>
      <c r="M8" s="474"/>
      <c r="N8" s="450"/>
      <c r="O8" s="423" t="s">
        <v>435</v>
      </c>
      <c r="P8" s="424"/>
      <c r="Q8" s="471"/>
      <c r="R8" s="472"/>
      <c r="S8" s="409"/>
      <c r="T8" s="507" t="s">
        <v>74</v>
      </c>
      <c r="U8" s="411" t="s">
        <v>87</v>
      </c>
      <c r="V8" s="412"/>
      <c r="W8" s="418"/>
      <c r="X8" s="206"/>
      <c r="Y8" s="206" t="s">
        <v>436</v>
      </c>
      <c r="Z8" s="206" t="s">
        <v>437</v>
      </c>
      <c r="AA8" s="429"/>
      <c r="AB8" s="429"/>
      <c r="AD8" s="24"/>
      <c r="AE8" s="2">
        <f>INT(E8/10000)</f>
        <v>0</v>
      </c>
      <c r="AF8" s="2">
        <f>INT(E8/100)-AE8*100</f>
        <v>1</v>
      </c>
      <c r="AG8" s="61">
        <f>E8-AE8*10000-AF8*100</f>
        <v>32.06774999999999</v>
      </c>
      <c r="AH8" s="62">
        <f>ROUND(AE8+AF8/60+AG8/60/60,5)</f>
        <v>2.5569999999999999E-2</v>
      </c>
      <c r="AI8" s="62" t="str">
        <f>TEXT(AH8,"0.00000")</f>
        <v>0.02557</v>
      </c>
    </row>
    <row r="9" spans="2:37" ht="18.95" customHeight="1" x14ac:dyDescent="0.15">
      <c r="B9" s="435" t="s">
        <v>438</v>
      </c>
      <c r="C9" s="423" t="s">
        <v>421</v>
      </c>
      <c r="D9" s="424"/>
      <c r="E9" s="455">
        <v>34.051319999999997</v>
      </c>
      <c r="F9" s="456"/>
      <c r="G9" s="457"/>
      <c r="H9" s="458" t="s">
        <v>439</v>
      </c>
      <c r="I9" s="459"/>
      <c r="J9" s="459"/>
      <c r="K9" s="415"/>
      <c r="L9" s="416"/>
      <c r="M9" s="474"/>
      <c r="N9" s="450"/>
      <c r="O9" s="423" t="s">
        <v>440</v>
      </c>
      <c r="P9" s="424"/>
      <c r="Q9" s="461"/>
      <c r="R9" s="461"/>
      <c r="S9" s="409"/>
      <c r="T9" s="508"/>
      <c r="U9" s="411" t="s">
        <v>88</v>
      </c>
      <c r="V9" s="412"/>
      <c r="W9" s="418"/>
      <c r="X9" s="206"/>
      <c r="Y9" s="206" t="s">
        <v>436</v>
      </c>
      <c r="Z9" s="206" t="s">
        <v>437</v>
      </c>
      <c r="AA9" s="429"/>
      <c r="AB9" s="429"/>
      <c r="AD9" s="24"/>
    </row>
    <row r="10" spans="2:37" ht="18.95" customHeight="1" x14ac:dyDescent="0.15">
      <c r="B10" s="437"/>
      <c r="C10" s="423" t="s">
        <v>433</v>
      </c>
      <c r="D10" s="424"/>
      <c r="E10" s="455">
        <v>132.06744</v>
      </c>
      <c r="F10" s="456"/>
      <c r="G10" s="457"/>
      <c r="H10" s="423" t="s">
        <v>441</v>
      </c>
      <c r="I10" s="444"/>
      <c r="J10" s="424"/>
      <c r="K10" s="442" t="s">
        <v>928</v>
      </c>
      <c r="L10" s="443"/>
      <c r="M10" s="447"/>
      <c r="N10" s="448"/>
      <c r="O10" s="423" t="s">
        <v>442</v>
      </c>
      <c r="P10" s="424"/>
      <c r="Q10" s="460"/>
      <c r="R10" s="460"/>
      <c r="S10" s="409"/>
      <c r="T10" s="509"/>
      <c r="U10" s="411" t="s">
        <v>89</v>
      </c>
      <c r="V10" s="412"/>
      <c r="W10" s="418"/>
      <c r="X10" s="206"/>
      <c r="Y10" s="206" t="s">
        <v>436</v>
      </c>
      <c r="Z10" s="206" t="s">
        <v>437</v>
      </c>
      <c r="AA10" s="429"/>
      <c r="AB10" s="429"/>
      <c r="AD10" s="24"/>
    </row>
    <row r="11" spans="2:37" ht="18.95" customHeight="1" x14ac:dyDescent="0.15">
      <c r="B11" s="423" t="s">
        <v>443</v>
      </c>
      <c r="C11" s="444"/>
      <c r="D11" s="424"/>
      <c r="E11" s="415" t="s">
        <v>444</v>
      </c>
      <c r="F11" s="417"/>
      <c r="G11" s="416"/>
      <c r="H11" s="423" t="s">
        <v>445</v>
      </c>
      <c r="I11" s="444"/>
      <c r="J11" s="424"/>
      <c r="K11" s="442" t="s">
        <v>928</v>
      </c>
      <c r="L11" s="443"/>
      <c r="M11" s="445" t="s">
        <v>446</v>
      </c>
      <c r="N11" s="446"/>
      <c r="O11" s="423" t="s">
        <v>425</v>
      </c>
      <c r="P11" s="424"/>
      <c r="Q11" s="449" t="s">
        <v>447</v>
      </c>
      <c r="R11" s="449"/>
      <c r="S11" s="409"/>
      <c r="T11" s="207" t="s">
        <v>75</v>
      </c>
      <c r="U11" s="411" t="s">
        <v>90</v>
      </c>
      <c r="V11" s="412"/>
      <c r="W11" s="418"/>
      <c r="X11" s="206"/>
      <c r="Y11" s="206" t="s">
        <v>436</v>
      </c>
      <c r="Z11" s="206" t="s">
        <v>437</v>
      </c>
      <c r="AA11" s="429"/>
      <c r="AB11" s="429"/>
      <c r="AD11" s="24"/>
    </row>
    <row r="12" spans="2:37" ht="18.95" customHeight="1" x14ac:dyDescent="0.15">
      <c r="B12" s="423" t="s">
        <v>448</v>
      </c>
      <c r="C12" s="444"/>
      <c r="D12" s="424"/>
      <c r="E12" s="415">
        <v>0</v>
      </c>
      <c r="F12" s="417"/>
      <c r="G12" s="202" t="s">
        <v>60</v>
      </c>
      <c r="H12" s="446" t="s">
        <v>449</v>
      </c>
      <c r="I12" s="422" t="s">
        <v>420</v>
      </c>
      <c r="J12" s="208" t="s">
        <v>450</v>
      </c>
      <c r="K12" s="415" t="s">
        <v>451</v>
      </c>
      <c r="L12" s="416"/>
      <c r="M12" s="447"/>
      <c r="N12" s="448"/>
      <c r="O12" s="423" t="s">
        <v>442</v>
      </c>
      <c r="P12" s="424"/>
      <c r="Q12" s="451"/>
      <c r="R12" s="451"/>
      <c r="S12" s="409"/>
      <c r="T12" s="507" t="s">
        <v>76</v>
      </c>
      <c r="U12" s="411" t="s">
        <v>91</v>
      </c>
      <c r="V12" s="412"/>
      <c r="W12" s="418"/>
      <c r="X12" s="206"/>
      <c r="Y12" s="206" t="s">
        <v>436</v>
      </c>
      <c r="Z12" s="206" t="s">
        <v>437</v>
      </c>
      <c r="AA12" s="429"/>
      <c r="AB12" s="429"/>
      <c r="AD12" s="24"/>
    </row>
    <row r="13" spans="2:37" ht="18.95" customHeight="1" x14ac:dyDescent="0.15">
      <c r="B13" s="435" t="s">
        <v>452</v>
      </c>
      <c r="C13" s="439"/>
      <c r="D13" s="436"/>
      <c r="E13" s="415"/>
      <c r="F13" s="417"/>
      <c r="G13" s="202" t="s">
        <v>61</v>
      </c>
      <c r="H13" s="450"/>
      <c r="I13" s="410"/>
      <c r="J13" s="208" t="s">
        <v>453</v>
      </c>
      <c r="K13" s="209">
        <v>0</v>
      </c>
      <c r="L13" s="210" t="s">
        <v>60</v>
      </c>
      <c r="M13" s="452" t="s">
        <v>454</v>
      </c>
      <c r="N13" s="453"/>
      <c r="O13" s="454"/>
      <c r="P13" s="203" t="s">
        <v>429</v>
      </c>
      <c r="Q13" s="211" t="s">
        <v>431</v>
      </c>
      <c r="R13" s="203" t="s">
        <v>442</v>
      </c>
      <c r="S13" s="409"/>
      <c r="T13" s="509"/>
      <c r="U13" s="411" t="s">
        <v>92</v>
      </c>
      <c r="V13" s="412"/>
      <c r="W13" s="418"/>
      <c r="X13" s="206"/>
      <c r="Y13" s="206" t="s">
        <v>436</v>
      </c>
      <c r="Z13" s="206" t="s">
        <v>437</v>
      </c>
      <c r="AA13" s="429"/>
      <c r="AB13" s="429"/>
      <c r="AD13" s="24"/>
      <c r="AF13" s="11"/>
      <c r="AG13" s="10"/>
      <c r="AH13" s="10"/>
      <c r="AI13" s="10"/>
      <c r="AJ13" s="12"/>
      <c r="AK13" s="8"/>
    </row>
    <row r="14" spans="2:37" ht="18.95" customHeight="1" x14ac:dyDescent="0.15">
      <c r="B14" s="435" t="s">
        <v>455</v>
      </c>
      <c r="C14" s="439"/>
      <c r="D14" s="436"/>
      <c r="E14" s="440">
        <v>2872</v>
      </c>
      <c r="F14" s="441"/>
      <c r="G14" s="212" t="s">
        <v>62</v>
      </c>
      <c r="H14" s="450"/>
      <c r="I14" s="422" t="s">
        <v>438</v>
      </c>
      <c r="J14" s="208" t="s">
        <v>450</v>
      </c>
      <c r="K14" s="415" t="s">
        <v>451</v>
      </c>
      <c r="L14" s="416"/>
      <c r="M14" s="422" t="s">
        <v>456</v>
      </c>
      <c r="N14" s="411" t="s">
        <v>457</v>
      </c>
      <c r="O14" s="418"/>
      <c r="P14" s="213" t="s">
        <v>458</v>
      </c>
      <c r="Q14" s="206">
        <v>64</v>
      </c>
      <c r="R14" s="214"/>
      <c r="S14" s="409"/>
      <c r="T14" s="507" t="s">
        <v>77</v>
      </c>
      <c r="U14" s="411" t="s">
        <v>93</v>
      </c>
      <c r="V14" s="412"/>
      <c r="W14" s="418"/>
      <c r="X14" s="206"/>
      <c r="Y14" s="206" t="s">
        <v>436</v>
      </c>
      <c r="Z14" s="206" t="s">
        <v>437</v>
      </c>
      <c r="AA14" s="429"/>
      <c r="AB14" s="429"/>
      <c r="AD14" s="24"/>
      <c r="AF14" s="11"/>
      <c r="AG14" s="10"/>
      <c r="AH14" s="10"/>
      <c r="AI14" s="10"/>
      <c r="AJ14" s="12"/>
      <c r="AK14" s="8"/>
    </row>
    <row r="15" spans="2:37" ht="18.95" customHeight="1" x14ac:dyDescent="0.15">
      <c r="B15" s="215"/>
      <c r="C15" s="423" t="s">
        <v>459</v>
      </c>
      <c r="D15" s="424"/>
      <c r="E15" s="415">
        <v>9.25</v>
      </c>
      <c r="F15" s="417"/>
      <c r="G15" s="202" t="s">
        <v>60</v>
      </c>
      <c r="H15" s="448"/>
      <c r="I15" s="410"/>
      <c r="J15" s="216" t="s">
        <v>453</v>
      </c>
      <c r="K15" s="217">
        <v>0</v>
      </c>
      <c r="L15" s="218" t="s">
        <v>60</v>
      </c>
      <c r="M15" s="409"/>
      <c r="N15" s="411" t="s">
        <v>460</v>
      </c>
      <c r="O15" s="418"/>
      <c r="P15" s="213" t="s">
        <v>461</v>
      </c>
      <c r="Q15" s="206"/>
      <c r="R15" s="214"/>
      <c r="S15" s="409"/>
      <c r="T15" s="508"/>
      <c r="U15" s="477" t="s">
        <v>94</v>
      </c>
      <c r="V15" s="478"/>
      <c r="W15" s="479"/>
      <c r="X15" s="219"/>
      <c r="Y15" s="206" t="s">
        <v>436</v>
      </c>
      <c r="Z15" s="206" t="s">
        <v>437</v>
      </c>
      <c r="AA15" s="429"/>
      <c r="AB15" s="429"/>
      <c r="AD15" s="24"/>
      <c r="AF15" s="11"/>
      <c r="AG15" s="10"/>
      <c r="AH15" s="10"/>
      <c r="AI15" s="10"/>
      <c r="AJ15" s="12"/>
      <c r="AK15" s="8"/>
    </row>
    <row r="16" spans="2:37" ht="18.95" customHeight="1" x14ac:dyDescent="0.15">
      <c r="B16" s="409" t="s">
        <v>462</v>
      </c>
      <c r="C16" s="435" t="s">
        <v>463</v>
      </c>
      <c r="D16" s="436"/>
      <c r="E16" s="415">
        <v>3</v>
      </c>
      <c r="F16" s="417"/>
      <c r="G16" s="220" t="s">
        <v>60</v>
      </c>
      <c r="H16" s="422" t="s">
        <v>464</v>
      </c>
      <c r="I16" s="423" t="s">
        <v>465</v>
      </c>
      <c r="J16" s="424"/>
      <c r="K16" s="209">
        <v>30</v>
      </c>
      <c r="L16" s="210" t="s">
        <v>466</v>
      </c>
      <c r="M16" s="409"/>
      <c r="N16" s="411" t="s">
        <v>383</v>
      </c>
      <c r="O16" s="418"/>
      <c r="P16" s="213" t="s">
        <v>467</v>
      </c>
      <c r="Q16" s="206"/>
      <c r="R16" s="214"/>
      <c r="S16" s="409"/>
      <c r="T16" s="508"/>
      <c r="U16" s="464"/>
      <c r="V16" s="480"/>
      <c r="W16" s="481"/>
      <c r="X16" s="206"/>
      <c r="Y16" s="206" t="s">
        <v>436</v>
      </c>
      <c r="Z16" s="206" t="s">
        <v>437</v>
      </c>
      <c r="AA16" s="429"/>
      <c r="AB16" s="429"/>
      <c r="AD16" s="24"/>
      <c r="AF16" s="11"/>
      <c r="AG16" s="10"/>
      <c r="AH16" s="10"/>
      <c r="AI16" s="10"/>
      <c r="AJ16" s="12"/>
      <c r="AK16" s="8"/>
    </row>
    <row r="17" spans="2:37" ht="18.95" customHeight="1" x14ac:dyDescent="0.15">
      <c r="B17" s="409"/>
      <c r="C17" s="437"/>
      <c r="D17" s="438"/>
      <c r="E17" s="415">
        <v>3</v>
      </c>
      <c r="F17" s="417"/>
      <c r="G17" s="220" t="s">
        <v>60</v>
      </c>
      <c r="H17" s="409"/>
      <c r="I17" s="435" t="s">
        <v>468</v>
      </c>
      <c r="J17" s="436"/>
      <c r="K17" s="209"/>
      <c r="L17" s="210" t="s">
        <v>466</v>
      </c>
      <c r="M17" s="409"/>
      <c r="N17" s="411" t="s">
        <v>469</v>
      </c>
      <c r="O17" s="418"/>
      <c r="P17" s="221" t="s">
        <v>467</v>
      </c>
      <c r="Q17" s="206"/>
      <c r="R17" s="214"/>
      <c r="S17" s="409"/>
      <c r="T17" s="508"/>
      <c r="U17" s="411" t="s">
        <v>95</v>
      </c>
      <c r="V17" s="412"/>
      <c r="W17" s="418"/>
      <c r="X17" s="206"/>
      <c r="Y17" s="206" t="s">
        <v>436</v>
      </c>
      <c r="Z17" s="213" t="s">
        <v>437</v>
      </c>
      <c r="AA17" s="442"/>
      <c r="AB17" s="443"/>
      <c r="AD17" s="24"/>
      <c r="AF17" s="11"/>
      <c r="AG17" s="10"/>
      <c r="AH17" s="10"/>
      <c r="AI17" s="10"/>
      <c r="AJ17" s="9"/>
      <c r="AK17" s="8"/>
    </row>
    <row r="18" spans="2:37" ht="18.95" customHeight="1" x14ac:dyDescent="0.15">
      <c r="B18" s="222"/>
      <c r="C18" s="423" t="s">
        <v>470</v>
      </c>
      <c r="D18" s="424"/>
      <c r="E18" s="415">
        <v>2.25</v>
      </c>
      <c r="F18" s="417"/>
      <c r="G18" s="220" t="s">
        <v>60</v>
      </c>
      <c r="H18" s="409"/>
      <c r="I18" s="437"/>
      <c r="J18" s="438"/>
      <c r="K18" s="209"/>
      <c r="L18" s="210" t="s">
        <v>466</v>
      </c>
      <c r="M18" s="409"/>
      <c r="N18" s="411" t="s">
        <v>471</v>
      </c>
      <c r="O18" s="418"/>
      <c r="P18" s="221" t="s">
        <v>467</v>
      </c>
      <c r="Q18" s="206"/>
      <c r="R18" s="214"/>
      <c r="S18" s="409"/>
      <c r="T18" s="508"/>
      <c r="U18" s="464" t="s">
        <v>96</v>
      </c>
      <c r="V18" s="480"/>
      <c r="W18" s="481"/>
      <c r="X18" s="223"/>
      <c r="Y18" s="223" t="s">
        <v>436</v>
      </c>
      <c r="Z18" s="224" t="s">
        <v>437</v>
      </c>
      <c r="AA18" s="429"/>
      <c r="AB18" s="429"/>
      <c r="AD18" s="24"/>
      <c r="AF18" s="11"/>
      <c r="AG18" s="10"/>
      <c r="AH18" s="10"/>
      <c r="AI18" s="10"/>
      <c r="AJ18" s="9"/>
      <c r="AK18" s="8"/>
    </row>
    <row r="19" spans="2:37" ht="18.95" customHeight="1" x14ac:dyDescent="0.15">
      <c r="B19" s="409" t="s">
        <v>472</v>
      </c>
      <c r="C19" s="437" t="s">
        <v>473</v>
      </c>
      <c r="D19" s="438"/>
      <c r="E19" s="415">
        <v>4.5</v>
      </c>
      <c r="F19" s="417"/>
      <c r="G19" s="225" t="s">
        <v>60</v>
      </c>
      <c r="H19" s="410"/>
      <c r="I19" s="423" t="s">
        <v>474</v>
      </c>
      <c r="J19" s="424"/>
      <c r="K19" s="209">
        <v>50</v>
      </c>
      <c r="L19" s="210" t="s">
        <v>466</v>
      </c>
      <c r="M19" s="409"/>
      <c r="N19" s="411"/>
      <c r="O19" s="418"/>
      <c r="P19" s="221"/>
      <c r="Q19" s="206"/>
      <c r="R19" s="214"/>
      <c r="S19" s="409"/>
      <c r="T19" s="507" t="s">
        <v>78</v>
      </c>
      <c r="U19" s="411" t="s">
        <v>97</v>
      </c>
      <c r="V19" s="412"/>
      <c r="W19" s="418"/>
      <c r="X19" s="223"/>
      <c r="Y19" s="223" t="s">
        <v>436</v>
      </c>
      <c r="Z19" s="206" t="s">
        <v>437</v>
      </c>
      <c r="AA19" s="429"/>
      <c r="AB19" s="429"/>
      <c r="AD19" s="24"/>
    </row>
    <row r="20" spans="2:37" ht="18.95" customHeight="1" x14ac:dyDescent="0.15">
      <c r="B20" s="409"/>
      <c r="C20" s="423" t="s">
        <v>475</v>
      </c>
      <c r="D20" s="424"/>
      <c r="E20" s="415">
        <v>6.1</v>
      </c>
      <c r="F20" s="417"/>
      <c r="G20" s="202" t="s">
        <v>60</v>
      </c>
      <c r="H20" s="422" t="s">
        <v>476</v>
      </c>
      <c r="I20" s="423" t="s">
        <v>465</v>
      </c>
      <c r="J20" s="424"/>
      <c r="K20" s="226"/>
      <c r="L20" s="227" t="s">
        <v>466</v>
      </c>
      <c r="M20" s="409"/>
      <c r="N20" s="411"/>
      <c r="O20" s="418"/>
      <c r="P20" s="221"/>
      <c r="Q20" s="228"/>
      <c r="R20" s="214"/>
      <c r="S20" s="409"/>
      <c r="T20" s="508"/>
      <c r="U20" s="411" t="s">
        <v>98</v>
      </c>
      <c r="V20" s="412"/>
      <c r="W20" s="418"/>
      <c r="X20" s="223"/>
      <c r="Y20" s="223" t="s">
        <v>436</v>
      </c>
      <c r="Z20" s="206" t="s">
        <v>437</v>
      </c>
      <c r="AA20" s="429"/>
      <c r="AB20" s="429"/>
      <c r="AD20" s="24"/>
    </row>
    <row r="21" spans="2:37" ht="18.95" customHeight="1" x14ac:dyDescent="0.15">
      <c r="B21" s="410"/>
      <c r="C21" s="423" t="s">
        <v>477</v>
      </c>
      <c r="D21" s="424"/>
      <c r="E21" s="415">
        <v>4.5</v>
      </c>
      <c r="F21" s="417"/>
      <c r="G21" s="202" t="s">
        <v>60</v>
      </c>
      <c r="H21" s="409"/>
      <c r="I21" s="423" t="s">
        <v>468</v>
      </c>
      <c r="J21" s="424"/>
      <c r="K21" s="209"/>
      <c r="L21" s="229" t="s">
        <v>466</v>
      </c>
      <c r="M21" s="409"/>
      <c r="N21" s="411"/>
      <c r="O21" s="418"/>
      <c r="P21" s="221"/>
      <c r="Q21" s="228"/>
      <c r="R21" s="214"/>
      <c r="S21" s="409"/>
      <c r="T21" s="508"/>
      <c r="U21" s="411" t="s">
        <v>99</v>
      </c>
      <c r="V21" s="412"/>
      <c r="W21" s="418"/>
      <c r="X21" s="223"/>
      <c r="Y21" s="223" t="s">
        <v>436</v>
      </c>
      <c r="Z21" s="206" t="s">
        <v>437</v>
      </c>
      <c r="AA21" s="429"/>
      <c r="AB21" s="429"/>
      <c r="AD21" s="24"/>
    </row>
    <row r="22" spans="2:37" ht="18.95" customHeight="1" x14ac:dyDescent="0.15">
      <c r="B22" s="216"/>
      <c r="C22" s="230" t="s">
        <v>478</v>
      </c>
      <c r="D22" s="231"/>
      <c r="E22" s="433">
        <v>0</v>
      </c>
      <c r="F22" s="433"/>
      <c r="G22" s="433"/>
      <c r="H22" s="410"/>
      <c r="I22" s="423" t="s">
        <v>474</v>
      </c>
      <c r="J22" s="424"/>
      <c r="K22" s="217"/>
      <c r="L22" s="218" t="s">
        <v>466</v>
      </c>
      <c r="M22" s="419"/>
      <c r="N22" s="434"/>
      <c r="O22" s="434"/>
      <c r="P22" s="420"/>
      <c r="Q22" s="419"/>
      <c r="R22" s="420"/>
      <c r="S22" s="409"/>
      <c r="T22" s="508"/>
      <c r="U22" s="411" t="s">
        <v>100</v>
      </c>
      <c r="V22" s="412"/>
      <c r="W22" s="418"/>
      <c r="X22" s="223"/>
      <c r="Y22" s="223" t="s">
        <v>436</v>
      </c>
      <c r="Z22" s="206" t="s">
        <v>437</v>
      </c>
      <c r="AA22" s="429"/>
      <c r="AB22" s="429"/>
      <c r="AD22" s="24"/>
    </row>
    <row r="23" spans="2:37" ht="18.95" customHeight="1" x14ac:dyDescent="0.15">
      <c r="B23" s="409" t="s">
        <v>479</v>
      </c>
      <c r="C23" s="230" t="s">
        <v>480</v>
      </c>
      <c r="D23" s="231"/>
      <c r="E23" s="421">
        <v>0</v>
      </c>
      <c r="F23" s="421"/>
      <c r="G23" s="421"/>
      <c r="H23" s="422" t="s">
        <v>481</v>
      </c>
      <c r="I23" s="423" t="s">
        <v>482</v>
      </c>
      <c r="J23" s="424"/>
      <c r="K23" s="423" t="s">
        <v>483</v>
      </c>
      <c r="L23" s="424"/>
      <c r="M23" s="411" t="s">
        <v>402</v>
      </c>
      <c r="N23" s="412"/>
      <c r="O23" s="412"/>
      <c r="P23" s="418"/>
      <c r="Q23" s="411" t="s">
        <v>442</v>
      </c>
      <c r="R23" s="418"/>
      <c r="S23" s="510" t="s">
        <v>484</v>
      </c>
      <c r="T23" s="511"/>
      <c r="U23" s="411" t="s">
        <v>485</v>
      </c>
      <c r="V23" s="412"/>
      <c r="W23" s="418"/>
      <c r="X23" s="223"/>
      <c r="Y23" s="223" t="s">
        <v>436</v>
      </c>
      <c r="Z23" s="206" t="s">
        <v>437</v>
      </c>
      <c r="AA23" s="429"/>
      <c r="AB23" s="429"/>
      <c r="AD23" s="24"/>
    </row>
    <row r="24" spans="2:37" ht="18.95" customHeight="1" x14ac:dyDescent="0.15">
      <c r="B24" s="409"/>
      <c r="C24" s="422" t="s">
        <v>486</v>
      </c>
      <c r="D24" s="411" t="s">
        <v>487</v>
      </c>
      <c r="E24" s="412"/>
      <c r="F24" s="413"/>
      <c r="G24" s="414"/>
      <c r="H24" s="409"/>
      <c r="I24" s="415"/>
      <c r="J24" s="416"/>
      <c r="K24" s="415"/>
      <c r="L24" s="416"/>
      <c r="M24" s="415"/>
      <c r="N24" s="417"/>
      <c r="O24" s="417"/>
      <c r="P24" s="416"/>
      <c r="Q24" s="415"/>
      <c r="R24" s="416"/>
      <c r="S24" s="425"/>
      <c r="T24" s="426"/>
      <c r="U24" s="411"/>
      <c r="V24" s="412"/>
      <c r="W24" s="418"/>
      <c r="X24" s="206"/>
      <c r="Y24" s="206"/>
      <c r="Z24" s="206"/>
      <c r="AA24" s="429"/>
      <c r="AB24" s="429"/>
      <c r="AD24" s="24"/>
    </row>
    <row r="25" spans="2:37" ht="18.95" customHeight="1" x14ac:dyDescent="0.15">
      <c r="B25" s="409"/>
      <c r="C25" s="409"/>
      <c r="D25" s="411" t="s">
        <v>488</v>
      </c>
      <c r="E25" s="412"/>
      <c r="F25" s="413"/>
      <c r="G25" s="414"/>
      <c r="H25" s="409"/>
      <c r="I25" s="415"/>
      <c r="J25" s="416"/>
      <c r="K25" s="415"/>
      <c r="L25" s="416"/>
      <c r="M25" s="415"/>
      <c r="N25" s="417"/>
      <c r="O25" s="417"/>
      <c r="P25" s="416"/>
      <c r="Q25" s="415"/>
      <c r="R25" s="416"/>
      <c r="S25" s="425"/>
      <c r="T25" s="426"/>
      <c r="U25" s="411"/>
      <c r="V25" s="412"/>
      <c r="W25" s="418"/>
      <c r="X25" s="206"/>
      <c r="Y25" s="206"/>
      <c r="Z25" s="206"/>
      <c r="AA25" s="429"/>
      <c r="AB25" s="429"/>
      <c r="AD25" s="24"/>
    </row>
    <row r="26" spans="2:37" ht="18.95" customHeight="1" x14ac:dyDescent="0.15">
      <c r="B26" s="409"/>
      <c r="C26" s="409"/>
      <c r="D26" s="411" t="s">
        <v>489</v>
      </c>
      <c r="E26" s="412"/>
      <c r="F26" s="413"/>
      <c r="G26" s="414"/>
      <c r="H26" s="409"/>
      <c r="I26" s="415"/>
      <c r="J26" s="416"/>
      <c r="K26" s="415"/>
      <c r="L26" s="416"/>
      <c r="M26" s="415"/>
      <c r="N26" s="417"/>
      <c r="O26" s="417"/>
      <c r="P26" s="416"/>
      <c r="Q26" s="415"/>
      <c r="R26" s="416"/>
      <c r="S26" s="427"/>
      <c r="T26" s="428"/>
      <c r="U26" s="411"/>
      <c r="V26" s="412"/>
      <c r="W26" s="418"/>
      <c r="X26" s="206"/>
      <c r="Y26" s="206"/>
      <c r="Z26" s="206"/>
      <c r="AA26" s="429"/>
      <c r="AB26" s="429"/>
      <c r="AD26" s="24"/>
    </row>
    <row r="27" spans="2:37" ht="18.95" customHeight="1" x14ac:dyDescent="0.15">
      <c r="B27" s="232"/>
      <c r="C27" s="410"/>
      <c r="D27" s="411" t="s">
        <v>490</v>
      </c>
      <c r="E27" s="412"/>
      <c r="F27" s="413"/>
      <c r="G27" s="414"/>
      <c r="H27" s="410"/>
      <c r="I27" s="415"/>
      <c r="J27" s="416"/>
      <c r="K27" s="415"/>
      <c r="L27" s="416"/>
      <c r="M27" s="415"/>
      <c r="N27" s="417"/>
      <c r="O27" s="417"/>
      <c r="P27" s="416"/>
      <c r="Q27" s="415"/>
      <c r="R27" s="416"/>
      <c r="S27" s="425" t="s">
        <v>343</v>
      </c>
      <c r="T27" s="426"/>
      <c r="U27" s="411" t="s">
        <v>491</v>
      </c>
      <c r="V27" s="412"/>
      <c r="W27" s="418"/>
      <c r="X27" s="206"/>
      <c r="Y27" s="206" t="s">
        <v>436</v>
      </c>
      <c r="Z27" s="206" t="s">
        <v>437</v>
      </c>
      <c r="AA27" s="429"/>
      <c r="AB27" s="429"/>
      <c r="AD27" s="24"/>
    </row>
    <row r="28" spans="2:37" ht="18.95" customHeight="1" x14ac:dyDescent="0.15">
      <c r="B28" s="230" t="s">
        <v>262</v>
      </c>
      <c r="C28" s="233"/>
      <c r="D28" s="231"/>
      <c r="E28" s="415" t="s">
        <v>492</v>
      </c>
      <c r="F28" s="417"/>
      <c r="G28" s="417"/>
      <c r="H28" s="417"/>
      <c r="I28" s="417"/>
      <c r="J28" s="417"/>
      <c r="K28" s="430"/>
      <c r="L28" s="431"/>
      <c r="M28" s="431"/>
      <c r="N28" s="431"/>
      <c r="O28" s="431"/>
      <c r="P28" s="431"/>
      <c r="Q28" s="431"/>
      <c r="R28" s="432"/>
      <c r="S28" s="427"/>
      <c r="T28" s="428"/>
      <c r="U28" s="411" t="s">
        <v>493</v>
      </c>
      <c r="V28" s="412"/>
      <c r="W28" s="418"/>
      <c r="X28" s="206"/>
      <c r="Y28" s="206" t="s">
        <v>436</v>
      </c>
      <c r="Z28" s="206" t="s">
        <v>437</v>
      </c>
      <c r="AA28" s="429"/>
      <c r="AB28" s="429"/>
      <c r="AD28" s="24"/>
    </row>
    <row r="29" spans="2:37" ht="15" customHeight="1" x14ac:dyDescent="0.15">
      <c r="B29" s="234"/>
      <c r="C29" s="234" t="s">
        <v>393</v>
      </c>
      <c r="D29" s="234"/>
      <c r="E29" s="234"/>
      <c r="F29" s="234"/>
      <c r="G29" s="234"/>
      <c r="H29" s="234"/>
      <c r="I29" s="234"/>
      <c r="J29" s="234"/>
      <c r="K29" s="234"/>
      <c r="L29" s="234"/>
      <c r="M29" s="234"/>
      <c r="N29" s="234"/>
      <c r="O29" s="234"/>
      <c r="P29" s="234"/>
      <c r="Q29" s="234"/>
      <c r="R29" s="234"/>
      <c r="S29" s="234"/>
      <c r="T29" s="234"/>
      <c r="U29" s="234"/>
      <c r="V29" s="234"/>
      <c r="W29" s="235"/>
      <c r="X29" s="235"/>
      <c r="Y29" s="235"/>
      <c r="Z29" s="234"/>
      <c r="AA29" s="234"/>
      <c r="AB29" s="234"/>
    </row>
    <row r="31" spans="2:37" s="1" customFormat="1" ht="18" customHeight="1" x14ac:dyDescent="0.15">
      <c r="J31" s="3"/>
      <c r="W31" s="7"/>
      <c r="X31" s="7"/>
      <c r="Y31" s="7"/>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12"/>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s>
  <printOptions horizontalCentered="1" verticalCentered="1"/>
  <pageMargins left="0.23622047244094488" right="0.23622047244094488" top="0.74803149606299213" bottom="0.74803149606299213" header="0.31496062992125984" footer="0.31496062992125984"/>
  <pageSetup paperSize="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55"/>
  <sheetViews>
    <sheetView showGridLines="0" showZeros="0" view="pageBreakPreview" zoomScaleNormal="55" zoomScaleSheetLayoutView="100" workbookViewId="0">
      <selection activeCell="B10" sqref="B10:AN25"/>
    </sheetView>
  </sheetViews>
  <sheetFormatPr defaultColWidth="9" defaultRowHeight="12" x14ac:dyDescent="0.15"/>
  <cols>
    <col min="1" max="1" width="1.5" style="4" customWidth="1"/>
    <col min="2" max="2" width="5.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5" style="4" customWidth="1"/>
    <col min="42" max="16384" width="9" style="4"/>
  </cols>
  <sheetData>
    <row r="2" spans="2:40" ht="8.25" customHeight="1" x14ac:dyDescent="0.15"/>
    <row r="3" spans="2:40" ht="24.95" customHeight="1" x14ac:dyDescent="0.15">
      <c r="B3" s="513" t="s">
        <v>63</v>
      </c>
      <c r="C3" s="513"/>
      <c r="D3" s="513"/>
      <c r="E3" s="513"/>
      <c r="F3" s="513"/>
      <c r="G3" s="513"/>
      <c r="H3" s="513"/>
      <c r="I3" s="513"/>
      <c r="J3" s="513"/>
      <c r="K3" s="513"/>
      <c r="L3" s="513"/>
      <c r="M3" s="513"/>
      <c r="N3" s="513"/>
      <c r="O3" s="513"/>
      <c r="P3" s="513"/>
      <c r="Q3" s="513"/>
      <c r="R3" s="513"/>
      <c r="S3" s="513"/>
      <c r="T3" s="513"/>
      <c r="U3" s="513"/>
      <c r="V3" s="513"/>
      <c r="W3" s="513"/>
      <c r="X3" s="513"/>
      <c r="Y3" s="513"/>
      <c r="Z3" s="513"/>
      <c r="AA3" s="513"/>
      <c r="AB3" s="513"/>
      <c r="AC3" s="513"/>
      <c r="AD3" s="513"/>
      <c r="AE3" s="513"/>
      <c r="AF3" s="513"/>
      <c r="AG3" s="513"/>
      <c r="AH3" s="513"/>
      <c r="AI3" s="513"/>
      <c r="AJ3" s="513"/>
      <c r="AK3" s="513"/>
      <c r="AL3" s="513"/>
      <c r="AM3" s="513"/>
      <c r="AN3" s="513"/>
    </row>
    <row r="4" spans="2:40" ht="20.100000000000001" customHeight="1" x14ac:dyDescent="0.15">
      <c r="B4" s="367" t="s">
        <v>54</v>
      </c>
      <c r="C4" s="367"/>
      <c r="D4" s="367"/>
      <c r="E4" s="514" t="str">
        <f>'様式A-1'!D3</f>
        <v>ナカヤマトンネル</v>
      </c>
      <c r="F4" s="515"/>
      <c r="G4" s="515"/>
      <c r="H4" s="515"/>
      <c r="I4" s="516"/>
      <c r="J4" s="517" t="s">
        <v>55</v>
      </c>
      <c r="K4" s="517"/>
      <c r="L4" s="517"/>
      <c r="M4" s="518" t="str">
        <f>'様式A-1'!J3</f>
        <v>主要地方道柳井周東線</v>
      </c>
      <c r="N4" s="519"/>
      <c r="O4" s="519"/>
      <c r="P4" s="519"/>
      <c r="Q4" s="519"/>
      <c r="R4" s="520"/>
      <c r="S4" s="525" t="s">
        <v>58</v>
      </c>
      <c r="T4" s="525"/>
      <c r="U4" s="525"/>
      <c r="V4" s="525"/>
      <c r="W4" s="525"/>
      <c r="X4" s="525"/>
      <c r="Y4" s="527" t="str">
        <f>'様式A-1'!K5</f>
        <v>株式会社 長大
鷲尾 寛</v>
      </c>
      <c r="Z4" s="528"/>
      <c r="AA4" s="528"/>
      <c r="AB4" s="528"/>
      <c r="AC4" s="528"/>
      <c r="AD4" s="529"/>
      <c r="AE4" s="512" t="s">
        <v>59</v>
      </c>
      <c r="AF4" s="512"/>
      <c r="AG4" s="512"/>
      <c r="AH4" s="512"/>
      <c r="AI4" s="526">
        <f>'様式A-1'!R5</f>
        <v>46080</v>
      </c>
      <c r="AJ4" s="526"/>
      <c r="AK4" s="526"/>
      <c r="AL4" s="526"/>
      <c r="AM4" s="526"/>
      <c r="AN4" s="526"/>
    </row>
    <row r="5" spans="2:40" ht="20.100000000000001" customHeight="1" x14ac:dyDescent="0.15">
      <c r="B5" s="396" t="s">
        <v>64</v>
      </c>
      <c r="C5" s="396"/>
      <c r="D5" s="396"/>
      <c r="E5" s="521" t="str">
        <f>'様式A-1'!D4</f>
        <v>中山トンネル</v>
      </c>
      <c r="F5" s="522"/>
      <c r="G5" s="522"/>
      <c r="H5" s="522"/>
      <c r="I5" s="523"/>
      <c r="J5" s="524" t="s">
        <v>65</v>
      </c>
      <c r="K5" s="524"/>
      <c r="L5" s="524"/>
      <c r="M5" s="518" t="str">
        <f>'様式A-1'!R3</f>
        <v>山口県
岩国土木建築事務所</v>
      </c>
      <c r="N5" s="519"/>
      <c r="O5" s="519"/>
      <c r="P5" s="519"/>
      <c r="Q5" s="519"/>
      <c r="R5" s="520"/>
      <c r="S5" s="525"/>
      <c r="T5" s="525"/>
      <c r="U5" s="525"/>
      <c r="V5" s="525"/>
      <c r="W5" s="525"/>
      <c r="X5" s="525"/>
      <c r="Y5" s="530"/>
      <c r="Z5" s="531"/>
      <c r="AA5" s="531"/>
      <c r="AB5" s="531"/>
      <c r="AC5" s="531"/>
      <c r="AD5" s="532"/>
      <c r="AE5" s="512"/>
      <c r="AF5" s="512"/>
      <c r="AG5" s="512"/>
      <c r="AH5" s="512"/>
      <c r="AI5" s="526"/>
      <c r="AJ5" s="526"/>
      <c r="AK5" s="526"/>
      <c r="AL5" s="526"/>
      <c r="AM5" s="526"/>
      <c r="AN5" s="526"/>
    </row>
    <row r="6" spans="2:40" ht="13.5" customHeight="1" x14ac:dyDescent="0.15">
      <c r="B6" s="533" t="s">
        <v>66</v>
      </c>
      <c r="C6" s="533" t="s">
        <v>67</v>
      </c>
      <c r="D6" s="550" t="s">
        <v>68</v>
      </c>
      <c r="E6" s="551"/>
      <c r="F6" s="554" t="s">
        <v>69</v>
      </c>
      <c r="G6" s="555"/>
      <c r="H6" s="555"/>
      <c r="I6" s="555"/>
      <c r="J6" s="556"/>
      <c r="K6" s="560" t="s">
        <v>70</v>
      </c>
      <c r="L6" s="561"/>
      <c r="M6" s="561"/>
      <c r="N6" s="562"/>
      <c r="O6" s="586" t="s">
        <v>71</v>
      </c>
      <c r="P6" s="587"/>
      <c r="Q6" s="587"/>
      <c r="R6" s="587"/>
      <c r="S6" s="583"/>
      <c r="T6" s="583"/>
      <c r="U6" s="583"/>
      <c r="V6" s="583"/>
      <c r="W6" s="583"/>
      <c r="X6" s="583"/>
      <c r="Y6" s="583"/>
      <c r="Z6" s="583"/>
      <c r="AA6" s="583"/>
      <c r="AB6" s="583"/>
      <c r="AC6" s="583"/>
      <c r="AD6" s="584"/>
      <c r="AE6" s="566" t="s">
        <v>72</v>
      </c>
      <c r="AF6" s="567"/>
      <c r="AG6" s="567"/>
      <c r="AH6" s="567"/>
      <c r="AI6" s="567"/>
      <c r="AJ6" s="568"/>
      <c r="AK6" s="583" t="s">
        <v>73</v>
      </c>
      <c r="AL6" s="583"/>
      <c r="AM6" s="583"/>
      <c r="AN6" s="584"/>
    </row>
    <row r="7" spans="2:40" ht="13.5" customHeight="1" x14ac:dyDescent="0.15">
      <c r="B7" s="533"/>
      <c r="C7" s="534"/>
      <c r="D7" s="552"/>
      <c r="E7" s="553"/>
      <c r="F7" s="557"/>
      <c r="G7" s="558"/>
      <c r="H7" s="558"/>
      <c r="I7" s="558"/>
      <c r="J7" s="559"/>
      <c r="K7" s="563"/>
      <c r="L7" s="564"/>
      <c r="M7" s="564"/>
      <c r="N7" s="565"/>
      <c r="O7" s="512" t="s">
        <v>74</v>
      </c>
      <c r="P7" s="512"/>
      <c r="Q7" s="512"/>
      <c r="R7" s="120" t="s">
        <v>75</v>
      </c>
      <c r="S7" s="512" t="s">
        <v>76</v>
      </c>
      <c r="T7" s="512"/>
      <c r="U7" s="512" t="s">
        <v>77</v>
      </c>
      <c r="V7" s="512"/>
      <c r="W7" s="512"/>
      <c r="X7" s="512"/>
      <c r="Y7" s="593" t="s">
        <v>78</v>
      </c>
      <c r="Z7" s="594"/>
      <c r="AA7" s="594"/>
      <c r="AB7" s="595"/>
      <c r="AC7" s="536" t="s">
        <v>79</v>
      </c>
      <c r="AD7" s="588"/>
      <c r="AE7" s="569"/>
      <c r="AF7" s="570"/>
      <c r="AG7" s="570"/>
      <c r="AH7" s="570"/>
      <c r="AI7" s="570"/>
      <c r="AJ7" s="571"/>
      <c r="AK7" s="583"/>
      <c r="AL7" s="583"/>
      <c r="AM7" s="583"/>
      <c r="AN7" s="584"/>
    </row>
    <row r="8" spans="2:40" ht="13.5" customHeight="1" x14ac:dyDescent="0.15">
      <c r="B8" s="524"/>
      <c r="C8" s="535"/>
      <c r="D8" s="17" t="s">
        <v>80</v>
      </c>
      <c r="E8" s="16" t="s">
        <v>81</v>
      </c>
      <c r="F8" s="524" t="s">
        <v>82</v>
      </c>
      <c r="G8" s="524"/>
      <c r="H8" s="524"/>
      <c r="I8" s="576" t="s">
        <v>83</v>
      </c>
      <c r="J8" s="576" t="s">
        <v>84</v>
      </c>
      <c r="K8" s="576" t="s">
        <v>85</v>
      </c>
      <c r="L8" s="578" t="s">
        <v>86</v>
      </c>
      <c r="M8" s="536" t="s">
        <v>79</v>
      </c>
      <c r="N8" s="537"/>
      <c r="O8" s="548" t="s">
        <v>87</v>
      </c>
      <c r="P8" s="548" t="s">
        <v>88</v>
      </c>
      <c r="Q8" s="548" t="s">
        <v>89</v>
      </c>
      <c r="R8" s="548" t="s">
        <v>90</v>
      </c>
      <c r="S8" s="546" t="s">
        <v>91</v>
      </c>
      <c r="T8" s="546" t="s">
        <v>92</v>
      </c>
      <c r="U8" s="546" t="s">
        <v>93</v>
      </c>
      <c r="V8" s="548" t="s">
        <v>94</v>
      </c>
      <c r="W8" s="546" t="s">
        <v>95</v>
      </c>
      <c r="X8" s="546" t="s">
        <v>96</v>
      </c>
      <c r="Y8" s="548" t="s">
        <v>97</v>
      </c>
      <c r="Z8" s="548" t="s">
        <v>98</v>
      </c>
      <c r="AA8" s="548" t="s">
        <v>99</v>
      </c>
      <c r="AB8" s="546" t="s">
        <v>100</v>
      </c>
      <c r="AC8" s="589"/>
      <c r="AD8" s="590"/>
      <c r="AE8" s="540" t="s">
        <v>101</v>
      </c>
      <c r="AF8" s="542" t="s">
        <v>102</v>
      </c>
      <c r="AG8" s="542" t="s">
        <v>103</v>
      </c>
      <c r="AH8" s="544" t="s">
        <v>104</v>
      </c>
      <c r="AI8" s="536" t="s">
        <v>79</v>
      </c>
      <c r="AJ8" s="588"/>
      <c r="AK8" s="583"/>
      <c r="AL8" s="583"/>
      <c r="AM8" s="583"/>
      <c r="AN8" s="584"/>
    </row>
    <row r="9" spans="2:40" x14ac:dyDescent="0.15">
      <c r="B9" s="524"/>
      <c r="C9" s="22" t="s">
        <v>105</v>
      </c>
      <c r="D9" s="15" t="s">
        <v>105</v>
      </c>
      <c r="E9" s="15" t="s">
        <v>105</v>
      </c>
      <c r="F9" s="524"/>
      <c r="G9" s="524"/>
      <c r="H9" s="524"/>
      <c r="I9" s="577"/>
      <c r="J9" s="577"/>
      <c r="K9" s="577"/>
      <c r="L9" s="579"/>
      <c r="M9" s="538"/>
      <c r="N9" s="539"/>
      <c r="O9" s="549"/>
      <c r="P9" s="549"/>
      <c r="Q9" s="549"/>
      <c r="R9" s="549"/>
      <c r="S9" s="547"/>
      <c r="T9" s="547"/>
      <c r="U9" s="547"/>
      <c r="V9" s="549"/>
      <c r="W9" s="547"/>
      <c r="X9" s="547"/>
      <c r="Y9" s="549"/>
      <c r="Z9" s="549"/>
      <c r="AA9" s="549"/>
      <c r="AB9" s="547"/>
      <c r="AC9" s="591"/>
      <c r="AD9" s="592"/>
      <c r="AE9" s="541"/>
      <c r="AF9" s="543"/>
      <c r="AG9" s="543"/>
      <c r="AH9" s="545"/>
      <c r="AI9" s="591"/>
      <c r="AJ9" s="592"/>
      <c r="AK9" s="585"/>
      <c r="AL9" s="585"/>
      <c r="AM9" s="585"/>
      <c r="AN9" s="539"/>
    </row>
    <row r="10" spans="2:40" ht="13.5" customHeight="1" x14ac:dyDescent="0.15">
      <c r="B10" s="23" t="s">
        <v>494</v>
      </c>
      <c r="C10" s="121">
        <v>8.6999999999999993</v>
      </c>
      <c r="D10" s="121">
        <v>0</v>
      </c>
      <c r="E10" s="121">
        <v>8.6999999999999993</v>
      </c>
      <c r="F10" s="580"/>
      <c r="G10" s="573"/>
      <c r="H10" s="573"/>
      <c r="I10" s="14"/>
      <c r="J10" s="88"/>
      <c r="K10" s="14" t="s">
        <v>495</v>
      </c>
      <c r="L10" s="13"/>
      <c r="M10" s="574"/>
      <c r="N10" s="575"/>
      <c r="O10" s="14"/>
      <c r="P10" s="13"/>
      <c r="Q10" s="13"/>
      <c r="R10" s="13"/>
      <c r="S10" s="13"/>
      <c r="T10" s="83"/>
      <c r="U10" s="83"/>
      <c r="V10" s="83"/>
      <c r="W10" s="83"/>
      <c r="X10" s="83"/>
      <c r="Y10" s="83"/>
      <c r="Z10" s="83"/>
      <c r="AA10" s="56"/>
      <c r="AB10" s="57"/>
      <c r="AC10" s="581"/>
      <c r="AD10" s="582"/>
      <c r="AE10" s="83"/>
      <c r="AF10" s="83"/>
      <c r="AG10" s="83"/>
      <c r="AH10" s="83"/>
      <c r="AI10" s="572"/>
      <c r="AJ10" s="573"/>
      <c r="AK10" s="599" t="s">
        <v>496</v>
      </c>
      <c r="AL10" s="600"/>
      <c r="AM10" s="600"/>
      <c r="AN10" s="601"/>
    </row>
    <row r="11" spans="2:40" ht="13.5" customHeight="1" x14ac:dyDescent="0.15">
      <c r="B11" s="122" t="s">
        <v>497</v>
      </c>
      <c r="C11" s="121">
        <v>10.5</v>
      </c>
      <c r="D11" s="121">
        <v>8.6999999999999993</v>
      </c>
      <c r="E11" s="121">
        <v>19.2</v>
      </c>
      <c r="F11" s="572"/>
      <c r="G11" s="573"/>
      <c r="H11" s="573"/>
      <c r="I11" s="14"/>
      <c r="J11" s="88"/>
      <c r="K11" s="14" t="s">
        <v>495</v>
      </c>
      <c r="L11" s="13"/>
      <c r="M11" s="574"/>
      <c r="N11" s="575"/>
      <c r="O11" s="14"/>
      <c r="P11" s="13"/>
      <c r="Q11" s="13"/>
      <c r="R11" s="13"/>
      <c r="S11" s="13"/>
      <c r="T11" s="83"/>
      <c r="U11" s="83"/>
      <c r="V11" s="83"/>
      <c r="W11" s="83"/>
      <c r="X11" s="83"/>
      <c r="Y11" s="83"/>
      <c r="Z11" s="83"/>
      <c r="AA11" s="56"/>
      <c r="AB11" s="57"/>
      <c r="AC11" s="581"/>
      <c r="AD11" s="582"/>
      <c r="AE11" s="83"/>
      <c r="AF11" s="83"/>
      <c r="AG11" s="83"/>
      <c r="AH11" s="14"/>
      <c r="AI11" s="572"/>
      <c r="AJ11" s="573"/>
      <c r="AK11" s="599"/>
      <c r="AL11" s="600"/>
      <c r="AM11" s="600"/>
      <c r="AN11" s="601"/>
    </row>
    <row r="12" spans="2:40" ht="13.5" customHeight="1" x14ac:dyDescent="0.15">
      <c r="B12" s="122" t="s">
        <v>498</v>
      </c>
      <c r="C12" s="121">
        <v>10.5</v>
      </c>
      <c r="D12" s="121">
        <v>19.2</v>
      </c>
      <c r="E12" s="121">
        <v>29.7</v>
      </c>
      <c r="F12" s="572"/>
      <c r="G12" s="573"/>
      <c r="H12" s="573"/>
      <c r="I12" s="14"/>
      <c r="J12" s="88"/>
      <c r="K12" s="14" t="s">
        <v>495</v>
      </c>
      <c r="L12" s="13"/>
      <c r="M12" s="574"/>
      <c r="N12" s="575"/>
      <c r="O12" s="14"/>
      <c r="P12" s="13"/>
      <c r="Q12" s="13"/>
      <c r="R12" s="13"/>
      <c r="S12" s="13"/>
      <c r="T12" s="83"/>
      <c r="U12" s="83"/>
      <c r="V12" s="83"/>
      <c r="W12" s="83"/>
      <c r="X12" s="83"/>
      <c r="Y12" s="83"/>
      <c r="Z12" s="83"/>
      <c r="AA12" s="56"/>
      <c r="AB12" s="57"/>
      <c r="AC12" s="581"/>
      <c r="AD12" s="582"/>
      <c r="AE12" s="83"/>
      <c r="AF12" s="14"/>
      <c r="AG12" s="14"/>
      <c r="AH12" s="83"/>
      <c r="AI12" s="572"/>
      <c r="AJ12" s="573"/>
      <c r="AK12" s="599"/>
      <c r="AL12" s="600"/>
      <c r="AM12" s="600"/>
      <c r="AN12" s="601"/>
    </row>
    <row r="13" spans="2:40" ht="13.5" customHeight="1" x14ac:dyDescent="0.15">
      <c r="B13" s="122" t="s">
        <v>499</v>
      </c>
      <c r="C13" s="121">
        <v>10.5</v>
      </c>
      <c r="D13" s="121">
        <v>29.7</v>
      </c>
      <c r="E13" s="121">
        <v>40.200000000000003</v>
      </c>
      <c r="F13" s="572"/>
      <c r="G13" s="573"/>
      <c r="H13" s="573"/>
      <c r="I13" s="14"/>
      <c r="J13" s="88"/>
      <c r="K13" s="14" t="s">
        <v>495</v>
      </c>
      <c r="L13" s="13"/>
      <c r="M13" s="574"/>
      <c r="N13" s="575"/>
      <c r="O13" s="14"/>
      <c r="P13" s="13"/>
      <c r="Q13" s="13"/>
      <c r="R13" s="13"/>
      <c r="S13" s="13"/>
      <c r="T13" s="83"/>
      <c r="U13" s="83"/>
      <c r="V13" s="83"/>
      <c r="W13" s="83"/>
      <c r="X13" s="83"/>
      <c r="Y13" s="83"/>
      <c r="Z13" s="83"/>
      <c r="AA13" s="56"/>
      <c r="AB13" s="57"/>
      <c r="AC13" s="581"/>
      <c r="AD13" s="582"/>
      <c r="AE13" s="14"/>
      <c r="AF13" s="83"/>
      <c r="AG13" s="83"/>
      <c r="AH13" s="83"/>
      <c r="AI13" s="574"/>
      <c r="AJ13" s="598"/>
      <c r="AK13" s="596"/>
      <c r="AL13" s="597"/>
      <c r="AM13" s="597"/>
      <c r="AN13" s="575"/>
    </row>
    <row r="14" spans="2:40" ht="13.5" customHeight="1" x14ac:dyDescent="0.15">
      <c r="B14" s="122" t="s">
        <v>500</v>
      </c>
      <c r="C14" s="121">
        <v>10.5</v>
      </c>
      <c r="D14" s="121">
        <v>40.200000000000003</v>
      </c>
      <c r="E14" s="121">
        <v>50.7</v>
      </c>
      <c r="F14" s="572"/>
      <c r="G14" s="573"/>
      <c r="H14" s="573"/>
      <c r="I14" s="14"/>
      <c r="J14" s="88"/>
      <c r="K14" s="14" t="s">
        <v>495</v>
      </c>
      <c r="L14" s="13"/>
      <c r="M14" s="574"/>
      <c r="N14" s="575"/>
      <c r="O14" s="14"/>
      <c r="P14" s="13"/>
      <c r="Q14" s="13"/>
      <c r="R14" s="13"/>
      <c r="S14" s="13"/>
      <c r="T14" s="83"/>
      <c r="U14" s="83"/>
      <c r="V14" s="83"/>
      <c r="W14" s="83"/>
      <c r="X14" s="83"/>
      <c r="Y14" s="83"/>
      <c r="Z14" s="83"/>
      <c r="AA14" s="56"/>
      <c r="AB14" s="57"/>
      <c r="AC14" s="581"/>
      <c r="AD14" s="582"/>
      <c r="AE14" s="83"/>
      <c r="AF14" s="83"/>
      <c r="AG14" s="56"/>
      <c r="AH14" s="57"/>
      <c r="AI14" s="572"/>
      <c r="AJ14" s="573"/>
      <c r="AK14" s="596"/>
      <c r="AL14" s="597"/>
      <c r="AM14" s="597"/>
      <c r="AN14" s="575"/>
    </row>
    <row r="15" spans="2:40" ht="13.5" customHeight="1" x14ac:dyDescent="0.15">
      <c r="B15" s="122" t="s">
        <v>501</v>
      </c>
      <c r="C15" s="121">
        <v>10.5</v>
      </c>
      <c r="D15" s="121">
        <v>50.7</v>
      </c>
      <c r="E15" s="121">
        <v>61.2</v>
      </c>
      <c r="F15" s="572"/>
      <c r="G15" s="573"/>
      <c r="H15" s="573"/>
      <c r="I15" s="14"/>
      <c r="J15" s="88"/>
      <c r="K15" s="14" t="s">
        <v>495</v>
      </c>
      <c r="L15" s="13"/>
      <c r="M15" s="574"/>
      <c r="N15" s="575"/>
      <c r="O15" s="14"/>
      <c r="P15" s="13"/>
      <c r="Q15" s="13"/>
      <c r="R15" s="13"/>
      <c r="S15" s="13"/>
      <c r="T15" s="83"/>
      <c r="U15" s="83"/>
      <c r="V15" s="83"/>
      <c r="W15" s="83"/>
      <c r="X15" s="83"/>
      <c r="Y15" s="83"/>
      <c r="Z15" s="83"/>
      <c r="AA15" s="56"/>
      <c r="AB15" s="57"/>
      <c r="AC15" s="581"/>
      <c r="AD15" s="582"/>
      <c r="AE15" s="83"/>
      <c r="AF15" s="83"/>
      <c r="AG15" s="56"/>
      <c r="AH15" s="57"/>
      <c r="AI15" s="572"/>
      <c r="AJ15" s="573"/>
      <c r="AK15" s="596"/>
      <c r="AL15" s="597"/>
      <c r="AM15" s="597"/>
      <c r="AN15" s="575"/>
    </row>
    <row r="16" spans="2:40" ht="13.5" customHeight="1" x14ac:dyDescent="0.15">
      <c r="B16" s="122" t="s">
        <v>502</v>
      </c>
      <c r="C16" s="121">
        <v>10.5</v>
      </c>
      <c r="D16" s="121">
        <v>61.2</v>
      </c>
      <c r="E16" s="121">
        <v>71.7</v>
      </c>
      <c r="F16" s="572"/>
      <c r="G16" s="573"/>
      <c r="H16" s="573"/>
      <c r="I16" s="14"/>
      <c r="J16" s="88"/>
      <c r="K16" s="14" t="s">
        <v>495</v>
      </c>
      <c r="L16" s="13"/>
      <c r="M16" s="574"/>
      <c r="N16" s="575"/>
      <c r="O16" s="14"/>
      <c r="P16" s="13"/>
      <c r="Q16" s="13"/>
      <c r="R16" s="13"/>
      <c r="S16" s="13"/>
      <c r="T16" s="83"/>
      <c r="U16" s="83"/>
      <c r="V16" s="83"/>
      <c r="W16" s="83"/>
      <c r="X16" s="83"/>
      <c r="Y16" s="83"/>
      <c r="Z16" s="83"/>
      <c r="AA16" s="56"/>
      <c r="AB16" s="57"/>
      <c r="AC16" s="581"/>
      <c r="AD16" s="582"/>
      <c r="AE16" s="83"/>
      <c r="AF16" s="83"/>
      <c r="AG16" s="56"/>
      <c r="AH16" s="57"/>
      <c r="AI16" s="572"/>
      <c r="AJ16" s="573"/>
      <c r="AK16" s="596"/>
      <c r="AL16" s="597"/>
      <c r="AM16" s="597"/>
      <c r="AN16" s="575"/>
    </row>
    <row r="17" spans="2:40" ht="13.5" customHeight="1" x14ac:dyDescent="0.15">
      <c r="B17" s="122" t="s">
        <v>503</v>
      </c>
      <c r="C17" s="121">
        <v>10.45</v>
      </c>
      <c r="D17" s="121">
        <v>71.7</v>
      </c>
      <c r="E17" s="121">
        <v>82.15</v>
      </c>
      <c r="F17" s="572"/>
      <c r="G17" s="573"/>
      <c r="H17" s="573"/>
      <c r="I17" s="14"/>
      <c r="J17" s="88"/>
      <c r="K17" s="14" t="s">
        <v>495</v>
      </c>
      <c r="L17" s="13"/>
      <c r="M17" s="574"/>
      <c r="N17" s="575"/>
      <c r="O17" s="14"/>
      <c r="P17" s="13"/>
      <c r="Q17" s="13"/>
      <c r="R17" s="13"/>
      <c r="S17" s="13"/>
      <c r="T17" s="83"/>
      <c r="U17" s="83"/>
      <c r="V17" s="83"/>
      <c r="W17" s="83"/>
      <c r="X17" s="83"/>
      <c r="Y17" s="83"/>
      <c r="Z17" s="83"/>
      <c r="AA17" s="56"/>
      <c r="AB17" s="57"/>
      <c r="AC17" s="581"/>
      <c r="AD17" s="582"/>
      <c r="AE17" s="83"/>
      <c r="AF17" s="83"/>
      <c r="AG17" s="56"/>
      <c r="AH17" s="57"/>
      <c r="AI17" s="572"/>
      <c r="AJ17" s="573"/>
      <c r="AK17" s="596"/>
      <c r="AL17" s="597"/>
      <c r="AM17" s="597"/>
      <c r="AN17" s="575"/>
    </row>
    <row r="18" spans="2:40" ht="13.5" customHeight="1" x14ac:dyDescent="0.15">
      <c r="B18" s="122" t="s">
        <v>504</v>
      </c>
      <c r="C18" s="121">
        <v>10.5</v>
      </c>
      <c r="D18" s="121">
        <v>82.15</v>
      </c>
      <c r="E18" s="121">
        <v>92.65</v>
      </c>
      <c r="F18" s="572"/>
      <c r="G18" s="573"/>
      <c r="H18" s="573"/>
      <c r="I18" s="14"/>
      <c r="J18" s="88"/>
      <c r="K18" s="14" t="s">
        <v>495</v>
      </c>
      <c r="L18" s="13"/>
      <c r="M18" s="574"/>
      <c r="N18" s="575"/>
      <c r="O18" s="14"/>
      <c r="P18" s="13"/>
      <c r="Q18" s="13"/>
      <c r="R18" s="13"/>
      <c r="S18" s="13"/>
      <c r="T18" s="83"/>
      <c r="U18" s="83"/>
      <c r="V18" s="83"/>
      <c r="W18" s="83"/>
      <c r="X18" s="83"/>
      <c r="Y18" s="83"/>
      <c r="Z18" s="83"/>
      <c r="AA18" s="56"/>
      <c r="AB18" s="57"/>
      <c r="AC18" s="581"/>
      <c r="AD18" s="582"/>
      <c r="AE18" s="83"/>
      <c r="AF18" s="83"/>
      <c r="AG18" s="56"/>
      <c r="AH18" s="57"/>
      <c r="AI18" s="572"/>
      <c r="AJ18" s="573"/>
      <c r="AK18" s="596"/>
      <c r="AL18" s="597"/>
      <c r="AM18" s="597"/>
      <c r="AN18" s="575"/>
    </row>
    <row r="19" spans="2:40" ht="13.5" customHeight="1" x14ac:dyDescent="0.15">
      <c r="B19" s="122" t="s">
        <v>505</v>
      </c>
      <c r="C19" s="121">
        <v>10.5</v>
      </c>
      <c r="D19" s="121">
        <v>92.65</v>
      </c>
      <c r="E19" s="121">
        <v>103.15</v>
      </c>
      <c r="F19" s="572"/>
      <c r="G19" s="573"/>
      <c r="H19" s="573"/>
      <c r="I19" s="14"/>
      <c r="J19" s="88"/>
      <c r="K19" s="14" t="s">
        <v>495</v>
      </c>
      <c r="L19" s="13"/>
      <c r="M19" s="574"/>
      <c r="N19" s="575"/>
      <c r="O19" s="14"/>
      <c r="P19" s="13"/>
      <c r="Q19" s="13"/>
      <c r="R19" s="13"/>
      <c r="S19" s="13"/>
      <c r="T19" s="83"/>
      <c r="U19" s="83"/>
      <c r="V19" s="83"/>
      <c r="W19" s="83"/>
      <c r="X19" s="83"/>
      <c r="Y19" s="83"/>
      <c r="Z19" s="83"/>
      <c r="AA19" s="56"/>
      <c r="AB19" s="57"/>
      <c r="AC19" s="581"/>
      <c r="AD19" s="582"/>
      <c r="AE19" s="83"/>
      <c r="AF19" s="83"/>
      <c r="AG19" s="56"/>
      <c r="AH19" s="57"/>
      <c r="AI19" s="572"/>
      <c r="AJ19" s="573"/>
      <c r="AK19" s="596"/>
      <c r="AL19" s="597"/>
      <c r="AM19" s="597"/>
      <c r="AN19" s="575"/>
    </row>
    <row r="20" spans="2:40" ht="13.5" customHeight="1" x14ac:dyDescent="0.15">
      <c r="B20" s="122" t="s">
        <v>506</v>
      </c>
      <c r="C20" s="121">
        <v>10.5</v>
      </c>
      <c r="D20" s="121">
        <v>103.15</v>
      </c>
      <c r="E20" s="121">
        <v>113.65</v>
      </c>
      <c r="F20" s="572"/>
      <c r="G20" s="573"/>
      <c r="H20" s="573"/>
      <c r="I20" s="14"/>
      <c r="J20" s="88"/>
      <c r="K20" s="14" t="s">
        <v>495</v>
      </c>
      <c r="L20" s="13"/>
      <c r="M20" s="574"/>
      <c r="N20" s="575"/>
      <c r="O20" s="14"/>
      <c r="P20" s="13"/>
      <c r="Q20" s="13"/>
      <c r="R20" s="13"/>
      <c r="S20" s="13"/>
      <c r="T20" s="23"/>
      <c r="U20" s="23"/>
      <c r="V20" s="23"/>
      <c r="W20" s="83"/>
      <c r="X20" s="83"/>
      <c r="Y20" s="83"/>
      <c r="Z20" s="83"/>
      <c r="AA20" s="56"/>
      <c r="AB20" s="57"/>
      <c r="AC20" s="581"/>
      <c r="AD20" s="582"/>
      <c r="AE20" s="83"/>
      <c r="AF20" s="83"/>
      <c r="AG20" s="56"/>
      <c r="AH20" s="57"/>
      <c r="AI20" s="572"/>
      <c r="AJ20" s="573"/>
      <c r="AK20" s="596"/>
      <c r="AL20" s="597"/>
      <c r="AM20" s="597"/>
      <c r="AN20" s="575"/>
    </row>
    <row r="21" spans="2:40" ht="13.5" customHeight="1" x14ac:dyDescent="0.15">
      <c r="B21" s="122" t="s">
        <v>507</v>
      </c>
      <c r="C21" s="121">
        <v>10.8</v>
      </c>
      <c r="D21" s="121">
        <v>113.65</v>
      </c>
      <c r="E21" s="121">
        <v>124.45</v>
      </c>
      <c r="F21" s="572"/>
      <c r="G21" s="573"/>
      <c r="H21" s="573"/>
      <c r="I21" s="14"/>
      <c r="J21" s="88"/>
      <c r="K21" s="14" t="s">
        <v>495</v>
      </c>
      <c r="L21" s="13"/>
      <c r="M21" s="574"/>
      <c r="N21" s="575"/>
      <c r="O21" s="14"/>
      <c r="P21" s="13"/>
      <c r="Q21" s="13"/>
      <c r="R21" s="13"/>
      <c r="S21" s="13"/>
      <c r="T21" s="83"/>
      <c r="U21" s="83"/>
      <c r="V21" s="83"/>
      <c r="W21" s="83"/>
      <c r="X21" s="83"/>
      <c r="Y21" s="83"/>
      <c r="Z21" s="83"/>
      <c r="AA21" s="56"/>
      <c r="AB21" s="57"/>
      <c r="AC21" s="581"/>
      <c r="AD21" s="582"/>
      <c r="AE21" s="83"/>
      <c r="AF21" s="83"/>
      <c r="AG21" s="56"/>
      <c r="AH21" s="57"/>
      <c r="AI21" s="572"/>
      <c r="AJ21" s="573"/>
      <c r="AK21" s="596" t="s">
        <v>496</v>
      </c>
      <c r="AL21" s="597"/>
      <c r="AM21" s="597"/>
      <c r="AN21" s="575"/>
    </row>
    <row r="22" spans="2:40" ht="13.5" customHeight="1" x14ac:dyDescent="0.15">
      <c r="B22" s="122"/>
      <c r="C22" s="121"/>
      <c r="D22" s="121"/>
      <c r="E22" s="121"/>
      <c r="F22" s="572"/>
      <c r="G22" s="573"/>
      <c r="H22" s="573"/>
      <c r="I22" s="14"/>
      <c r="J22" s="88"/>
      <c r="K22" s="14"/>
      <c r="L22" s="13"/>
      <c r="M22" s="574"/>
      <c r="N22" s="575"/>
      <c r="O22" s="14"/>
      <c r="P22" s="13"/>
      <c r="Q22" s="13"/>
      <c r="R22" s="13"/>
      <c r="S22" s="13"/>
      <c r="T22" s="83"/>
      <c r="U22" s="83"/>
      <c r="V22" s="83"/>
      <c r="W22" s="83"/>
      <c r="X22" s="83"/>
      <c r="Y22" s="83"/>
      <c r="Z22" s="83"/>
      <c r="AA22" s="56"/>
      <c r="AB22" s="57"/>
      <c r="AC22" s="581"/>
      <c r="AD22" s="582"/>
      <c r="AE22" s="83"/>
      <c r="AF22" s="83"/>
      <c r="AG22" s="56"/>
      <c r="AH22" s="57"/>
      <c r="AI22" s="572"/>
      <c r="AJ22" s="573"/>
      <c r="AK22" s="596"/>
      <c r="AL22" s="597"/>
      <c r="AM22" s="597"/>
      <c r="AN22" s="575"/>
    </row>
    <row r="23" spans="2:40" ht="13.5" customHeight="1" x14ac:dyDescent="0.15">
      <c r="B23" s="122"/>
      <c r="C23" s="121"/>
      <c r="D23" s="121"/>
      <c r="E23" s="121"/>
      <c r="F23" s="572"/>
      <c r="G23" s="573"/>
      <c r="H23" s="573"/>
      <c r="I23" s="14"/>
      <c r="J23" s="88"/>
      <c r="K23" s="14"/>
      <c r="L23" s="13"/>
      <c r="M23" s="574"/>
      <c r="N23" s="575"/>
      <c r="O23" s="14"/>
      <c r="P23" s="13"/>
      <c r="Q23" s="13"/>
      <c r="R23" s="13"/>
      <c r="S23" s="13"/>
      <c r="T23" s="23"/>
      <c r="U23" s="14"/>
      <c r="V23" s="23"/>
      <c r="W23" s="23"/>
      <c r="X23" s="23"/>
      <c r="Y23" s="23"/>
      <c r="Z23" s="23"/>
      <c r="AA23" s="56"/>
      <c r="AB23" s="14"/>
      <c r="AC23" s="581"/>
      <c r="AD23" s="582"/>
      <c r="AE23" s="83"/>
      <c r="AF23" s="83"/>
      <c r="AG23" s="56"/>
      <c r="AH23" s="57"/>
      <c r="AI23" s="572"/>
      <c r="AJ23" s="573"/>
      <c r="AK23" s="596"/>
      <c r="AL23" s="597"/>
      <c r="AM23" s="597"/>
      <c r="AN23" s="575"/>
    </row>
    <row r="24" spans="2:40" ht="13.5" customHeight="1" x14ac:dyDescent="0.15">
      <c r="B24" s="122"/>
      <c r="C24" s="121"/>
      <c r="D24" s="121"/>
      <c r="E24" s="121"/>
      <c r="F24" s="580"/>
      <c r="G24" s="573"/>
      <c r="H24" s="573"/>
      <c r="I24" s="14"/>
      <c r="J24" s="88"/>
      <c r="K24" s="14"/>
      <c r="L24" s="13"/>
      <c r="M24" s="574"/>
      <c r="N24" s="575"/>
      <c r="O24" s="14"/>
      <c r="P24" s="13"/>
      <c r="Q24" s="13"/>
      <c r="R24" s="13"/>
      <c r="S24" s="13"/>
      <c r="T24" s="83"/>
      <c r="U24" s="83"/>
      <c r="V24" s="83"/>
      <c r="W24" s="83"/>
      <c r="X24" s="83"/>
      <c r="Y24" s="83"/>
      <c r="Z24" s="83"/>
      <c r="AA24" s="56"/>
      <c r="AB24" s="57"/>
      <c r="AC24" s="581"/>
      <c r="AD24" s="582"/>
      <c r="AE24" s="83"/>
      <c r="AF24" s="83"/>
      <c r="AG24" s="56"/>
      <c r="AH24" s="57"/>
      <c r="AI24" s="572"/>
      <c r="AJ24" s="573"/>
      <c r="AK24" s="596"/>
      <c r="AL24" s="597"/>
      <c r="AM24" s="597"/>
      <c r="AN24" s="575"/>
    </row>
    <row r="25" spans="2:40" ht="13.5" customHeight="1" x14ac:dyDescent="0.15">
      <c r="B25" s="122"/>
      <c r="C25" s="121"/>
      <c r="D25" s="121"/>
      <c r="E25" s="121"/>
      <c r="F25" s="580"/>
      <c r="G25" s="573"/>
      <c r="H25" s="573"/>
      <c r="I25" s="14"/>
      <c r="J25" s="88"/>
      <c r="K25" s="14"/>
      <c r="L25" s="13"/>
      <c r="M25" s="574"/>
      <c r="N25" s="575"/>
      <c r="O25" s="14"/>
      <c r="P25" s="13"/>
      <c r="Q25" s="13"/>
      <c r="R25" s="13"/>
      <c r="S25" s="13"/>
      <c r="T25" s="83"/>
      <c r="U25" s="83"/>
      <c r="V25" s="83"/>
      <c r="W25" s="83"/>
      <c r="X25" s="83"/>
      <c r="Y25" s="83"/>
      <c r="Z25" s="83"/>
      <c r="AA25" s="56"/>
      <c r="AB25" s="57"/>
      <c r="AC25" s="581"/>
      <c r="AD25" s="582"/>
      <c r="AE25" s="83"/>
      <c r="AF25" s="83"/>
      <c r="AG25" s="56"/>
      <c r="AH25" s="57"/>
      <c r="AI25" s="572"/>
      <c r="AJ25" s="573"/>
      <c r="AK25" s="596"/>
      <c r="AL25" s="597"/>
      <c r="AM25" s="597"/>
      <c r="AN25" s="575"/>
    </row>
    <row r="26" spans="2:40" ht="13.5" customHeight="1" x14ac:dyDescent="0.15">
      <c r="B26" s="122"/>
      <c r="C26" s="121"/>
      <c r="D26" s="121"/>
      <c r="E26" s="121"/>
      <c r="F26" s="580"/>
      <c r="G26" s="573"/>
      <c r="H26" s="573"/>
      <c r="I26" s="14"/>
      <c r="J26" s="88"/>
      <c r="K26" s="14"/>
      <c r="L26" s="13"/>
      <c r="M26" s="574"/>
      <c r="N26" s="575"/>
      <c r="O26" s="14"/>
      <c r="P26" s="14"/>
      <c r="Q26" s="13"/>
      <c r="R26" s="13"/>
      <c r="S26" s="14"/>
      <c r="T26" s="83"/>
      <c r="U26" s="83"/>
      <c r="V26" s="83"/>
      <c r="W26" s="83"/>
      <c r="X26" s="83"/>
      <c r="Y26" s="83"/>
      <c r="Z26" s="83"/>
      <c r="AA26" s="56"/>
      <c r="AB26" s="57"/>
      <c r="AC26" s="581"/>
      <c r="AD26" s="582"/>
      <c r="AE26" s="83"/>
      <c r="AF26" s="83"/>
      <c r="AG26" s="56"/>
      <c r="AH26" s="57"/>
      <c r="AI26" s="572"/>
      <c r="AJ26" s="573"/>
      <c r="AK26" s="596"/>
      <c r="AL26" s="597"/>
      <c r="AM26" s="597"/>
      <c r="AN26" s="575"/>
    </row>
    <row r="27" spans="2:40" ht="13.5" customHeight="1" x14ac:dyDescent="0.15">
      <c r="B27" s="122"/>
      <c r="C27" s="121"/>
      <c r="D27" s="121"/>
      <c r="E27" s="121"/>
      <c r="F27" s="580"/>
      <c r="G27" s="573"/>
      <c r="H27" s="573"/>
      <c r="I27" s="14"/>
      <c r="J27" s="88"/>
      <c r="K27" s="14"/>
      <c r="L27" s="13"/>
      <c r="M27" s="574"/>
      <c r="N27" s="575"/>
      <c r="O27" s="14"/>
      <c r="P27" s="13"/>
      <c r="Q27" s="13"/>
      <c r="R27" s="13"/>
      <c r="S27" s="13"/>
      <c r="T27" s="83"/>
      <c r="U27" s="83"/>
      <c r="V27" s="83"/>
      <c r="W27" s="83"/>
      <c r="X27" s="83"/>
      <c r="Y27" s="83"/>
      <c r="Z27" s="83"/>
      <c r="AA27" s="56"/>
      <c r="AB27" s="57"/>
      <c r="AC27" s="581"/>
      <c r="AD27" s="582"/>
      <c r="AE27" s="83"/>
      <c r="AF27" s="83"/>
      <c r="AG27" s="56"/>
      <c r="AH27" s="57"/>
      <c r="AI27" s="572"/>
      <c r="AJ27" s="573"/>
      <c r="AK27" s="596"/>
      <c r="AL27" s="597"/>
      <c r="AM27" s="597"/>
      <c r="AN27" s="575"/>
    </row>
    <row r="28" spans="2:40" ht="13.5" customHeight="1" x14ac:dyDescent="0.15">
      <c r="B28" s="122"/>
      <c r="C28" s="121"/>
      <c r="D28" s="121"/>
      <c r="E28" s="121"/>
      <c r="F28" s="580"/>
      <c r="G28" s="573"/>
      <c r="H28" s="573"/>
      <c r="I28" s="14"/>
      <c r="J28" s="88"/>
      <c r="K28" s="14"/>
      <c r="L28" s="13"/>
      <c r="M28" s="574"/>
      <c r="N28" s="575"/>
      <c r="O28" s="14"/>
      <c r="P28" s="13"/>
      <c r="Q28" s="13"/>
      <c r="R28" s="13"/>
      <c r="S28" s="13"/>
      <c r="T28" s="83"/>
      <c r="U28" s="83"/>
      <c r="V28" s="83"/>
      <c r="W28" s="83"/>
      <c r="X28" s="83"/>
      <c r="Y28" s="83"/>
      <c r="Z28" s="83"/>
      <c r="AA28" s="56"/>
      <c r="AB28" s="57"/>
      <c r="AC28" s="581"/>
      <c r="AD28" s="582"/>
      <c r="AE28" s="83"/>
      <c r="AF28" s="83"/>
      <c r="AG28" s="56"/>
      <c r="AH28" s="57"/>
      <c r="AI28" s="572"/>
      <c r="AJ28" s="573"/>
      <c r="AK28" s="596"/>
      <c r="AL28" s="597"/>
      <c r="AM28" s="597"/>
      <c r="AN28" s="575"/>
    </row>
    <row r="29" spans="2:40" ht="13.5" customHeight="1" x14ac:dyDescent="0.15">
      <c r="B29" s="122"/>
      <c r="C29" s="121"/>
      <c r="D29" s="121"/>
      <c r="E29" s="121"/>
      <c r="F29" s="572"/>
      <c r="G29" s="573"/>
      <c r="H29" s="573"/>
      <c r="I29" s="14"/>
      <c r="J29" s="88"/>
      <c r="K29" s="14"/>
      <c r="L29" s="13"/>
      <c r="M29" s="574"/>
      <c r="N29" s="575"/>
      <c r="O29" s="14"/>
      <c r="P29" s="13"/>
      <c r="Q29" s="13"/>
      <c r="R29" s="13"/>
      <c r="S29" s="13"/>
      <c r="T29" s="83"/>
      <c r="U29" s="83"/>
      <c r="V29" s="83"/>
      <c r="W29" s="83"/>
      <c r="X29" s="83"/>
      <c r="Y29" s="83"/>
      <c r="Z29" s="83"/>
      <c r="AA29" s="56"/>
      <c r="AB29" s="57"/>
      <c r="AC29" s="581"/>
      <c r="AD29" s="582"/>
      <c r="AE29" s="83"/>
      <c r="AF29" s="83"/>
      <c r="AG29" s="56"/>
      <c r="AH29" s="57"/>
      <c r="AI29" s="572"/>
      <c r="AJ29" s="573"/>
      <c r="AK29" s="596"/>
      <c r="AL29" s="597"/>
      <c r="AM29" s="597"/>
      <c r="AN29" s="575"/>
    </row>
    <row r="30" spans="2:40" ht="13.5" customHeight="1" x14ac:dyDescent="0.15">
      <c r="B30" s="122"/>
      <c r="C30" s="121"/>
      <c r="D30" s="121"/>
      <c r="E30" s="121"/>
      <c r="F30" s="572"/>
      <c r="G30" s="573"/>
      <c r="H30" s="573"/>
      <c r="I30" s="14"/>
      <c r="J30" s="88"/>
      <c r="K30" s="14"/>
      <c r="L30" s="13"/>
      <c r="M30" s="574"/>
      <c r="N30" s="575"/>
      <c r="O30" s="14"/>
      <c r="P30" s="13"/>
      <c r="Q30" s="13"/>
      <c r="R30" s="13"/>
      <c r="S30" s="13"/>
      <c r="T30" s="83"/>
      <c r="U30" s="83"/>
      <c r="V30" s="83"/>
      <c r="W30" s="83"/>
      <c r="X30" s="83"/>
      <c r="Y30" s="83"/>
      <c r="Z30" s="83"/>
      <c r="AA30" s="56"/>
      <c r="AB30" s="57"/>
      <c r="AC30" s="581"/>
      <c r="AD30" s="582"/>
      <c r="AE30" s="83"/>
      <c r="AF30" s="83"/>
      <c r="AG30" s="56"/>
      <c r="AH30" s="57"/>
      <c r="AI30" s="572"/>
      <c r="AJ30" s="573"/>
      <c r="AK30" s="596"/>
      <c r="AL30" s="597"/>
      <c r="AM30" s="597"/>
      <c r="AN30" s="575"/>
    </row>
    <row r="31" spans="2:40" ht="13.5" customHeight="1" x14ac:dyDescent="0.15">
      <c r="B31" s="122"/>
      <c r="C31" s="121"/>
      <c r="D31" s="121"/>
      <c r="E31" s="121"/>
      <c r="F31" s="572"/>
      <c r="G31" s="573"/>
      <c r="H31" s="573"/>
      <c r="I31" s="14"/>
      <c r="J31" s="88"/>
      <c r="K31" s="14"/>
      <c r="L31" s="13"/>
      <c r="M31" s="574"/>
      <c r="N31" s="575"/>
      <c r="O31" s="14"/>
      <c r="P31" s="13"/>
      <c r="Q31" s="13"/>
      <c r="R31" s="13"/>
      <c r="S31" s="13"/>
      <c r="T31" s="83"/>
      <c r="U31" s="83"/>
      <c r="V31" s="83"/>
      <c r="W31" s="83"/>
      <c r="X31" s="83"/>
      <c r="Y31" s="83"/>
      <c r="Z31" s="83"/>
      <c r="AA31" s="56"/>
      <c r="AB31" s="57"/>
      <c r="AC31" s="581"/>
      <c r="AD31" s="582"/>
      <c r="AE31" s="83"/>
      <c r="AF31" s="83"/>
      <c r="AG31" s="56"/>
      <c r="AH31" s="57"/>
      <c r="AI31" s="572"/>
      <c r="AJ31" s="573"/>
      <c r="AK31" s="596"/>
      <c r="AL31" s="597"/>
      <c r="AM31" s="597"/>
      <c r="AN31" s="575"/>
    </row>
    <row r="32" spans="2:40" ht="13.5" customHeight="1" x14ac:dyDescent="0.15">
      <c r="B32" s="122"/>
      <c r="C32" s="121"/>
      <c r="D32" s="121"/>
      <c r="E32" s="121"/>
      <c r="F32" s="572"/>
      <c r="G32" s="573"/>
      <c r="H32" s="573"/>
      <c r="I32" s="14"/>
      <c r="J32" s="88"/>
      <c r="K32" s="14"/>
      <c r="L32" s="13"/>
      <c r="M32" s="574"/>
      <c r="N32" s="575"/>
      <c r="O32" s="14"/>
      <c r="P32" s="13"/>
      <c r="Q32" s="13"/>
      <c r="R32" s="13"/>
      <c r="S32" s="13"/>
      <c r="T32" s="83"/>
      <c r="U32" s="83"/>
      <c r="V32" s="83"/>
      <c r="W32" s="83"/>
      <c r="X32" s="83"/>
      <c r="Y32" s="83"/>
      <c r="Z32" s="83"/>
      <c r="AA32" s="56"/>
      <c r="AB32" s="57"/>
      <c r="AC32" s="581"/>
      <c r="AD32" s="582"/>
      <c r="AE32" s="83"/>
      <c r="AF32" s="83"/>
      <c r="AG32" s="56"/>
      <c r="AH32" s="57"/>
      <c r="AI32" s="572"/>
      <c r="AJ32" s="573"/>
      <c r="AK32" s="596"/>
      <c r="AL32" s="597"/>
      <c r="AM32" s="597"/>
      <c r="AN32" s="575"/>
    </row>
    <row r="33" spans="2:40" ht="13.5" customHeight="1" x14ac:dyDescent="0.15">
      <c r="B33" s="122"/>
      <c r="C33" s="121"/>
      <c r="D33" s="121"/>
      <c r="E33" s="121"/>
      <c r="F33" s="572"/>
      <c r="G33" s="573"/>
      <c r="H33" s="573"/>
      <c r="I33" s="14"/>
      <c r="J33" s="88"/>
      <c r="K33" s="14"/>
      <c r="L33" s="13"/>
      <c r="M33" s="574"/>
      <c r="N33" s="575"/>
      <c r="O33" s="14"/>
      <c r="P33" s="13"/>
      <c r="Q33" s="13"/>
      <c r="R33" s="13"/>
      <c r="S33" s="13"/>
      <c r="T33" s="83"/>
      <c r="U33" s="83"/>
      <c r="V33" s="83"/>
      <c r="W33" s="83"/>
      <c r="X33" s="83"/>
      <c r="Y33" s="83"/>
      <c r="Z33" s="83"/>
      <c r="AA33" s="56"/>
      <c r="AB33" s="57"/>
      <c r="AC33" s="581"/>
      <c r="AD33" s="582"/>
      <c r="AE33" s="83"/>
      <c r="AF33" s="83"/>
      <c r="AG33" s="56"/>
      <c r="AH33" s="57"/>
      <c r="AI33" s="572"/>
      <c r="AJ33" s="573"/>
      <c r="AK33" s="596"/>
      <c r="AL33" s="597"/>
      <c r="AM33" s="597"/>
      <c r="AN33" s="575"/>
    </row>
    <row r="34" spans="2:40" ht="13.5" customHeight="1" x14ac:dyDescent="0.15">
      <c r="B34" s="122"/>
      <c r="C34" s="121"/>
      <c r="D34" s="121"/>
      <c r="E34" s="121"/>
      <c r="F34" s="572"/>
      <c r="G34" s="573"/>
      <c r="H34" s="573"/>
      <c r="I34" s="14"/>
      <c r="J34" s="88"/>
      <c r="K34" s="14"/>
      <c r="L34" s="13"/>
      <c r="M34" s="574"/>
      <c r="N34" s="575"/>
      <c r="O34" s="14"/>
      <c r="P34" s="13"/>
      <c r="Q34" s="13"/>
      <c r="R34" s="13"/>
      <c r="S34" s="13"/>
      <c r="T34" s="83"/>
      <c r="U34" s="83"/>
      <c r="V34" s="83"/>
      <c r="W34" s="83"/>
      <c r="X34" s="83"/>
      <c r="Y34" s="83"/>
      <c r="Z34" s="83"/>
      <c r="AA34" s="56"/>
      <c r="AB34" s="57"/>
      <c r="AC34" s="581"/>
      <c r="AD34" s="582"/>
      <c r="AE34" s="83"/>
      <c r="AF34" s="83"/>
      <c r="AG34" s="56"/>
      <c r="AH34" s="57"/>
      <c r="AI34" s="572"/>
      <c r="AJ34" s="573"/>
      <c r="AK34" s="596"/>
      <c r="AL34" s="597"/>
      <c r="AM34" s="597"/>
      <c r="AN34" s="575"/>
    </row>
    <row r="35" spans="2:40" ht="13.5" customHeight="1" x14ac:dyDescent="0.15">
      <c r="B35" s="122"/>
      <c r="C35" s="121"/>
      <c r="D35" s="121"/>
      <c r="E35" s="121"/>
      <c r="F35" s="580"/>
      <c r="G35" s="573"/>
      <c r="H35" s="573"/>
      <c r="I35" s="14"/>
      <c r="J35" s="88"/>
      <c r="K35" s="14"/>
      <c r="L35" s="13"/>
      <c r="M35" s="574"/>
      <c r="N35" s="575"/>
      <c r="O35" s="14"/>
      <c r="P35" s="13"/>
      <c r="Q35" s="13"/>
      <c r="R35" s="13"/>
      <c r="S35" s="13"/>
      <c r="T35" s="83"/>
      <c r="U35" s="83"/>
      <c r="V35" s="83"/>
      <c r="W35" s="83"/>
      <c r="X35" s="83"/>
      <c r="Y35" s="83"/>
      <c r="Z35" s="83"/>
      <c r="AA35" s="56"/>
      <c r="AB35" s="57"/>
      <c r="AC35" s="581"/>
      <c r="AD35" s="582"/>
      <c r="AE35" s="83"/>
      <c r="AF35" s="83"/>
      <c r="AG35" s="56"/>
      <c r="AH35" s="57"/>
      <c r="AI35" s="572"/>
      <c r="AJ35" s="573"/>
      <c r="AK35" s="596"/>
      <c r="AL35" s="597"/>
      <c r="AM35" s="597"/>
      <c r="AN35" s="575"/>
    </row>
    <row r="36" spans="2:40" ht="13.5" customHeight="1" x14ac:dyDescent="0.15">
      <c r="B36" s="122"/>
      <c r="C36" s="121"/>
      <c r="D36" s="121"/>
      <c r="E36" s="121"/>
      <c r="F36" s="580"/>
      <c r="G36" s="573"/>
      <c r="H36" s="573"/>
      <c r="I36" s="14"/>
      <c r="J36" s="88"/>
      <c r="K36" s="14"/>
      <c r="L36" s="13"/>
      <c r="M36" s="574"/>
      <c r="N36" s="575"/>
      <c r="O36" s="14"/>
      <c r="P36" s="13"/>
      <c r="Q36" s="13"/>
      <c r="R36" s="13"/>
      <c r="S36" s="13"/>
      <c r="T36" s="83"/>
      <c r="U36" s="83"/>
      <c r="V36" s="83"/>
      <c r="W36" s="83"/>
      <c r="X36" s="83"/>
      <c r="Y36" s="83"/>
      <c r="Z36" s="83"/>
      <c r="AA36" s="56"/>
      <c r="AB36" s="57"/>
      <c r="AC36" s="581"/>
      <c r="AD36" s="582"/>
      <c r="AE36" s="83"/>
      <c r="AF36" s="83"/>
      <c r="AG36" s="56"/>
      <c r="AH36" s="57"/>
      <c r="AI36" s="572"/>
      <c r="AJ36" s="573"/>
      <c r="AK36" s="596"/>
      <c r="AL36" s="597"/>
      <c r="AM36" s="597"/>
      <c r="AN36" s="575"/>
    </row>
    <row r="37" spans="2:40" ht="13.5" customHeight="1" x14ac:dyDescent="0.15">
      <c r="B37" s="122"/>
      <c r="C37" s="121"/>
      <c r="D37" s="121"/>
      <c r="E37" s="121"/>
      <c r="F37" s="580"/>
      <c r="G37" s="573"/>
      <c r="H37" s="573"/>
      <c r="I37" s="14"/>
      <c r="J37" s="88"/>
      <c r="K37" s="14"/>
      <c r="L37" s="13"/>
      <c r="M37" s="574"/>
      <c r="N37" s="575"/>
      <c r="O37" s="14"/>
      <c r="P37" s="14"/>
      <c r="Q37" s="13"/>
      <c r="R37" s="13"/>
      <c r="S37" s="14"/>
      <c r="T37" s="23"/>
      <c r="U37" s="14"/>
      <c r="V37" s="23"/>
      <c r="W37" s="83"/>
      <c r="X37" s="83"/>
      <c r="Y37" s="83"/>
      <c r="Z37" s="83"/>
      <c r="AA37" s="56"/>
      <c r="AB37" s="57"/>
      <c r="AC37" s="581"/>
      <c r="AD37" s="582"/>
      <c r="AE37" s="83"/>
      <c r="AF37" s="83"/>
      <c r="AG37" s="56"/>
      <c r="AH37" s="57"/>
      <c r="AI37" s="572"/>
      <c r="AJ37" s="573"/>
      <c r="AK37" s="596"/>
      <c r="AL37" s="597"/>
      <c r="AM37" s="597"/>
      <c r="AN37" s="575"/>
    </row>
    <row r="38" spans="2:40" ht="13.5" customHeight="1" x14ac:dyDescent="0.15">
      <c r="B38" s="122"/>
      <c r="C38" s="121"/>
      <c r="D38" s="121"/>
      <c r="E38" s="121"/>
      <c r="F38" s="572"/>
      <c r="G38" s="573"/>
      <c r="H38" s="573"/>
      <c r="I38" s="14"/>
      <c r="J38" s="88"/>
      <c r="K38" s="14"/>
      <c r="L38" s="13"/>
      <c r="M38" s="574"/>
      <c r="N38" s="575"/>
      <c r="O38" s="14"/>
      <c r="P38" s="13"/>
      <c r="Q38" s="13"/>
      <c r="R38" s="13"/>
      <c r="S38" s="13"/>
      <c r="T38" s="83"/>
      <c r="U38" s="83"/>
      <c r="V38" s="83"/>
      <c r="W38" s="83"/>
      <c r="X38" s="83"/>
      <c r="Y38" s="83"/>
      <c r="Z38" s="83"/>
      <c r="AA38" s="56"/>
      <c r="AB38" s="57"/>
      <c r="AC38" s="581"/>
      <c r="AD38" s="582"/>
      <c r="AE38" s="83"/>
      <c r="AF38" s="83"/>
      <c r="AG38" s="56"/>
      <c r="AH38" s="57"/>
      <c r="AI38" s="572"/>
      <c r="AJ38" s="573"/>
      <c r="AK38" s="596"/>
      <c r="AL38" s="597"/>
      <c r="AM38" s="597"/>
      <c r="AN38" s="575"/>
    </row>
    <row r="39" spans="2:40" ht="13.5" customHeight="1" x14ac:dyDescent="0.15">
      <c r="B39" s="122"/>
      <c r="C39" s="121"/>
      <c r="D39" s="121"/>
      <c r="E39" s="121"/>
      <c r="F39" s="572"/>
      <c r="G39" s="573"/>
      <c r="H39" s="573"/>
      <c r="I39" s="14"/>
      <c r="J39" s="88"/>
      <c r="K39" s="14"/>
      <c r="L39" s="13"/>
      <c r="M39" s="574"/>
      <c r="N39" s="575"/>
      <c r="O39" s="14"/>
      <c r="P39" s="13"/>
      <c r="Q39" s="13"/>
      <c r="R39" s="13"/>
      <c r="S39" s="13"/>
      <c r="T39" s="83"/>
      <c r="U39" s="83"/>
      <c r="V39" s="83"/>
      <c r="W39" s="83"/>
      <c r="X39" s="83"/>
      <c r="Y39" s="83"/>
      <c r="Z39" s="83"/>
      <c r="AA39" s="56"/>
      <c r="AB39" s="57"/>
      <c r="AC39" s="581"/>
      <c r="AD39" s="582"/>
      <c r="AE39" s="83"/>
      <c r="AF39" s="83"/>
      <c r="AG39" s="56"/>
      <c r="AH39" s="57"/>
      <c r="AI39" s="572"/>
      <c r="AJ39" s="573"/>
      <c r="AK39" s="596"/>
      <c r="AL39" s="597"/>
      <c r="AM39" s="597"/>
      <c r="AN39" s="575"/>
    </row>
    <row r="40" spans="2:40" ht="13.5" customHeight="1" x14ac:dyDescent="0.15">
      <c r="B40" s="122"/>
      <c r="C40" s="121"/>
      <c r="D40" s="121"/>
      <c r="E40" s="121"/>
      <c r="F40" s="572"/>
      <c r="G40" s="573"/>
      <c r="H40" s="573"/>
      <c r="I40" s="14"/>
      <c r="J40" s="88"/>
      <c r="K40" s="14"/>
      <c r="L40" s="13"/>
      <c r="M40" s="574"/>
      <c r="N40" s="575"/>
      <c r="O40" s="14"/>
      <c r="P40" s="13"/>
      <c r="Q40" s="13"/>
      <c r="R40" s="13"/>
      <c r="S40" s="13"/>
      <c r="T40" s="83"/>
      <c r="U40" s="83"/>
      <c r="V40" s="83"/>
      <c r="W40" s="83"/>
      <c r="X40" s="83"/>
      <c r="Y40" s="83"/>
      <c r="Z40" s="83"/>
      <c r="AA40" s="56"/>
      <c r="AB40" s="57"/>
      <c r="AC40" s="581"/>
      <c r="AD40" s="582"/>
      <c r="AE40" s="83"/>
      <c r="AF40" s="83"/>
      <c r="AG40" s="56"/>
      <c r="AH40" s="57"/>
      <c r="AI40" s="572"/>
      <c r="AJ40" s="573"/>
      <c r="AK40" s="596"/>
      <c r="AL40" s="597"/>
      <c r="AM40" s="597"/>
      <c r="AN40" s="575"/>
    </row>
    <row r="41" spans="2:40" ht="13.5" customHeight="1" x14ac:dyDescent="0.15">
      <c r="B41" s="122"/>
      <c r="C41" s="121"/>
      <c r="D41" s="121"/>
      <c r="E41" s="121"/>
      <c r="F41" s="572"/>
      <c r="G41" s="573"/>
      <c r="H41" s="573"/>
      <c r="I41" s="14"/>
      <c r="J41" s="88"/>
      <c r="K41" s="14"/>
      <c r="L41" s="13"/>
      <c r="M41" s="574"/>
      <c r="N41" s="575"/>
      <c r="O41" s="14"/>
      <c r="P41" s="13"/>
      <c r="Q41" s="13"/>
      <c r="R41" s="13"/>
      <c r="S41" s="13"/>
      <c r="T41" s="83"/>
      <c r="U41" s="83"/>
      <c r="V41" s="83"/>
      <c r="W41" s="83"/>
      <c r="X41" s="83"/>
      <c r="Y41" s="83"/>
      <c r="Z41" s="83"/>
      <c r="AA41" s="56"/>
      <c r="AB41" s="57"/>
      <c r="AC41" s="581"/>
      <c r="AD41" s="582"/>
      <c r="AE41" s="83"/>
      <c r="AF41" s="83"/>
      <c r="AG41" s="56"/>
      <c r="AH41" s="57"/>
      <c r="AI41" s="572"/>
      <c r="AJ41" s="573"/>
      <c r="AK41" s="596"/>
      <c r="AL41" s="597"/>
      <c r="AM41" s="597"/>
      <c r="AN41" s="575"/>
    </row>
    <row r="42" spans="2:40" ht="13.5" customHeight="1" x14ac:dyDescent="0.15">
      <c r="B42" s="4" t="s">
        <v>106</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12"/>
  <dataValidations count="1">
    <dataValidation type="list" allowBlank="1" showInputMessage="1" showErrorMessage="1" sqref="K10:L41 U23 U37 AB23 AE13 AF12:AG12 AH1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9" fitToWidth="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19"/>
  <sheetViews>
    <sheetView showGridLines="0" showZeros="0" view="pageBreakPreview" zoomScaleNormal="70" zoomScaleSheetLayoutView="100" workbookViewId="0">
      <selection activeCell="C6" sqref="C6:AI18"/>
    </sheetView>
  </sheetViews>
  <sheetFormatPr defaultColWidth="9" defaultRowHeight="12" x14ac:dyDescent="0.15"/>
  <cols>
    <col min="1" max="1" width="1.5" style="2" customWidth="1"/>
    <col min="2" max="35" width="4.125" style="2" customWidth="1"/>
    <col min="36" max="36" width="1.25" style="2" customWidth="1"/>
    <col min="37" max="16384" width="9" style="2"/>
  </cols>
  <sheetData>
    <row r="2" spans="2:35" ht="8.25" customHeight="1" x14ac:dyDescent="0.15"/>
    <row r="3" spans="2:35" s="19" customFormat="1" ht="24.95" customHeight="1" x14ac:dyDescent="0.15">
      <c r="B3" s="602" t="s">
        <v>107</v>
      </c>
      <c r="C3" s="602"/>
      <c r="D3" s="602"/>
      <c r="E3" s="602"/>
      <c r="F3" s="602"/>
      <c r="G3" s="602"/>
      <c r="H3" s="602"/>
      <c r="I3" s="602"/>
      <c r="J3" s="602"/>
      <c r="K3" s="602"/>
      <c r="L3" s="602"/>
      <c r="M3" s="602"/>
      <c r="N3" s="602"/>
      <c r="O3" s="602"/>
      <c r="P3" s="602"/>
      <c r="Q3" s="602"/>
      <c r="R3" s="602"/>
      <c r="S3" s="602"/>
      <c r="T3" s="602"/>
      <c r="U3" s="602"/>
      <c r="V3" s="602"/>
      <c r="W3" s="602"/>
      <c r="X3" s="602"/>
      <c r="Y3" s="602"/>
      <c r="Z3" s="602"/>
      <c r="AA3" s="602"/>
      <c r="AB3" s="602"/>
      <c r="AC3" s="602"/>
      <c r="AD3" s="602"/>
      <c r="AE3" s="602"/>
      <c r="AF3" s="602"/>
      <c r="AG3" s="602"/>
      <c r="AH3" s="602"/>
      <c r="AI3" s="602"/>
    </row>
    <row r="4" spans="2:35" ht="20.100000000000001" customHeight="1" x14ac:dyDescent="0.15">
      <c r="B4" s="603" t="s">
        <v>54</v>
      </c>
      <c r="C4" s="604"/>
      <c r="D4" s="605"/>
      <c r="E4" s="606" t="str">
        <f>'様式A-1'!D3</f>
        <v>ナカヤマトンネル</v>
      </c>
      <c r="F4" s="607"/>
      <c r="G4" s="607"/>
      <c r="H4" s="607"/>
      <c r="I4" s="608"/>
      <c r="J4" s="371" t="s">
        <v>55</v>
      </c>
      <c r="K4" s="371"/>
      <c r="L4" s="371"/>
      <c r="M4" s="609" t="str">
        <f>'様式A-1'!J3</f>
        <v>主要地方道柳井周東線</v>
      </c>
      <c r="N4" s="609"/>
      <c r="O4" s="609"/>
      <c r="P4" s="609"/>
      <c r="Q4" s="609"/>
      <c r="R4" s="609"/>
      <c r="S4" s="372" t="s">
        <v>58</v>
      </c>
      <c r="T4" s="373"/>
      <c r="U4" s="373"/>
      <c r="V4" s="374"/>
      <c r="W4" s="625" t="str">
        <f>'様式A-1'!K5</f>
        <v>株式会社 長大
鷲尾 寛</v>
      </c>
      <c r="X4" s="626"/>
      <c r="Y4" s="626"/>
      <c r="Z4" s="626"/>
      <c r="AA4" s="626"/>
      <c r="AB4" s="627"/>
      <c r="AC4" s="631" t="s">
        <v>108</v>
      </c>
      <c r="AD4" s="632"/>
      <c r="AE4" s="633"/>
      <c r="AF4" s="610">
        <f>'様式A-1'!R5</f>
        <v>46080</v>
      </c>
      <c r="AG4" s="611"/>
      <c r="AH4" s="611"/>
      <c r="AI4" s="612"/>
    </row>
    <row r="5" spans="2:35" ht="20.100000000000001" customHeight="1" x14ac:dyDescent="0.15">
      <c r="B5" s="616" t="s">
        <v>64</v>
      </c>
      <c r="C5" s="617"/>
      <c r="D5" s="618"/>
      <c r="E5" s="619" t="str">
        <f>'様式A-1'!D4</f>
        <v>中山トンネル</v>
      </c>
      <c r="F5" s="620"/>
      <c r="G5" s="620"/>
      <c r="H5" s="620"/>
      <c r="I5" s="621"/>
      <c r="J5" s="400" t="s">
        <v>65</v>
      </c>
      <c r="K5" s="400"/>
      <c r="L5" s="400"/>
      <c r="M5" s="609" t="str">
        <f>'様式A-1'!R3</f>
        <v>山口県
岩国土木建築事務所</v>
      </c>
      <c r="N5" s="609"/>
      <c r="O5" s="609"/>
      <c r="P5" s="609"/>
      <c r="Q5" s="609"/>
      <c r="R5" s="609"/>
      <c r="S5" s="375"/>
      <c r="T5" s="376"/>
      <c r="U5" s="376"/>
      <c r="V5" s="377"/>
      <c r="W5" s="628"/>
      <c r="X5" s="629"/>
      <c r="Y5" s="629"/>
      <c r="Z5" s="629"/>
      <c r="AA5" s="629"/>
      <c r="AB5" s="630"/>
      <c r="AC5" s="634"/>
      <c r="AD5" s="635"/>
      <c r="AE5" s="636"/>
      <c r="AF5" s="613"/>
      <c r="AG5" s="614"/>
      <c r="AH5" s="614"/>
      <c r="AI5" s="615"/>
    </row>
    <row r="6" spans="2:35" ht="26.25" customHeight="1" x14ac:dyDescent="0.15">
      <c r="B6" s="343" t="s">
        <v>109</v>
      </c>
      <c r="C6" s="623"/>
      <c r="D6" s="623"/>
      <c r="E6" s="623"/>
      <c r="F6" s="623"/>
      <c r="G6" s="623"/>
      <c r="H6" s="623"/>
      <c r="I6" s="623"/>
      <c r="J6" s="623"/>
      <c r="K6" s="623"/>
      <c r="L6" s="623"/>
      <c r="M6" s="623"/>
      <c r="N6" s="623"/>
      <c r="O6" s="623"/>
      <c r="P6" s="623"/>
      <c r="Q6" s="623"/>
      <c r="R6" s="623"/>
      <c r="S6" s="623"/>
      <c r="T6" s="623"/>
      <c r="U6" s="623"/>
      <c r="V6" s="623"/>
      <c r="W6" s="623"/>
      <c r="X6" s="623"/>
      <c r="Y6" s="623"/>
      <c r="Z6" s="623"/>
      <c r="AA6" s="623"/>
      <c r="AB6" s="623"/>
      <c r="AC6" s="623"/>
      <c r="AD6" s="623"/>
      <c r="AE6" s="623"/>
      <c r="AF6" s="623"/>
      <c r="AG6" s="623"/>
      <c r="AH6" s="623"/>
      <c r="AI6" s="623"/>
    </row>
    <row r="7" spans="2:35" ht="35.450000000000003" customHeight="1" x14ac:dyDescent="0.15">
      <c r="B7" s="622"/>
      <c r="C7" s="624"/>
      <c r="D7" s="624"/>
      <c r="E7" s="624"/>
      <c r="F7" s="624"/>
      <c r="G7" s="624"/>
      <c r="H7" s="624"/>
      <c r="I7" s="624"/>
      <c r="J7" s="624"/>
      <c r="K7" s="624"/>
      <c r="L7" s="624"/>
      <c r="M7" s="624"/>
      <c r="N7" s="624"/>
      <c r="O7" s="624"/>
      <c r="P7" s="624"/>
      <c r="Q7" s="624"/>
      <c r="R7" s="624"/>
      <c r="S7" s="624"/>
      <c r="T7" s="624"/>
      <c r="U7" s="624"/>
      <c r="V7" s="624"/>
      <c r="W7" s="624"/>
      <c r="X7" s="624"/>
      <c r="Y7" s="624"/>
      <c r="Z7" s="624"/>
      <c r="AA7" s="624"/>
      <c r="AB7" s="624"/>
      <c r="AC7" s="624"/>
      <c r="AD7" s="624"/>
      <c r="AE7" s="624"/>
      <c r="AF7" s="624"/>
      <c r="AG7" s="624"/>
      <c r="AH7" s="624"/>
      <c r="AI7" s="624"/>
    </row>
    <row r="8" spans="2:35" ht="35.450000000000003" customHeight="1" x14ac:dyDescent="0.15">
      <c r="B8" s="622"/>
      <c r="C8" s="624"/>
      <c r="D8" s="624"/>
      <c r="E8" s="624"/>
      <c r="F8" s="624"/>
      <c r="G8" s="624"/>
      <c r="H8" s="624"/>
      <c r="I8" s="624"/>
      <c r="J8" s="624"/>
      <c r="K8" s="624"/>
      <c r="L8" s="624"/>
      <c r="M8" s="624"/>
      <c r="N8" s="624"/>
      <c r="O8" s="624"/>
      <c r="P8" s="624"/>
      <c r="Q8" s="624"/>
      <c r="R8" s="624"/>
      <c r="S8" s="624"/>
      <c r="T8" s="624"/>
      <c r="U8" s="624"/>
      <c r="V8" s="624"/>
      <c r="W8" s="624"/>
      <c r="X8" s="624"/>
      <c r="Y8" s="624"/>
      <c r="Z8" s="624"/>
      <c r="AA8" s="624"/>
      <c r="AB8" s="624"/>
      <c r="AC8" s="624"/>
      <c r="AD8" s="624"/>
      <c r="AE8" s="624"/>
      <c r="AF8" s="624"/>
      <c r="AG8" s="624"/>
      <c r="AH8" s="624"/>
      <c r="AI8" s="624"/>
    </row>
    <row r="9" spans="2:35" ht="35.450000000000003" customHeight="1" x14ac:dyDescent="0.15">
      <c r="B9" s="622"/>
      <c r="C9" s="624"/>
      <c r="D9" s="624"/>
      <c r="E9" s="624"/>
      <c r="F9" s="624"/>
      <c r="G9" s="624"/>
      <c r="H9" s="624"/>
      <c r="I9" s="624"/>
      <c r="J9" s="624"/>
      <c r="K9" s="624"/>
      <c r="L9" s="624"/>
      <c r="M9" s="624"/>
      <c r="N9" s="624"/>
      <c r="O9" s="624"/>
      <c r="P9" s="624"/>
      <c r="Q9" s="624"/>
      <c r="R9" s="624"/>
      <c r="S9" s="624"/>
      <c r="T9" s="624"/>
      <c r="U9" s="624"/>
      <c r="V9" s="624"/>
      <c r="W9" s="624"/>
      <c r="X9" s="624"/>
      <c r="Y9" s="624"/>
      <c r="Z9" s="624"/>
      <c r="AA9" s="624"/>
      <c r="AB9" s="624"/>
      <c r="AC9" s="624"/>
      <c r="AD9" s="624"/>
      <c r="AE9" s="624"/>
      <c r="AF9" s="624"/>
      <c r="AG9" s="624"/>
      <c r="AH9" s="624"/>
      <c r="AI9" s="624"/>
    </row>
    <row r="10" spans="2:35" ht="35.450000000000003" customHeight="1" x14ac:dyDescent="0.15">
      <c r="B10" s="622"/>
      <c r="C10" s="624"/>
      <c r="D10" s="624"/>
      <c r="E10" s="624"/>
      <c r="F10" s="624"/>
      <c r="G10" s="624"/>
      <c r="H10" s="624"/>
      <c r="I10" s="624"/>
      <c r="J10" s="624"/>
      <c r="K10" s="624"/>
      <c r="L10" s="624"/>
      <c r="M10" s="624"/>
      <c r="N10" s="624"/>
      <c r="O10" s="624"/>
      <c r="P10" s="624"/>
      <c r="Q10" s="624"/>
      <c r="R10" s="624"/>
      <c r="S10" s="624"/>
      <c r="T10" s="624"/>
      <c r="U10" s="624"/>
      <c r="V10" s="624"/>
      <c r="W10" s="624"/>
      <c r="X10" s="624"/>
      <c r="Y10" s="624"/>
      <c r="Z10" s="624"/>
      <c r="AA10" s="624"/>
      <c r="AB10" s="624"/>
      <c r="AC10" s="624"/>
      <c r="AD10" s="624"/>
      <c r="AE10" s="624"/>
      <c r="AF10" s="624"/>
      <c r="AG10" s="624"/>
      <c r="AH10" s="624"/>
      <c r="AI10" s="624"/>
    </row>
    <row r="11" spans="2:35" ht="35.450000000000003" customHeight="1" x14ac:dyDescent="0.15">
      <c r="B11" s="622"/>
      <c r="C11" s="624"/>
      <c r="D11" s="624"/>
      <c r="E11" s="624"/>
      <c r="F11" s="624"/>
      <c r="G11" s="624"/>
      <c r="H11" s="624"/>
      <c r="I11" s="624"/>
      <c r="J11" s="624"/>
      <c r="K11" s="624"/>
      <c r="L11" s="624"/>
      <c r="M11" s="624"/>
      <c r="N11" s="624"/>
      <c r="O11" s="624"/>
      <c r="P11" s="624"/>
      <c r="Q11" s="624"/>
      <c r="R11" s="624"/>
      <c r="S11" s="624"/>
      <c r="T11" s="624"/>
      <c r="U11" s="624"/>
      <c r="V11" s="624"/>
      <c r="W11" s="624"/>
      <c r="X11" s="624"/>
      <c r="Y11" s="624"/>
      <c r="Z11" s="624"/>
      <c r="AA11" s="624"/>
      <c r="AB11" s="624"/>
      <c r="AC11" s="624"/>
      <c r="AD11" s="624"/>
      <c r="AE11" s="624"/>
      <c r="AF11" s="624"/>
      <c r="AG11" s="624"/>
      <c r="AH11" s="624"/>
      <c r="AI11" s="624"/>
    </row>
    <row r="12" spans="2:35" ht="35.450000000000003" customHeight="1" x14ac:dyDescent="0.15">
      <c r="B12" s="622"/>
      <c r="C12" s="624"/>
      <c r="D12" s="624"/>
      <c r="E12" s="624"/>
      <c r="F12" s="624"/>
      <c r="G12" s="624"/>
      <c r="H12" s="624"/>
      <c r="I12" s="624"/>
      <c r="J12" s="624"/>
      <c r="K12" s="624"/>
      <c r="L12" s="624"/>
      <c r="M12" s="624"/>
      <c r="N12" s="624"/>
      <c r="O12" s="624"/>
      <c r="P12" s="624"/>
      <c r="Q12" s="624"/>
      <c r="R12" s="624"/>
      <c r="S12" s="624"/>
      <c r="T12" s="624"/>
      <c r="U12" s="624"/>
      <c r="V12" s="624"/>
      <c r="W12" s="624"/>
      <c r="X12" s="624"/>
      <c r="Y12" s="624"/>
      <c r="Z12" s="624"/>
      <c r="AA12" s="624"/>
      <c r="AB12" s="624"/>
      <c r="AC12" s="624"/>
      <c r="AD12" s="624"/>
      <c r="AE12" s="624"/>
      <c r="AF12" s="624"/>
      <c r="AG12" s="624"/>
      <c r="AH12" s="624"/>
      <c r="AI12" s="624"/>
    </row>
    <row r="13" spans="2:35" ht="35.450000000000003" customHeight="1" x14ac:dyDescent="0.15">
      <c r="B13" s="622"/>
      <c r="C13" s="624"/>
      <c r="D13" s="624"/>
      <c r="E13" s="624"/>
      <c r="F13" s="624"/>
      <c r="G13" s="624"/>
      <c r="H13" s="624"/>
      <c r="I13" s="624"/>
      <c r="J13" s="624"/>
      <c r="K13" s="624"/>
      <c r="L13" s="624"/>
      <c r="M13" s="624"/>
      <c r="N13" s="624"/>
      <c r="O13" s="624"/>
      <c r="P13" s="624"/>
      <c r="Q13" s="624"/>
      <c r="R13" s="624"/>
      <c r="S13" s="624"/>
      <c r="T13" s="624"/>
      <c r="U13" s="624"/>
      <c r="V13" s="624"/>
      <c r="W13" s="624"/>
      <c r="X13" s="624"/>
      <c r="Y13" s="624"/>
      <c r="Z13" s="624"/>
      <c r="AA13" s="624"/>
      <c r="AB13" s="624"/>
      <c r="AC13" s="624"/>
      <c r="AD13" s="624"/>
      <c r="AE13" s="624"/>
      <c r="AF13" s="624"/>
      <c r="AG13" s="624"/>
      <c r="AH13" s="624"/>
      <c r="AI13" s="624"/>
    </row>
    <row r="14" spans="2:35" ht="35.450000000000003" customHeight="1" x14ac:dyDescent="0.15">
      <c r="B14" s="622"/>
      <c r="C14" s="624"/>
      <c r="D14" s="624"/>
      <c r="E14" s="624"/>
      <c r="F14" s="624"/>
      <c r="G14" s="624"/>
      <c r="H14" s="624"/>
      <c r="I14" s="624"/>
      <c r="J14" s="624"/>
      <c r="K14" s="624"/>
      <c r="L14" s="624"/>
      <c r="M14" s="624"/>
      <c r="N14" s="624"/>
      <c r="O14" s="624"/>
      <c r="P14" s="624"/>
      <c r="Q14" s="624"/>
      <c r="R14" s="624"/>
      <c r="S14" s="624"/>
      <c r="T14" s="624"/>
      <c r="U14" s="624"/>
      <c r="V14" s="624"/>
      <c r="W14" s="624"/>
      <c r="X14" s="624"/>
      <c r="Y14" s="624"/>
      <c r="Z14" s="624"/>
      <c r="AA14" s="624"/>
      <c r="AB14" s="624"/>
      <c r="AC14" s="624"/>
      <c r="AD14" s="624"/>
      <c r="AE14" s="624"/>
      <c r="AF14" s="624"/>
      <c r="AG14" s="624"/>
      <c r="AH14" s="624"/>
      <c r="AI14" s="624"/>
    </row>
    <row r="15" spans="2:35" ht="35.450000000000003" customHeight="1" x14ac:dyDescent="0.15">
      <c r="B15" s="622"/>
      <c r="C15" s="624"/>
      <c r="D15" s="624"/>
      <c r="E15" s="624"/>
      <c r="F15" s="624"/>
      <c r="G15" s="624"/>
      <c r="H15" s="624"/>
      <c r="I15" s="624"/>
      <c r="J15" s="624"/>
      <c r="K15" s="624"/>
      <c r="L15" s="624"/>
      <c r="M15" s="624"/>
      <c r="N15" s="624"/>
      <c r="O15" s="624"/>
      <c r="P15" s="624"/>
      <c r="Q15" s="624"/>
      <c r="R15" s="624"/>
      <c r="S15" s="624"/>
      <c r="T15" s="624"/>
      <c r="U15" s="624"/>
      <c r="V15" s="624"/>
      <c r="W15" s="624"/>
      <c r="X15" s="624"/>
      <c r="Y15" s="624"/>
      <c r="Z15" s="624"/>
      <c r="AA15" s="624"/>
      <c r="AB15" s="624"/>
      <c r="AC15" s="624"/>
      <c r="AD15" s="624"/>
      <c r="AE15" s="624"/>
      <c r="AF15" s="624"/>
      <c r="AG15" s="624"/>
      <c r="AH15" s="624"/>
      <c r="AI15" s="624"/>
    </row>
    <row r="16" spans="2:35" ht="35.450000000000003" customHeight="1" x14ac:dyDescent="0.15">
      <c r="B16" s="622"/>
      <c r="C16" s="624"/>
      <c r="D16" s="624"/>
      <c r="E16" s="624"/>
      <c r="F16" s="624"/>
      <c r="G16" s="624"/>
      <c r="H16" s="624"/>
      <c r="I16" s="624"/>
      <c r="J16" s="624"/>
      <c r="K16" s="624"/>
      <c r="L16" s="624"/>
      <c r="M16" s="624"/>
      <c r="N16" s="624"/>
      <c r="O16" s="624"/>
      <c r="P16" s="624"/>
      <c r="Q16" s="624"/>
      <c r="R16" s="624"/>
      <c r="S16" s="624"/>
      <c r="T16" s="624"/>
      <c r="U16" s="624"/>
      <c r="V16" s="624"/>
      <c r="W16" s="624"/>
      <c r="X16" s="624"/>
      <c r="Y16" s="624"/>
      <c r="Z16" s="624"/>
      <c r="AA16" s="624"/>
      <c r="AB16" s="624"/>
      <c r="AC16" s="624"/>
      <c r="AD16" s="624"/>
      <c r="AE16" s="624"/>
      <c r="AF16" s="624"/>
      <c r="AG16" s="624"/>
      <c r="AH16" s="624"/>
      <c r="AI16" s="624"/>
    </row>
    <row r="17" spans="2:35" ht="35.450000000000003" customHeight="1" x14ac:dyDescent="0.15">
      <c r="B17" s="622"/>
      <c r="C17" s="624"/>
      <c r="D17" s="624"/>
      <c r="E17" s="624"/>
      <c r="F17" s="624"/>
      <c r="G17" s="624"/>
      <c r="H17" s="624"/>
      <c r="I17" s="624"/>
      <c r="J17" s="624"/>
      <c r="K17" s="624"/>
      <c r="L17" s="624"/>
      <c r="M17" s="624"/>
      <c r="N17" s="624"/>
      <c r="O17" s="624"/>
      <c r="P17" s="624"/>
      <c r="Q17" s="624"/>
      <c r="R17" s="624"/>
      <c r="S17" s="624"/>
      <c r="T17" s="624"/>
      <c r="U17" s="624"/>
      <c r="V17" s="624"/>
      <c r="W17" s="624"/>
      <c r="X17" s="624"/>
      <c r="Y17" s="624"/>
      <c r="Z17" s="624"/>
      <c r="AA17" s="624"/>
      <c r="AB17" s="624"/>
      <c r="AC17" s="624"/>
      <c r="AD17" s="624"/>
      <c r="AE17" s="624"/>
      <c r="AF17" s="624"/>
      <c r="AG17" s="624"/>
      <c r="AH17" s="624"/>
      <c r="AI17" s="624"/>
    </row>
    <row r="18" spans="2:35" ht="53.25" customHeight="1" x14ac:dyDescent="0.15">
      <c r="B18" s="622"/>
      <c r="C18" s="624"/>
      <c r="D18" s="624"/>
      <c r="E18" s="624"/>
      <c r="F18" s="624"/>
      <c r="G18" s="624"/>
      <c r="H18" s="624"/>
      <c r="I18" s="624"/>
      <c r="J18" s="624"/>
      <c r="K18" s="624"/>
      <c r="L18" s="624"/>
      <c r="M18" s="624"/>
      <c r="N18" s="624"/>
      <c r="O18" s="624"/>
      <c r="P18" s="624"/>
      <c r="Q18" s="624"/>
      <c r="R18" s="624"/>
      <c r="S18" s="624"/>
      <c r="T18" s="624"/>
      <c r="U18" s="624"/>
      <c r="V18" s="624"/>
      <c r="W18" s="624"/>
      <c r="X18" s="624"/>
      <c r="Y18" s="624"/>
      <c r="Z18" s="624"/>
      <c r="AA18" s="624"/>
      <c r="AB18" s="624"/>
      <c r="AC18" s="624"/>
      <c r="AD18" s="624"/>
      <c r="AE18" s="624"/>
      <c r="AF18" s="624"/>
      <c r="AG18" s="624"/>
      <c r="AH18" s="624"/>
      <c r="AI18" s="624"/>
    </row>
    <row r="19" spans="2:35" ht="15" customHeight="1" x14ac:dyDescent="0.15">
      <c r="B19" s="18"/>
      <c r="C19" s="18"/>
      <c r="D19" s="3"/>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pageSetUpPr fitToPage="1"/>
  </sheetPr>
  <dimension ref="B1:AA37"/>
  <sheetViews>
    <sheetView showGridLines="0" view="pageBreakPreview" topLeftCell="A4" zoomScaleNormal="70" zoomScaleSheetLayoutView="100" workbookViewId="0">
      <selection activeCell="B12" sqref="B12:Y29"/>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508</v>
      </c>
      <c r="C2" s="234"/>
      <c r="D2" s="234"/>
      <c r="E2" s="234"/>
      <c r="F2" s="234"/>
      <c r="G2" s="234"/>
      <c r="H2" s="234"/>
      <c r="I2" s="234"/>
      <c r="J2" s="234"/>
      <c r="K2" s="234"/>
      <c r="L2" s="234"/>
      <c r="M2" s="236"/>
      <c r="N2" s="500" t="s">
        <v>509</v>
      </c>
      <c r="O2" s="500"/>
      <c r="P2" s="673">
        <v>45917</v>
      </c>
      <c r="Q2" s="674"/>
      <c r="R2" s="675"/>
      <c r="S2" s="500" t="s">
        <v>396</v>
      </c>
      <c r="T2" s="500"/>
      <c r="U2" s="500"/>
      <c r="V2" s="676" t="s">
        <v>397</v>
      </c>
      <c r="W2" s="676"/>
      <c r="X2" s="676"/>
      <c r="Y2" s="676"/>
      <c r="Z2" s="676"/>
    </row>
    <row r="3" spans="2:27" ht="20.100000000000001" customHeight="1" x14ac:dyDescent="0.15">
      <c r="B3" s="237" t="s">
        <v>398</v>
      </c>
      <c r="C3" s="482" t="s">
        <v>399</v>
      </c>
      <c r="D3" s="483"/>
      <c r="E3" s="483"/>
      <c r="F3" s="484"/>
      <c r="G3" s="498" t="s">
        <v>400</v>
      </c>
      <c r="H3" s="482" t="s">
        <v>401</v>
      </c>
      <c r="I3" s="483"/>
      <c r="J3" s="484"/>
      <c r="K3" s="498" t="s">
        <v>402</v>
      </c>
      <c r="L3" s="677" t="s">
        <v>510</v>
      </c>
      <c r="M3" s="677"/>
      <c r="N3" s="677"/>
      <c r="O3" s="677"/>
      <c r="P3" s="677"/>
      <c r="Q3" s="477" t="s">
        <v>511</v>
      </c>
      <c r="R3" s="479"/>
      <c r="S3" s="482" t="s">
        <v>512</v>
      </c>
      <c r="T3" s="483"/>
      <c r="U3" s="484"/>
      <c r="V3" s="679" t="s">
        <v>420</v>
      </c>
      <c r="W3" s="238" t="s">
        <v>421</v>
      </c>
      <c r="X3" s="419">
        <v>34.051780000000001</v>
      </c>
      <c r="Y3" s="434"/>
      <c r="Z3" s="420"/>
    </row>
    <row r="4" spans="2:27" ht="20.100000000000001" customHeight="1" x14ac:dyDescent="0.15">
      <c r="B4" s="205" t="s">
        <v>405</v>
      </c>
      <c r="C4" s="485" t="s">
        <v>406</v>
      </c>
      <c r="D4" s="486"/>
      <c r="E4" s="486"/>
      <c r="F4" s="487"/>
      <c r="G4" s="504"/>
      <c r="H4" s="485"/>
      <c r="I4" s="486"/>
      <c r="J4" s="487"/>
      <c r="K4" s="504"/>
      <c r="L4" s="678"/>
      <c r="M4" s="678"/>
      <c r="N4" s="678"/>
      <c r="O4" s="678"/>
      <c r="P4" s="678"/>
      <c r="Q4" s="464"/>
      <c r="R4" s="481"/>
      <c r="S4" s="485" t="s">
        <v>513</v>
      </c>
      <c r="T4" s="486"/>
      <c r="U4" s="487"/>
      <c r="V4" s="680"/>
      <c r="W4" s="239" t="s">
        <v>433</v>
      </c>
      <c r="X4" s="419">
        <v>132.06774999999999</v>
      </c>
      <c r="Y4" s="434"/>
      <c r="Z4" s="420"/>
    </row>
    <row r="5" spans="2:27" ht="20.100000000000001" customHeight="1" x14ac:dyDescent="0.15">
      <c r="B5" s="671" t="s">
        <v>408</v>
      </c>
      <c r="C5" s="201" t="s">
        <v>409</v>
      </c>
      <c r="D5" s="419" t="s">
        <v>514</v>
      </c>
      <c r="E5" s="434"/>
      <c r="F5" s="434"/>
      <c r="G5" s="411" t="s">
        <v>262</v>
      </c>
      <c r="H5" s="418"/>
      <c r="I5" s="419" t="s">
        <v>515</v>
      </c>
      <c r="J5" s="434"/>
      <c r="K5" s="420"/>
      <c r="L5" s="500" t="s">
        <v>414</v>
      </c>
      <c r="M5" s="500"/>
      <c r="N5" s="240" t="s">
        <v>415</v>
      </c>
      <c r="O5" s="241">
        <v>122</v>
      </c>
      <c r="P5" s="202" t="s">
        <v>416</v>
      </c>
      <c r="Q5" s="652" t="s">
        <v>516</v>
      </c>
      <c r="R5" s="669" t="s">
        <v>517</v>
      </c>
      <c r="S5" s="498" t="s">
        <v>57</v>
      </c>
      <c r="T5" s="498"/>
      <c r="U5" s="242" t="s">
        <v>407</v>
      </c>
      <c r="V5" s="477" t="s">
        <v>438</v>
      </c>
      <c r="W5" s="238" t="s">
        <v>421</v>
      </c>
      <c r="X5" s="419">
        <v>34.051319999999997</v>
      </c>
      <c r="Y5" s="434"/>
      <c r="Z5" s="420"/>
    </row>
    <row r="6" spans="2:27" ht="20.100000000000001" customHeight="1" x14ac:dyDescent="0.15">
      <c r="B6" s="672"/>
      <c r="C6" s="201" t="s">
        <v>417</v>
      </c>
      <c r="D6" s="419" t="s">
        <v>514</v>
      </c>
      <c r="E6" s="434"/>
      <c r="F6" s="434"/>
      <c r="G6" s="500" t="s">
        <v>518</v>
      </c>
      <c r="H6" s="500"/>
      <c r="I6" s="419" t="s">
        <v>519</v>
      </c>
      <c r="J6" s="434"/>
      <c r="K6" s="420"/>
      <c r="L6" s="500" t="s">
        <v>520</v>
      </c>
      <c r="M6" s="500"/>
      <c r="N6" s="240" t="s">
        <v>415</v>
      </c>
      <c r="O6" s="220">
        <v>9.25</v>
      </c>
      <c r="P6" s="202" t="s">
        <v>416</v>
      </c>
      <c r="Q6" s="481"/>
      <c r="R6" s="670"/>
      <c r="S6" s="500" t="s">
        <v>56</v>
      </c>
      <c r="T6" s="500"/>
      <c r="U6" s="243" t="s">
        <v>404</v>
      </c>
      <c r="V6" s="464"/>
      <c r="W6" s="238" t="s">
        <v>433</v>
      </c>
      <c r="X6" s="419">
        <v>132.06744</v>
      </c>
      <c r="Y6" s="434"/>
      <c r="Z6" s="420"/>
    </row>
    <row r="7" spans="2:27" ht="7.5" customHeight="1" x14ac:dyDescent="0.15">
      <c r="B7" s="649" t="s">
        <v>521</v>
      </c>
      <c r="C7" s="649"/>
      <c r="D7" s="650" t="s">
        <v>522</v>
      </c>
      <c r="E7" s="650"/>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649"/>
      <c r="C8" s="649"/>
      <c r="D8" s="650"/>
      <c r="E8" s="650"/>
      <c r="F8" s="247"/>
      <c r="G8" s="651" t="s">
        <v>523</v>
      </c>
      <c r="H8" s="652"/>
      <c r="I8" s="657" t="s">
        <v>524</v>
      </c>
      <c r="J8" s="248" t="s">
        <v>525</v>
      </c>
      <c r="K8" s="249" t="s">
        <v>522</v>
      </c>
      <c r="L8" s="660">
        <v>143</v>
      </c>
      <c r="M8" s="661"/>
      <c r="N8" s="201" t="s">
        <v>526</v>
      </c>
      <c r="O8" s="668">
        <v>0</v>
      </c>
      <c r="P8" s="668"/>
      <c r="Q8" s="201" t="s">
        <v>527</v>
      </c>
      <c r="R8" s="660">
        <v>0</v>
      </c>
      <c r="S8" s="661"/>
      <c r="T8" s="651" t="s">
        <v>528</v>
      </c>
      <c r="U8" s="652"/>
      <c r="V8" s="651" t="s">
        <v>529</v>
      </c>
      <c r="W8" s="652"/>
      <c r="X8" s="638">
        <v>0</v>
      </c>
      <c r="Y8" s="639"/>
      <c r="Z8" s="247"/>
      <c r="AA8" s="117"/>
    </row>
    <row r="9" spans="2:27" ht="11.1" customHeight="1" x14ac:dyDescent="0.15">
      <c r="B9" s="649"/>
      <c r="C9" s="649"/>
      <c r="D9" s="650"/>
      <c r="E9" s="650"/>
      <c r="F9" s="247"/>
      <c r="G9" s="653"/>
      <c r="H9" s="654"/>
      <c r="I9" s="658"/>
      <c r="J9" s="664" t="s">
        <v>337</v>
      </c>
      <c r="K9" s="666" t="s">
        <v>522</v>
      </c>
      <c r="L9" s="638">
        <v>4</v>
      </c>
      <c r="M9" s="639"/>
      <c r="N9" s="664" t="s">
        <v>526</v>
      </c>
      <c r="O9" s="638">
        <v>0</v>
      </c>
      <c r="P9" s="639"/>
      <c r="Q9" s="664" t="s">
        <v>527</v>
      </c>
      <c r="R9" s="638">
        <v>0</v>
      </c>
      <c r="S9" s="639"/>
      <c r="T9" s="653"/>
      <c r="U9" s="654"/>
      <c r="V9" s="655"/>
      <c r="W9" s="656"/>
      <c r="X9" s="662"/>
      <c r="Y9" s="663"/>
      <c r="Z9" s="247"/>
      <c r="AA9" s="117"/>
    </row>
    <row r="10" spans="2:27" ht="11.1" customHeight="1" x14ac:dyDescent="0.15">
      <c r="B10" s="649"/>
      <c r="C10" s="649"/>
      <c r="D10" s="650"/>
      <c r="E10" s="650"/>
      <c r="F10" s="247"/>
      <c r="G10" s="653"/>
      <c r="H10" s="654"/>
      <c r="I10" s="658"/>
      <c r="J10" s="665"/>
      <c r="K10" s="667"/>
      <c r="L10" s="640"/>
      <c r="M10" s="641"/>
      <c r="N10" s="665"/>
      <c r="O10" s="640"/>
      <c r="P10" s="641"/>
      <c r="Q10" s="665"/>
      <c r="R10" s="640"/>
      <c r="S10" s="641"/>
      <c r="T10" s="653"/>
      <c r="U10" s="654"/>
      <c r="V10" s="642" t="s">
        <v>530</v>
      </c>
      <c r="W10" s="643"/>
      <c r="X10" s="638">
        <v>15</v>
      </c>
      <c r="Y10" s="639"/>
      <c r="Z10" s="247"/>
      <c r="AA10" s="117"/>
    </row>
    <row r="11" spans="2:27" ht="21.75" customHeight="1" x14ac:dyDescent="0.15">
      <c r="B11" s="649"/>
      <c r="C11" s="649"/>
      <c r="D11" s="650"/>
      <c r="E11" s="650"/>
      <c r="F11" s="247"/>
      <c r="G11" s="655"/>
      <c r="H11" s="656"/>
      <c r="I11" s="659"/>
      <c r="J11" s="201" t="s">
        <v>531</v>
      </c>
      <c r="K11" s="249" t="s">
        <v>522</v>
      </c>
      <c r="L11" s="646">
        <v>0</v>
      </c>
      <c r="M11" s="647"/>
      <c r="N11" s="201" t="s">
        <v>526</v>
      </c>
      <c r="O11" s="648">
        <v>0</v>
      </c>
      <c r="P11" s="648"/>
      <c r="Q11" s="201" t="s">
        <v>527</v>
      </c>
      <c r="R11" s="646">
        <v>0</v>
      </c>
      <c r="S11" s="647"/>
      <c r="T11" s="655"/>
      <c r="U11" s="656"/>
      <c r="V11" s="644"/>
      <c r="W11" s="645"/>
      <c r="X11" s="640"/>
      <c r="Y11" s="641"/>
      <c r="Z11" s="247"/>
      <c r="AA11" s="117"/>
    </row>
    <row r="12" spans="2:27" ht="21.75" customHeight="1" x14ac:dyDescent="0.15">
      <c r="B12" s="422" t="s">
        <v>112</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409"/>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409"/>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409"/>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409"/>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409"/>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409"/>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409"/>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409"/>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409"/>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409"/>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409"/>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409"/>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409"/>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409"/>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409"/>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409"/>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410"/>
      <c r="C29" s="262"/>
      <c r="D29" s="262"/>
      <c r="E29" s="263"/>
      <c r="F29" s="264"/>
      <c r="G29" s="262"/>
      <c r="H29" s="262"/>
      <c r="I29" s="262"/>
      <c r="J29" s="637" t="s">
        <v>113</v>
      </c>
      <c r="K29" s="637"/>
      <c r="L29" s="637"/>
      <c r="M29" s="637"/>
      <c r="N29" s="637"/>
      <c r="O29" s="637"/>
      <c r="P29" s="637"/>
      <c r="Q29" s="637" t="s">
        <v>114</v>
      </c>
      <c r="R29" s="637"/>
      <c r="S29" s="637"/>
      <c r="T29" s="637"/>
      <c r="U29" s="637"/>
      <c r="V29" s="637"/>
      <c r="W29" s="637"/>
      <c r="X29" s="637"/>
      <c r="Y29" s="637"/>
      <c r="Z29" s="265"/>
    </row>
    <row r="30" spans="2:26" ht="15" customHeight="1" x14ac:dyDescent="0.15">
      <c r="C30" s="3" t="s">
        <v>115</v>
      </c>
    </row>
    <row r="31" spans="2:26" ht="15" customHeight="1" x14ac:dyDescent="0.15">
      <c r="C31" s="1" t="s">
        <v>116</v>
      </c>
    </row>
    <row r="32" spans="2:26" ht="15" customHeight="1" x14ac:dyDescent="0.15">
      <c r="C32" s="1" t="s">
        <v>117</v>
      </c>
    </row>
    <row r="33" spans="3:3" ht="15" customHeight="1" x14ac:dyDescent="0.15">
      <c r="C33" s="1" t="s">
        <v>118</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緯度を小数点以下５桁まで入力する。" sqref="X3:Z3 X5:Z5" xr:uid="{F7071B6C-73E9-4671-B748-5D5F398049A1}"/>
    <dataValidation allowBlank="1" showInputMessage="1" showErrorMessage="1" prompt="経度を小数点以下５桁まで入力する。" sqref="X4:Z4 X6:Z6" xr:uid="{847C0712-D7CD-4A46-A944-C6C02CAA5665}"/>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EE84-A31A-4CDE-BE1A-82F607043BDD}">
  <sheetPr>
    <pageSetUpPr fitToPage="1"/>
  </sheetPr>
  <dimension ref="B1:AA37"/>
  <sheetViews>
    <sheetView showGridLines="0" view="pageBreakPreview" topLeftCell="A2" zoomScaleNormal="70" zoomScaleSheetLayoutView="100" workbookViewId="0">
      <selection activeCell="B12" sqref="B12:AA29"/>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508</v>
      </c>
      <c r="C2" s="234"/>
      <c r="D2" s="234"/>
      <c r="E2" s="234"/>
      <c r="F2" s="234"/>
      <c r="G2" s="234"/>
      <c r="H2" s="234"/>
      <c r="I2" s="234"/>
      <c r="J2" s="234"/>
      <c r="K2" s="234"/>
      <c r="L2" s="234"/>
      <c r="M2" s="236"/>
      <c r="N2" s="500" t="s">
        <v>509</v>
      </c>
      <c r="O2" s="500"/>
      <c r="P2" s="673">
        <v>45917</v>
      </c>
      <c r="Q2" s="674"/>
      <c r="R2" s="675"/>
      <c r="S2" s="500" t="s">
        <v>396</v>
      </c>
      <c r="T2" s="500"/>
      <c r="U2" s="500"/>
      <c r="V2" s="676" t="s">
        <v>397</v>
      </c>
      <c r="W2" s="676"/>
      <c r="X2" s="676"/>
      <c r="Y2" s="676"/>
      <c r="Z2" s="676"/>
    </row>
    <row r="3" spans="2:27" ht="20.100000000000001" customHeight="1" x14ac:dyDescent="0.15">
      <c r="B3" s="237" t="s">
        <v>398</v>
      </c>
      <c r="C3" s="482" t="s">
        <v>399</v>
      </c>
      <c r="D3" s="483"/>
      <c r="E3" s="483"/>
      <c r="F3" s="484"/>
      <c r="G3" s="498" t="s">
        <v>400</v>
      </c>
      <c r="H3" s="482" t="s">
        <v>401</v>
      </c>
      <c r="I3" s="483"/>
      <c r="J3" s="484"/>
      <c r="K3" s="498" t="s">
        <v>402</v>
      </c>
      <c r="L3" s="677" t="s">
        <v>510</v>
      </c>
      <c r="M3" s="677"/>
      <c r="N3" s="677"/>
      <c r="O3" s="677"/>
      <c r="P3" s="677"/>
      <c r="Q3" s="477" t="s">
        <v>511</v>
      </c>
      <c r="R3" s="479"/>
      <c r="S3" s="482" t="s">
        <v>512</v>
      </c>
      <c r="T3" s="483"/>
      <c r="U3" s="484"/>
      <c r="V3" s="679" t="s">
        <v>420</v>
      </c>
      <c r="W3" s="238" t="s">
        <v>421</v>
      </c>
      <c r="X3" s="419">
        <v>34.051780000000001</v>
      </c>
      <c r="Y3" s="434"/>
      <c r="Z3" s="420"/>
    </row>
    <row r="4" spans="2:27" ht="20.100000000000001" customHeight="1" x14ac:dyDescent="0.15">
      <c r="B4" s="205" t="s">
        <v>405</v>
      </c>
      <c r="C4" s="485" t="s">
        <v>406</v>
      </c>
      <c r="D4" s="486"/>
      <c r="E4" s="486"/>
      <c r="F4" s="487"/>
      <c r="G4" s="504"/>
      <c r="H4" s="485"/>
      <c r="I4" s="486"/>
      <c r="J4" s="487"/>
      <c r="K4" s="504"/>
      <c r="L4" s="678"/>
      <c r="M4" s="678"/>
      <c r="N4" s="678"/>
      <c r="O4" s="678"/>
      <c r="P4" s="678"/>
      <c r="Q4" s="464"/>
      <c r="R4" s="481"/>
      <c r="S4" s="485" t="s">
        <v>513</v>
      </c>
      <c r="T4" s="486"/>
      <c r="U4" s="487"/>
      <c r="V4" s="680"/>
      <c r="W4" s="239" t="s">
        <v>433</v>
      </c>
      <c r="X4" s="419">
        <v>132.06774999999999</v>
      </c>
      <c r="Y4" s="434"/>
      <c r="Z4" s="420"/>
    </row>
    <row r="5" spans="2:27" ht="20.100000000000001" customHeight="1" x14ac:dyDescent="0.15">
      <c r="B5" s="671" t="s">
        <v>408</v>
      </c>
      <c r="C5" s="201" t="s">
        <v>409</v>
      </c>
      <c r="D5" s="419" t="s">
        <v>514</v>
      </c>
      <c r="E5" s="434"/>
      <c r="F5" s="434"/>
      <c r="G5" s="411" t="s">
        <v>262</v>
      </c>
      <c r="H5" s="418"/>
      <c r="I5" s="419" t="s">
        <v>515</v>
      </c>
      <c r="J5" s="434"/>
      <c r="K5" s="420"/>
      <c r="L5" s="500" t="s">
        <v>414</v>
      </c>
      <c r="M5" s="500"/>
      <c r="N5" s="240" t="s">
        <v>415</v>
      </c>
      <c r="O5" s="241">
        <v>122</v>
      </c>
      <c r="P5" s="202" t="s">
        <v>416</v>
      </c>
      <c r="Q5" s="652" t="s">
        <v>516</v>
      </c>
      <c r="R5" s="669" t="s">
        <v>517</v>
      </c>
      <c r="S5" s="498" t="s">
        <v>57</v>
      </c>
      <c r="T5" s="498"/>
      <c r="U5" s="242" t="s">
        <v>407</v>
      </c>
      <c r="V5" s="477" t="s">
        <v>438</v>
      </c>
      <c r="W5" s="238" t="s">
        <v>421</v>
      </c>
      <c r="X5" s="419">
        <v>34.051319999999997</v>
      </c>
      <c r="Y5" s="434"/>
      <c r="Z5" s="420"/>
    </row>
    <row r="6" spans="2:27" ht="20.100000000000001" customHeight="1" x14ac:dyDescent="0.15">
      <c r="B6" s="672"/>
      <c r="C6" s="201" t="s">
        <v>417</v>
      </c>
      <c r="D6" s="419" t="s">
        <v>514</v>
      </c>
      <c r="E6" s="434"/>
      <c r="F6" s="434"/>
      <c r="G6" s="500" t="s">
        <v>518</v>
      </c>
      <c r="H6" s="500"/>
      <c r="I6" s="419" t="s">
        <v>519</v>
      </c>
      <c r="J6" s="434"/>
      <c r="K6" s="420"/>
      <c r="L6" s="500" t="s">
        <v>520</v>
      </c>
      <c r="M6" s="500"/>
      <c r="N6" s="240" t="s">
        <v>415</v>
      </c>
      <c r="O6" s="220">
        <v>9.25</v>
      </c>
      <c r="P6" s="202" t="s">
        <v>416</v>
      </c>
      <c r="Q6" s="481"/>
      <c r="R6" s="670"/>
      <c r="S6" s="500" t="s">
        <v>56</v>
      </c>
      <c r="T6" s="500"/>
      <c r="U6" s="243" t="s">
        <v>404</v>
      </c>
      <c r="V6" s="464"/>
      <c r="W6" s="238" t="s">
        <v>433</v>
      </c>
      <c r="X6" s="419">
        <v>132.06744</v>
      </c>
      <c r="Y6" s="434"/>
      <c r="Z6" s="420"/>
    </row>
    <row r="7" spans="2:27" ht="7.5" customHeight="1" x14ac:dyDescent="0.15">
      <c r="B7" s="649" t="s">
        <v>521</v>
      </c>
      <c r="C7" s="649"/>
      <c r="D7" s="650" t="s">
        <v>522</v>
      </c>
      <c r="E7" s="650"/>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649"/>
      <c r="C8" s="649"/>
      <c r="D8" s="650"/>
      <c r="E8" s="650"/>
      <c r="F8" s="247"/>
      <c r="G8" s="651" t="s">
        <v>523</v>
      </c>
      <c r="H8" s="652"/>
      <c r="I8" s="657" t="s">
        <v>524</v>
      </c>
      <c r="J8" s="248" t="s">
        <v>525</v>
      </c>
      <c r="K8" s="249" t="s">
        <v>522</v>
      </c>
      <c r="L8" s="660">
        <v>143</v>
      </c>
      <c r="M8" s="661"/>
      <c r="N8" s="201" t="s">
        <v>526</v>
      </c>
      <c r="O8" s="668">
        <v>0</v>
      </c>
      <c r="P8" s="668"/>
      <c r="Q8" s="201" t="s">
        <v>527</v>
      </c>
      <c r="R8" s="660">
        <v>0</v>
      </c>
      <c r="S8" s="661"/>
      <c r="T8" s="651" t="s">
        <v>528</v>
      </c>
      <c r="U8" s="652"/>
      <c r="V8" s="651" t="s">
        <v>529</v>
      </c>
      <c r="W8" s="652"/>
      <c r="X8" s="638">
        <v>0</v>
      </c>
      <c r="Y8" s="639"/>
      <c r="Z8" s="247"/>
      <c r="AA8" s="117"/>
    </row>
    <row r="9" spans="2:27" ht="11.1" customHeight="1" x14ac:dyDescent="0.15">
      <c r="B9" s="649"/>
      <c r="C9" s="649"/>
      <c r="D9" s="650"/>
      <c r="E9" s="650"/>
      <c r="F9" s="247"/>
      <c r="G9" s="653"/>
      <c r="H9" s="654"/>
      <c r="I9" s="658"/>
      <c r="J9" s="664" t="s">
        <v>337</v>
      </c>
      <c r="K9" s="666" t="s">
        <v>522</v>
      </c>
      <c r="L9" s="638">
        <v>4</v>
      </c>
      <c r="M9" s="639"/>
      <c r="N9" s="664" t="s">
        <v>526</v>
      </c>
      <c r="O9" s="638">
        <v>0</v>
      </c>
      <c r="P9" s="639"/>
      <c r="Q9" s="664" t="s">
        <v>527</v>
      </c>
      <c r="R9" s="638">
        <v>0</v>
      </c>
      <c r="S9" s="639"/>
      <c r="T9" s="653"/>
      <c r="U9" s="654"/>
      <c r="V9" s="655"/>
      <c r="W9" s="656"/>
      <c r="X9" s="662"/>
      <c r="Y9" s="663"/>
      <c r="Z9" s="247"/>
      <c r="AA9" s="117"/>
    </row>
    <row r="10" spans="2:27" ht="11.1" customHeight="1" x14ac:dyDescent="0.15">
      <c r="B10" s="649"/>
      <c r="C10" s="649"/>
      <c r="D10" s="650"/>
      <c r="E10" s="650"/>
      <c r="F10" s="247"/>
      <c r="G10" s="653"/>
      <c r="H10" s="654"/>
      <c r="I10" s="658"/>
      <c r="J10" s="665"/>
      <c r="K10" s="667"/>
      <c r="L10" s="640"/>
      <c r="M10" s="641"/>
      <c r="N10" s="665"/>
      <c r="O10" s="640"/>
      <c r="P10" s="641"/>
      <c r="Q10" s="665"/>
      <c r="R10" s="640"/>
      <c r="S10" s="641"/>
      <c r="T10" s="653"/>
      <c r="U10" s="654"/>
      <c r="V10" s="642" t="s">
        <v>530</v>
      </c>
      <c r="W10" s="643"/>
      <c r="X10" s="638">
        <v>15</v>
      </c>
      <c r="Y10" s="639"/>
      <c r="Z10" s="247"/>
      <c r="AA10" s="117"/>
    </row>
    <row r="11" spans="2:27" ht="21.75" customHeight="1" x14ac:dyDescent="0.15">
      <c r="B11" s="649"/>
      <c r="C11" s="649"/>
      <c r="D11" s="650"/>
      <c r="E11" s="650"/>
      <c r="F11" s="247"/>
      <c r="G11" s="655"/>
      <c r="H11" s="656"/>
      <c r="I11" s="659"/>
      <c r="J11" s="201" t="s">
        <v>531</v>
      </c>
      <c r="K11" s="249" t="s">
        <v>522</v>
      </c>
      <c r="L11" s="646">
        <v>0</v>
      </c>
      <c r="M11" s="647"/>
      <c r="N11" s="201" t="s">
        <v>526</v>
      </c>
      <c r="O11" s="648">
        <v>0</v>
      </c>
      <c r="P11" s="648"/>
      <c r="Q11" s="201" t="s">
        <v>527</v>
      </c>
      <c r="R11" s="646">
        <v>0</v>
      </c>
      <c r="S11" s="647"/>
      <c r="T11" s="655"/>
      <c r="U11" s="656"/>
      <c r="V11" s="644"/>
      <c r="W11" s="645"/>
      <c r="X11" s="640"/>
      <c r="Y11" s="641"/>
      <c r="Z11" s="247"/>
      <c r="AA11" s="117"/>
    </row>
    <row r="12" spans="2:27" ht="21.75" customHeight="1" x14ac:dyDescent="0.15">
      <c r="B12" s="422" t="s">
        <v>112</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409"/>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409"/>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409"/>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409"/>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409"/>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409"/>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409"/>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409"/>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409"/>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409"/>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409"/>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409"/>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409"/>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409"/>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409"/>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409"/>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410"/>
      <c r="C29" s="262"/>
      <c r="D29" s="262"/>
      <c r="E29" s="263"/>
      <c r="F29" s="264"/>
      <c r="G29" s="262"/>
      <c r="H29" s="262"/>
      <c r="I29" s="262"/>
      <c r="J29" s="637" t="s">
        <v>113</v>
      </c>
      <c r="K29" s="637"/>
      <c r="L29" s="637"/>
      <c r="M29" s="637"/>
      <c r="N29" s="637"/>
      <c r="O29" s="637"/>
      <c r="P29" s="637"/>
      <c r="Q29" s="637" t="s">
        <v>114</v>
      </c>
      <c r="R29" s="637"/>
      <c r="S29" s="637"/>
      <c r="T29" s="637"/>
      <c r="U29" s="637"/>
      <c r="V29" s="637"/>
      <c r="W29" s="637"/>
      <c r="X29" s="637"/>
      <c r="Y29" s="637"/>
      <c r="Z29" s="265"/>
    </row>
    <row r="30" spans="2:26" ht="15" customHeight="1" x14ac:dyDescent="0.15">
      <c r="C30" s="3" t="s">
        <v>115</v>
      </c>
    </row>
    <row r="31" spans="2:26" ht="15" customHeight="1" x14ac:dyDescent="0.15">
      <c r="C31" s="1" t="s">
        <v>116</v>
      </c>
    </row>
    <row r="32" spans="2:26" ht="15" customHeight="1" x14ac:dyDescent="0.15">
      <c r="C32" s="1" t="s">
        <v>117</v>
      </c>
    </row>
    <row r="33" spans="3:3" ht="15" customHeight="1" x14ac:dyDescent="0.15">
      <c r="C33" s="1" t="s">
        <v>118</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経度を小数点以下５桁まで入力する。" sqref="X4:Z4 X6:Z6" xr:uid="{91D5220D-FF66-4B4A-AE4A-0E0B5A29A358}"/>
    <dataValidation allowBlank="1" showInputMessage="1" showErrorMessage="1" prompt="緯度を小数点以下５桁まで入力する。" sqref="X3:Z3 X5:Z5" xr:uid="{5F8A3811-1115-42F9-8FA9-04230419A87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D577FD7-CF2B-4915-B8D6-B38FFD86F76B}">
          <x14:formula1>
            <xm:f>'(参考)リスト'!$G$16:$G$19</xm:f>
          </x14:formula1>
          <xm:sqref>D7:E11</xm:sqref>
        </x14:dataValidation>
        <x14:dataValidation type="list" allowBlank="1" showInputMessage="1" showErrorMessage="1" xr:uid="{D00B55CE-3797-4E84-9C76-1C889B472C4D}">
          <x14:formula1>
            <xm:f>'(参考)リスト'!$E$6:$E$10</xm:f>
          </x14:formula1>
          <xm:sqref>U6</xm:sqref>
        </x14:dataValidation>
        <x14:dataValidation type="list" allowBlank="1" showInputMessage="1" showErrorMessage="1" xr:uid="{0F6E42EF-0909-4F1E-9664-0F38E3F10531}">
          <x14:formula1>
            <xm:f>'(参考)リスト'!$F$6:$F$7</xm:f>
          </x14:formula1>
          <xm:sqref>U5</xm:sqref>
        </x14:dataValidation>
        <x14:dataValidation type="list" allowBlank="1" showInputMessage="1" showErrorMessage="1" xr:uid="{3E8DB565-9EB8-4D36-A41B-E9923B38B05B}">
          <x14:formula1>
            <xm:f>'(参考)リスト'!$D$6:$D$7</xm:f>
          </x14:formula1>
          <xm:sqref>R5:R6</xm:sqref>
        </x14:dataValidation>
        <x14:dataValidation type="list" allowBlank="1" showInputMessage="1" showErrorMessage="1" xr:uid="{B7FCE4F2-FF64-4A22-B304-A7CB3A8D9679}">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Y184"/>
  <sheetViews>
    <sheetView showGridLines="0" showZeros="0" view="pageBreakPreview" topLeftCell="A147" zoomScale="85" zoomScaleNormal="55" zoomScaleSheetLayoutView="85" workbookViewId="0">
      <selection activeCell="A8" sqref="A8:XFD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5" style="1" customWidth="1"/>
    <col min="7" max="7" width="10.5" style="1" customWidth="1"/>
    <col min="8" max="8" width="9.5" style="1" customWidth="1"/>
    <col min="9" max="9" width="8.25" style="1" customWidth="1"/>
    <col min="10" max="10" width="8.125" style="1" customWidth="1"/>
    <col min="11" max="11" width="3.75" style="1" customWidth="1"/>
    <col min="12" max="12" width="6" style="1" customWidth="1"/>
    <col min="13" max="14" width="15.5" style="1" customWidth="1"/>
    <col min="15" max="15" width="17.75" style="1" customWidth="1"/>
    <col min="16" max="17" width="9.5" style="1" customWidth="1"/>
    <col min="18" max="19" width="7.125" style="1" customWidth="1"/>
    <col min="20" max="20" width="4" style="1" customWidth="1"/>
    <col min="21" max="21" width="4.125" style="1" customWidth="1"/>
    <col min="22" max="22" width="6.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700" t="s">
        <v>119</v>
      </c>
      <c r="C2" s="700"/>
      <c r="D2" s="700"/>
      <c r="E2" s="700"/>
      <c r="F2" s="701"/>
      <c r="G2" s="701"/>
      <c r="H2" s="701"/>
      <c r="I2" s="700"/>
      <c r="J2" s="700"/>
      <c r="K2" s="700"/>
      <c r="L2" s="700"/>
      <c r="M2" s="700"/>
      <c r="N2" s="700"/>
      <c r="O2" s="700"/>
      <c r="P2" s="700"/>
      <c r="Q2" s="700"/>
      <c r="R2" s="700"/>
      <c r="S2" s="700"/>
      <c r="T2" s="700"/>
      <c r="U2" s="700"/>
      <c r="V2" s="700"/>
      <c r="W2" s="700"/>
      <c r="X2" s="700"/>
      <c r="Y2" s="251"/>
    </row>
    <row r="3" spans="2:25" ht="20.100000000000001" customHeight="1" x14ac:dyDescent="0.15">
      <c r="B3" s="435" t="s">
        <v>398</v>
      </c>
      <c r="C3" s="439"/>
      <c r="D3" s="439"/>
      <c r="E3" s="439"/>
      <c r="F3" s="702" t="s">
        <v>399</v>
      </c>
      <c r="G3" s="702"/>
      <c r="H3" s="702"/>
      <c r="I3" s="423" t="s">
        <v>400</v>
      </c>
      <c r="J3" s="424"/>
      <c r="K3" s="419" t="s">
        <v>401</v>
      </c>
      <c r="L3" s="434"/>
      <c r="M3" s="434"/>
      <c r="N3" s="420"/>
      <c r="O3" s="498" t="s">
        <v>511</v>
      </c>
      <c r="P3" s="695" t="s">
        <v>512</v>
      </c>
      <c r="Q3" s="677"/>
      <c r="R3" s="677"/>
      <c r="S3" s="696"/>
      <c r="T3" s="651" t="s">
        <v>509</v>
      </c>
      <c r="U3" s="687"/>
      <c r="V3" s="687"/>
      <c r="W3" s="652"/>
      <c r="X3" s="691">
        <v>45917</v>
      </c>
      <c r="Y3" s="692"/>
    </row>
    <row r="4" spans="2:25" ht="20.100000000000001" customHeight="1" x14ac:dyDescent="0.15">
      <c r="B4" s="437" t="s">
        <v>532</v>
      </c>
      <c r="C4" s="468"/>
      <c r="D4" s="468"/>
      <c r="E4" s="468"/>
      <c r="F4" s="708" t="s">
        <v>406</v>
      </c>
      <c r="G4" s="708"/>
      <c r="H4" s="708"/>
      <c r="I4" s="706" t="s">
        <v>402</v>
      </c>
      <c r="J4" s="707"/>
      <c r="K4" s="419" t="s">
        <v>510</v>
      </c>
      <c r="L4" s="434"/>
      <c r="M4" s="434"/>
      <c r="N4" s="420"/>
      <c r="O4" s="504"/>
      <c r="P4" s="697" t="s">
        <v>513</v>
      </c>
      <c r="Q4" s="678"/>
      <c r="R4" s="678"/>
      <c r="S4" s="690"/>
      <c r="T4" s="688"/>
      <c r="U4" s="689"/>
      <c r="V4" s="689"/>
      <c r="W4" s="690"/>
      <c r="X4" s="693"/>
      <c r="Y4" s="694"/>
    </row>
    <row r="5" spans="2:25" ht="15" customHeight="1" x14ac:dyDescent="0.15">
      <c r="B5" s="298"/>
      <c r="C5" s="704" t="s">
        <v>121</v>
      </c>
      <c r="D5" s="705"/>
      <c r="E5" s="685" t="s">
        <v>122</v>
      </c>
      <c r="F5" s="685" t="s">
        <v>123</v>
      </c>
      <c r="G5" s="713" t="s">
        <v>124</v>
      </c>
      <c r="H5" s="714"/>
      <c r="I5" s="435" t="s">
        <v>125</v>
      </c>
      <c r="J5" s="439"/>
      <c r="K5" s="439"/>
      <c r="L5" s="439"/>
      <c r="M5" s="439"/>
      <c r="N5" s="436"/>
      <c r="O5" s="266" t="s">
        <v>126</v>
      </c>
      <c r="P5" s="671" t="s">
        <v>127</v>
      </c>
      <c r="Q5" s="719"/>
      <c r="R5" s="719"/>
      <c r="S5" s="720"/>
      <c r="T5" s="713" t="s">
        <v>128</v>
      </c>
      <c r="U5" s="717"/>
      <c r="V5" s="717"/>
      <c r="W5" s="717"/>
      <c r="X5" s="714"/>
      <c r="Y5" s="684" t="s">
        <v>129</v>
      </c>
    </row>
    <row r="6" spans="2:25" ht="15" customHeight="1" x14ac:dyDescent="0.15">
      <c r="B6" s="298"/>
      <c r="C6" s="704"/>
      <c r="D6" s="705"/>
      <c r="E6" s="685"/>
      <c r="F6" s="685"/>
      <c r="G6" s="715"/>
      <c r="H6" s="716"/>
      <c r="I6" s="437"/>
      <c r="J6" s="468"/>
      <c r="K6" s="468"/>
      <c r="L6" s="468"/>
      <c r="M6" s="468"/>
      <c r="N6" s="438"/>
      <c r="O6" s="299">
        <v>44029</v>
      </c>
      <c r="P6" s="672"/>
      <c r="Q6" s="721"/>
      <c r="R6" s="721"/>
      <c r="S6" s="722"/>
      <c r="T6" s="715"/>
      <c r="U6" s="718"/>
      <c r="V6" s="718"/>
      <c r="W6" s="718"/>
      <c r="X6" s="716"/>
      <c r="Y6" s="685"/>
    </row>
    <row r="7" spans="2:25" ht="16.350000000000001" customHeight="1" x14ac:dyDescent="0.15">
      <c r="B7" s="298"/>
      <c r="C7" s="704"/>
      <c r="D7" s="705"/>
      <c r="E7" s="685"/>
      <c r="F7" s="685"/>
      <c r="G7" s="649" t="s">
        <v>130</v>
      </c>
      <c r="H7" s="649" t="s">
        <v>131</v>
      </c>
      <c r="I7" s="709" t="s">
        <v>132</v>
      </c>
      <c r="J7" s="709" t="s">
        <v>133</v>
      </c>
      <c r="K7" s="683"/>
      <c r="L7" s="683"/>
      <c r="M7" s="711" t="s">
        <v>134</v>
      </c>
      <c r="N7" s="712" t="s">
        <v>135</v>
      </c>
      <c r="O7" s="709" t="s">
        <v>136</v>
      </c>
      <c r="P7" s="475" t="s">
        <v>137</v>
      </c>
      <c r="Q7" s="683"/>
      <c r="R7" s="649" t="s">
        <v>138</v>
      </c>
      <c r="S7" s="649" t="s">
        <v>139</v>
      </c>
      <c r="T7" s="698" t="s">
        <v>140</v>
      </c>
      <c r="U7" s="649" t="s">
        <v>141</v>
      </c>
      <c r="V7" s="683"/>
      <c r="W7" s="683"/>
      <c r="X7" s="683"/>
      <c r="Y7" s="685"/>
    </row>
    <row r="8" spans="2:25" ht="16.350000000000001" customHeight="1" x14ac:dyDescent="0.15">
      <c r="B8" s="298"/>
      <c r="C8" s="437"/>
      <c r="D8" s="438"/>
      <c r="E8" s="703"/>
      <c r="F8" s="703"/>
      <c r="G8" s="710"/>
      <c r="H8" s="710"/>
      <c r="I8" s="683"/>
      <c r="J8" s="683"/>
      <c r="K8" s="683"/>
      <c r="L8" s="683"/>
      <c r="M8" s="683"/>
      <c r="N8" s="683"/>
      <c r="O8" s="683"/>
      <c r="P8" s="267" t="s">
        <v>142</v>
      </c>
      <c r="Q8" s="267" t="s">
        <v>143</v>
      </c>
      <c r="R8" s="683"/>
      <c r="S8" s="683"/>
      <c r="T8" s="683"/>
      <c r="U8" s="683"/>
      <c r="V8" s="683"/>
      <c r="W8" s="683"/>
      <c r="X8" s="683"/>
      <c r="Y8" s="686"/>
    </row>
    <row r="9" spans="2:25" ht="15.75" customHeight="1" x14ac:dyDescent="0.15">
      <c r="B9" s="409" t="s">
        <v>394</v>
      </c>
      <c r="C9" s="415" t="s">
        <v>494</v>
      </c>
      <c r="D9" s="416"/>
      <c r="E9" s="228">
        <v>2</v>
      </c>
      <c r="F9" s="268">
        <v>8.6999999999999993</v>
      </c>
      <c r="G9" s="213" t="s">
        <v>533</v>
      </c>
      <c r="H9" s="213" t="s">
        <v>534</v>
      </c>
      <c r="I9" s="213" t="s">
        <v>525</v>
      </c>
      <c r="J9" s="429" t="s">
        <v>335</v>
      </c>
      <c r="K9" s="429"/>
      <c r="L9" s="429"/>
      <c r="M9" s="213" t="s">
        <v>535</v>
      </c>
      <c r="N9" s="213" t="s">
        <v>535</v>
      </c>
      <c r="O9" s="213" t="s">
        <v>536</v>
      </c>
      <c r="P9" s="213"/>
      <c r="Q9" s="213" t="s">
        <v>536</v>
      </c>
      <c r="R9" s="221" t="s">
        <v>537</v>
      </c>
      <c r="S9" s="221" t="s">
        <v>538</v>
      </c>
      <c r="T9" s="221" t="s">
        <v>539</v>
      </c>
      <c r="U9" s="429" t="s">
        <v>540</v>
      </c>
      <c r="V9" s="683"/>
      <c r="W9" s="683"/>
      <c r="X9" s="683"/>
      <c r="Y9" s="213" t="s">
        <v>541</v>
      </c>
    </row>
    <row r="10" spans="2:25" ht="15.95" customHeight="1" x14ac:dyDescent="0.15">
      <c r="B10" s="409"/>
      <c r="C10" s="415" t="s">
        <v>494</v>
      </c>
      <c r="D10" s="416"/>
      <c r="E10" s="228">
        <v>9</v>
      </c>
      <c r="F10" s="268">
        <v>8.6999999999999993</v>
      </c>
      <c r="G10" s="213" t="s">
        <v>533</v>
      </c>
      <c r="H10" s="213" t="s">
        <v>542</v>
      </c>
      <c r="I10" s="213" t="s">
        <v>525</v>
      </c>
      <c r="J10" s="429" t="s">
        <v>335</v>
      </c>
      <c r="K10" s="429"/>
      <c r="L10" s="429"/>
      <c r="M10" s="213" t="s">
        <v>543</v>
      </c>
      <c r="N10" s="213" t="s">
        <v>543</v>
      </c>
      <c r="O10" s="213" t="s">
        <v>544</v>
      </c>
      <c r="P10" s="213"/>
      <c r="Q10" s="213" t="s">
        <v>536</v>
      </c>
      <c r="R10" s="221" t="s">
        <v>537</v>
      </c>
      <c r="S10" s="221" t="s">
        <v>538</v>
      </c>
      <c r="T10" s="221" t="s">
        <v>545</v>
      </c>
      <c r="U10" s="429" t="s">
        <v>545</v>
      </c>
      <c r="V10" s="723"/>
      <c r="W10" s="723"/>
      <c r="X10" s="723"/>
      <c r="Y10" s="300" t="s">
        <v>541</v>
      </c>
    </row>
    <row r="11" spans="2:25" ht="15.95" customHeight="1" x14ac:dyDescent="0.15">
      <c r="B11" s="409"/>
      <c r="C11" s="415" t="s">
        <v>494</v>
      </c>
      <c r="D11" s="416"/>
      <c r="E11" s="228">
        <v>17</v>
      </c>
      <c r="F11" s="268">
        <v>4.8</v>
      </c>
      <c r="G11" s="213" t="s">
        <v>533</v>
      </c>
      <c r="H11" s="213" t="s">
        <v>546</v>
      </c>
      <c r="I11" s="213" t="s">
        <v>525</v>
      </c>
      <c r="J11" s="429" t="s">
        <v>301</v>
      </c>
      <c r="K11" s="429"/>
      <c r="L11" s="429"/>
      <c r="M11" s="213" t="s">
        <v>547</v>
      </c>
      <c r="N11" s="213" t="s">
        <v>548</v>
      </c>
      <c r="O11" s="213" t="s">
        <v>536</v>
      </c>
      <c r="P11" s="213"/>
      <c r="Q11" s="213" t="s">
        <v>536</v>
      </c>
      <c r="R11" s="221" t="s">
        <v>537</v>
      </c>
      <c r="S11" s="221" t="s">
        <v>538</v>
      </c>
      <c r="T11" s="221" t="s">
        <v>539</v>
      </c>
      <c r="U11" s="429" t="s">
        <v>540</v>
      </c>
      <c r="V11" s="683"/>
      <c r="W11" s="683"/>
      <c r="X11" s="683"/>
      <c r="Y11" s="213" t="s">
        <v>541</v>
      </c>
    </row>
    <row r="12" spans="2:25" ht="15.95" customHeight="1" x14ac:dyDescent="0.15">
      <c r="B12" s="409"/>
      <c r="C12" s="415" t="s">
        <v>494</v>
      </c>
      <c r="D12" s="416"/>
      <c r="E12" s="228">
        <v>26</v>
      </c>
      <c r="F12" s="268">
        <v>0.4</v>
      </c>
      <c r="G12" s="213" t="s">
        <v>533</v>
      </c>
      <c r="H12" s="213" t="s">
        <v>546</v>
      </c>
      <c r="I12" s="213" t="s">
        <v>525</v>
      </c>
      <c r="J12" s="429" t="s">
        <v>318</v>
      </c>
      <c r="K12" s="429"/>
      <c r="L12" s="429"/>
      <c r="M12" s="213" t="s">
        <v>543</v>
      </c>
      <c r="N12" s="213" t="s">
        <v>543</v>
      </c>
      <c r="O12" s="213" t="s">
        <v>536</v>
      </c>
      <c r="P12" s="213"/>
      <c r="Q12" s="213" t="s">
        <v>536</v>
      </c>
      <c r="R12" s="221" t="s">
        <v>537</v>
      </c>
      <c r="S12" s="221" t="s">
        <v>538</v>
      </c>
      <c r="T12" s="221" t="s">
        <v>539</v>
      </c>
      <c r="U12" s="429" t="s">
        <v>540</v>
      </c>
      <c r="V12" s="683"/>
      <c r="W12" s="683"/>
      <c r="X12" s="683"/>
      <c r="Y12" s="213" t="s">
        <v>541</v>
      </c>
    </row>
    <row r="13" spans="2:25" ht="15.95" customHeight="1" x14ac:dyDescent="0.15">
      <c r="B13" s="409"/>
      <c r="C13" s="415" t="s">
        <v>494</v>
      </c>
      <c r="D13" s="416"/>
      <c r="E13" s="228">
        <v>51</v>
      </c>
      <c r="F13" s="269">
        <v>0.6</v>
      </c>
      <c r="G13" s="213" t="s">
        <v>533</v>
      </c>
      <c r="H13" s="213" t="s">
        <v>549</v>
      </c>
      <c r="I13" s="213" t="s">
        <v>525</v>
      </c>
      <c r="J13" s="429" t="s">
        <v>309</v>
      </c>
      <c r="K13" s="429"/>
      <c r="L13" s="429"/>
      <c r="M13" s="213" t="s">
        <v>550</v>
      </c>
      <c r="N13" s="213" t="s">
        <v>550</v>
      </c>
      <c r="O13" s="213" t="s">
        <v>544</v>
      </c>
      <c r="P13" s="213"/>
      <c r="Q13" s="213" t="s">
        <v>536</v>
      </c>
      <c r="R13" s="221" t="s">
        <v>537</v>
      </c>
      <c r="S13" s="221" t="s">
        <v>538</v>
      </c>
      <c r="T13" s="221" t="s">
        <v>545</v>
      </c>
      <c r="U13" s="429" t="s">
        <v>545</v>
      </c>
      <c r="V13" s="683"/>
      <c r="W13" s="683"/>
      <c r="X13" s="683"/>
      <c r="Y13" s="213" t="s">
        <v>541</v>
      </c>
    </row>
    <row r="14" spans="2:25" ht="15.95" customHeight="1" x14ac:dyDescent="0.15">
      <c r="B14" s="409"/>
      <c r="C14" s="415" t="s">
        <v>494</v>
      </c>
      <c r="D14" s="416"/>
      <c r="E14" s="228">
        <v>52</v>
      </c>
      <c r="F14" s="268">
        <v>5</v>
      </c>
      <c r="G14" s="213" t="s">
        <v>533</v>
      </c>
      <c r="H14" s="213" t="s">
        <v>549</v>
      </c>
      <c r="I14" s="213" t="s">
        <v>525</v>
      </c>
      <c r="J14" s="429" t="s">
        <v>309</v>
      </c>
      <c r="K14" s="429"/>
      <c r="L14" s="429"/>
      <c r="M14" s="213" t="s">
        <v>551</v>
      </c>
      <c r="N14" s="213" t="s">
        <v>551</v>
      </c>
      <c r="O14" s="270" t="s">
        <v>544</v>
      </c>
      <c r="P14" s="270"/>
      <c r="Q14" s="270" t="s">
        <v>536</v>
      </c>
      <c r="R14" s="221" t="s">
        <v>537</v>
      </c>
      <c r="S14" s="221" t="s">
        <v>538</v>
      </c>
      <c r="T14" s="221" t="s">
        <v>545</v>
      </c>
      <c r="U14" s="429" t="s">
        <v>545</v>
      </c>
      <c r="V14" s="683"/>
      <c r="W14" s="683"/>
      <c r="X14" s="683"/>
      <c r="Y14" s="213" t="s">
        <v>541</v>
      </c>
    </row>
    <row r="15" spans="2:25" ht="15.95" customHeight="1" x14ac:dyDescent="0.15">
      <c r="B15" s="409"/>
      <c r="C15" s="415" t="s">
        <v>494</v>
      </c>
      <c r="D15" s="416"/>
      <c r="E15" s="228">
        <v>53</v>
      </c>
      <c r="F15" s="268">
        <v>5.3</v>
      </c>
      <c r="G15" s="213" t="s">
        <v>533</v>
      </c>
      <c r="H15" s="213" t="s">
        <v>552</v>
      </c>
      <c r="I15" s="213" t="s">
        <v>525</v>
      </c>
      <c r="J15" s="429" t="s">
        <v>309</v>
      </c>
      <c r="K15" s="429"/>
      <c r="L15" s="429"/>
      <c r="M15" s="213" t="s">
        <v>553</v>
      </c>
      <c r="N15" s="213" t="s">
        <v>554</v>
      </c>
      <c r="O15" s="270" t="s">
        <v>544</v>
      </c>
      <c r="P15" s="270"/>
      <c r="Q15" s="270" t="s">
        <v>536</v>
      </c>
      <c r="R15" s="221" t="s">
        <v>537</v>
      </c>
      <c r="S15" s="221" t="s">
        <v>538</v>
      </c>
      <c r="T15" s="221" t="s">
        <v>545</v>
      </c>
      <c r="U15" s="429" t="s">
        <v>545</v>
      </c>
      <c r="V15" s="683"/>
      <c r="W15" s="683"/>
      <c r="X15" s="683"/>
      <c r="Y15" s="213" t="s">
        <v>541</v>
      </c>
    </row>
    <row r="16" spans="2:25" ht="15.95" customHeight="1" x14ac:dyDescent="0.15">
      <c r="B16" s="409"/>
      <c r="C16" s="415" t="s">
        <v>494</v>
      </c>
      <c r="D16" s="416"/>
      <c r="E16" s="228">
        <v>56</v>
      </c>
      <c r="F16" s="268">
        <v>0</v>
      </c>
      <c r="G16" s="213" t="s">
        <v>449</v>
      </c>
      <c r="H16" s="213" t="s">
        <v>555</v>
      </c>
      <c r="I16" s="213" t="s">
        <v>525</v>
      </c>
      <c r="J16" s="429" t="s">
        <v>309</v>
      </c>
      <c r="K16" s="429"/>
      <c r="L16" s="429"/>
      <c r="M16" s="213" t="s">
        <v>543</v>
      </c>
      <c r="N16" s="213" t="s">
        <v>545</v>
      </c>
      <c r="O16" s="270" t="s">
        <v>545</v>
      </c>
      <c r="P16" s="270"/>
      <c r="Q16" s="270" t="s">
        <v>536</v>
      </c>
      <c r="R16" s="221" t="s">
        <v>537</v>
      </c>
      <c r="S16" s="221" t="s">
        <v>538</v>
      </c>
      <c r="T16" s="221" t="s">
        <v>545</v>
      </c>
      <c r="U16" s="429" t="s">
        <v>545</v>
      </c>
      <c r="V16" s="683"/>
      <c r="W16" s="683"/>
      <c r="X16" s="683"/>
      <c r="Y16" s="213" t="s">
        <v>541</v>
      </c>
    </row>
    <row r="17" spans="2:25" ht="15.95" customHeight="1" x14ac:dyDescent="0.15">
      <c r="B17" s="409"/>
      <c r="C17" s="681" t="s">
        <v>494</v>
      </c>
      <c r="D17" s="682"/>
      <c r="E17" s="228">
        <v>57</v>
      </c>
      <c r="F17" s="268">
        <v>8.6999999999999993</v>
      </c>
      <c r="G17" s="213" t="s">
        <v>533</v>
      </c>
      <c r="H17" s="213" t="s">
        <v>556</v>
      </c>
      <c r="I17" s="213" t="s">
        <v>525</v>
      </c>
      <c r="J17" s="442" t="s">
        <v>335</v>
      </c>
      <c r="K17" s="699"/>
      <c r="L17" s="443"/>
      <c r="M17" s="213" t="s">
        <v>543</v>
      </c>
      <c r="N17" s="213" t="s">
        <v>545</v>
      </c>
      <c r="O17" s="270" t="s">
        <v>545</v>
      </c>
      <c r="P17" s="270"/>
      <c r="Q17" s="270" t="s">
        <v>536</v>
      </c>
      <c r="R17" s="221" t="s">
        <v>537</v>
      </c>
      <c r="S17" s="221" t="s">
        <v>538</v>
      </c>
      <c r="T17" s="221" t="s">
        <v>545</v>
      </c>
      <c r="U17" s="442" t="s">
        <v>545</v>
      </c>
      <c r="V17" s="699"/>
      <c r="W17" s="699"/>
      <c r="X17" s="443"/>
      <c r="Y17" s="213" t="s">
        <v>541</v>
      </c>
    </row>
    <row r="18" spans="2:25" ht="15.95" customHeight="1" x14ac:dyDescent="0.15">
      <c r="B18" s="409"/>
      <c r="C18" s="681" t="s">
        <v>494</v>
      </c>
      <c r="D18" s="682"/>
      <c r="E18" s="228">
        <v>58</v>
      </c>
      <c r="F18" s="268">
        <v>1.9</v>
      </c>
      <c r="G18" s="213" t="s">
        <v>557</v>
      </c>
      <c r="H18" s="213" t="s">
        <v>558</v>
      </c>
      <c r="I18" s="213"/>
      <c r="J18" s="442" t="s">
        <v>343</v>
      </c>
      <c r="K18" s="699"/>
      <c r="L18" s="443"/>
      <c r="M18" s="213" t="s">
        <v>559</v>
      </c>
      <c r="N18" s="213" t="s">
        <v>545</v>
      </c>
      <c r="O18" s="270" t="s">
        <v>545</v>
      </c>
      <c r="P18" s="270"/>
      <c r="Q18" s="270"/>
      <c r="R18" s="221" t="s">
        <v>537</v>
      </c>
      <c r="S18" s="221" t="s">
        <v>537</v>
      </c>
      <c r="T18" s="221" t="s">
        <v>545</v>
      </c>
      <c r="U18" s="442" t="s">
        <v>545</v>
      </c>
      <c r="V18" s="699"/>
      <c r="W18" s="699"/>
      <c r="X18" s="443"/>
      <c r="Y18" s="213"/>
    </row>
    <row r="19" spans="2:25" ht="15.95" customHeight="1" x14ac:dyDescent="0.15">
      <c r="B19" s="409"/>
      <c r="C19" s="681" t="s">
        <v>497</v>
      </c>
      <c r="D19" s="682"/>
      <c r="E19" s="228">
        <v>36</v>
      </c>
      <c r="F19" s="268">
        <v>9.4</v>
      </c>
      <c r="G19" s="213" t="s">
        <v>533</v>
      </c>
      <c r="H19" s="213" t="s">
        <v>560</v>
      </c>
      <c r="I19" s="213" t="s">
        <v>525</v>
      </c>
      <c r="J19" s="442" t="s">
        <v>318</v>
      </c>
      <c r="K19" s="699"/>
      <c r="L19" s="443"/>
      <c r="M19" s="213" t="s">
        <v>561</v>
      </c>
      <c r="N19" s="213" t="s">
        <v>561</v>
      </c>
      <c r="O19" s="270" t="s">
        <v>536</v>
      </c>
      <c r="P19" s="270"/>
      <c r="Q19" s="270" t="s">
        <v>536</v>
      </c>
      <c r="R19" s="221" t="s">
        <v>537</v>
      </c>
      <c r="S19" s="221" t="s">
        <v>538</v>
      </c>
      <c r="T19" s="221" t="s">
        <v>539</v>
      </c>
      <c r="U19" s="442" t="s">
        <v>540</v>
      </c>
      <c r="V19" s="699"/>
      <c r="W19" s="699"/>
      <c r="X19" s="443"/>
      <c r="Y19" s="213" t="s">
        <v>541</v>
      </c>
    </row>
    <row r="20" spans="2:25" ht="15.95" customHeight="1" x14ac:dyDescent="0.15">
      <c r="B20" s="409"/>
      <c r="C20" s="681" t="s">
        <v>497</v>
      </c>
      <c r="D20" s="682"/>
      <c r="E20" s="228">
        <v>37</v>
      </c>
      <c r="F20" s="268">
        <v>19.100000000000001</v>
      </c>
      <c r="G20" s="213" t="s">
        <v>533</v>
      </c>
      <c r="H20" s="213" t="s">
        <v>542</v>
      </c>
      <c r="I20" s="213" t="s">
        <v>525</v>
      </c>
      <c r="J20" s="442" t="s">
        <v>309</v>
      </c>
      <c r="K20" s="699"/>
      <c r="L20" s="443"/>
      <c r="M20" s="213" t="s">
        <v>562</v>
      </c>
      <c r="N20" s="213" t="s">
        <v>563</v>
      </c>
      <c r="O20" s="270" t="s">
        <v>544</v>
      </c>
      <c r="P20" s="270"/>
      <c r="Q20" s="270" t="s">
        <v>544</v>
      </c>
      <c r="R20" s="221" t="s">
        <v>537</v>
      </c>
      <c r="S20" s="221" t="s">
        <v>564</v>
      </c>
      <c r="T20" s="221" t="s">
        <v>545</v>
      </c>
      <c r="U20" s="429" t="s">
        <v>545</v>
      </c>
      <c r="V20" s="683"/>
      <c r="W20" s="683"/>
      <c r="X20" s="683"/>
      <c r="Y20" s="213" t="s">
        <v>565</v>
      </c>
    </row>
    <row r="21" spans="2:25" ht="15.95" customHeight="1" x14ac:dyDescent="0.15">
      <c r="B21" s="409"/>
      <c r="C21" s="681" t="s">
        <v>497</v>
      </c>
      <c r="D21" s="682"/>
      <c r="E21" s="228">
        <v>38</v>
      </c>
      <c r="F21" s="268">
        <v>14.4</v>
      </c>
      <c r="G21" s="213" t="s">
        <v>533</v>
      </c>
      <c r="H21" s="213" t="s">
        <v>549</v>
      </c>
      <c r="I21" s="213" t="s">
        <v>525</v>
      </c>
      <c r="J21" s="429" t="s">
        <v>309</v>
      </c>
      <c r="K21" s="429"/>
      <c r="L21" s="429"/>
      <c r="M21" s="213" t="s">
        <v>566</v>
      </c>
      <c r="N21" s="213" t="s">
        <v>566</v>
      </c>
      <c r="O21" s="270" t="s">
        <v>544</v>
      </c>
      <c r="P21" s="270"/>
      <c r="Q21" s="270" t="s">
        <v>536</v>
      </c>
      <c r="R21" s="221" t="s">
        <v>537</v>
      </c>
      <c r="S21" s="221" t="s">
        <v>538</v>
      </c>
      <c r="T21" s="221" t="s">
        <v>545</v>
      </c>
      <c r="U21" s="429" t="s">
        <v>545</v>
      </c>
      <c r="V21" s="683"/>
      <c r="W21" s="683"/>
      <c r="X21" s="683"/>
      <c r="Y21" s="213" t="s">
        <v>541</v>
      </c>
    </row>
    <row r="22" spans="2:25" ht="15.95" customHeight="1" x14ac:dyDescent="0.15">
      <c r="B22" s="409"/>
      <c r="C22" s="681" t="s">
        <v>497</v>
      </c>
      <c r="D22" s="682"/>
      <c r="E22" s="228">
        <v>39</v>
      </c>
      <c r="F22" s="268">
        <v>9.5</v>
      </c>
      <c r="G22" s="213" t="s">
        <v>533</v>
      </c>
      <c r="H22" s="213" t="s">
        <v>567</v>
      </c>
      <c r="I22" s="213" t="s">
        <v>525</v>
      </c>
      <c r="J22" s="429" t="s">
        <v>309</v>
      </c>
      <c r="K22" s="429"/>
      <c r="L22" s="429"/>
      <c r="M22" s="213" t="s">
        <v>562</v>
      </c>
      <c r="N22" s="213" t="s">
        <v>562</v>
      </c>
      <c r="O22" s="213" t="s">
        <v>536</v>
      </c>
      <c r="P22" s="213"/>
      <c r="Q22" s="213" t="s">
        <v>536</v>
      </c>
      <c r="R22" s="221" t="s">
        <v>537</v>
      </c>
      <c r="S22" s="221" t="s">
        <v>538</v>
      </c>
      <c r="T22" s="221" t="s">
        <v>539</v>
      </c>
      <c r="U22" s="429" t="s">
        <v>540</v>
      </c>
      <c r="V22" s="683"/>
      <c r="W22" s="683"/>
      <c r="X22" s="683"/>
      <c r="Y22" s="213" t="s">
        <v>541</v>
      </c>
    </row>
    <row r="23" spans="2:25" ht="15.95" customHeight="1" x14ac:dyDescent="0.15">
      <c r="B23" s="409"/>
      <c r="C23" s="681" t="s">
        <v>497</v>
      </c>
      <c r="D23" s="682"/>
      <c r="E23" s="228">
        <v>40</v>
      </c>
      <c r="F23" s="268">
        <v>10.3</v>
      </c>
      <c r="G23" s="213" t="s">
        <v>533</v>
      </c>
      <c r="H23" s="213" t="s">
        <v>567</v>
      </c>
      <c r="I23" s="213" t="s">
        <v>525</v>
      </c>
      <c r="J23" s="429" t="s">
        <v>309</v>
      </c>
      <c r="K23" s="429"/>
      <c r="L23" s="429"/>
      <c r="M23" s="213" t="s">
        <v>568</v>
      </c>
      <c r="N23" s="213" t="s">
        <v>569</v>
      </c>
      <c r="O23" s="213" t="s">
        <v>536</v>
      </c>
      <c r="P23" s="213"/>
      <c r="Q23" s="213" t="s">
        <v>536</v>
      </c>
      <c r="R23" s="221" t="s">
        <v>537</v>
      </c>
      <c r="S23" s="221" t="s">
        <v>538</v>
      </c>
      <c r="T23" s="221" t="s">
        <v>539</v>
      </c>
      <c r="U23" s="429" t="s">
        <v>540</v>
      </c>
      <c r="V23" s="683"/>
      <c r="W23" s="683"/>
      <c r="X23" s="683"/>
      <c r="Y23" s="213" t="s">
        <v>541</v>
      </c>
    </row>
    <row r="24" spans="2:25" ht="15.95" customHeight="1" x14ac:dyDescent="0.15">
      <c r="B24" s="409"/>
      <c r="C24" s="681" t="s">
        <v>497</v>
      </c>
      <c r="D24" s="682"/>
      <c r="E24" s="228">
        <v>43</v>
      </c>
      <c r="F24" s="268">
        <v>17.600000000000001</v>
      </c>
      <c r="G24" s="213" t="s">
        <v>533</v>
      </c>
      <c r="H24" s="213" t="s">
        <v>567</v>
      </c>
      <c r="I24" s="213" t="s">
        <v>525</v>
      </c>
      <c r="J24" s="429" t="s">
        <v>309</v>
      </c>
      <c r="K24" s="429"/>
      <c r="L24" s="429"/>
      <c r="M24" s="213" t="s">
        <v>569</v>
      </c>
      <c r="N24" s="213" t="s">
        <v>569</v>
      </c>
      <c r="O24" s="213" t="s">
        <v>536</v>
      </c>
      <c r="P24" s="213"/>
      <c r="Q24" s="213" t="s">
        <v>536</v>
      </c>
      <c r="R24" s="221" t="s">
        <v>537</v>
      </c>
      <c r="S24" s="221" t="s">
        <v>538</v>
      </c>
      <c r="T24" s="221" t="s">
        <v>539</v>
      </c>
      <c r="U24" s="429" t="s">
        <v>540</v>
      </c>
      <c r="V24" s="683"/>
      <c r="W24" s="683"/>
      <c r="X24" s="683"/>
      <c r="Y24" s="213" t="s">
        <v>541</v>
      </c>
    </row>
    <row r="25" spans="2:25" ht="15.95" customHeight="1" x14ac:dyDescent="0.15">
      <c r="B25" s="409"/>
      <c r="C25" s="681" t="s">
        <v>497</v>
      </c>
      <c r="D25" s="682"/>
      <c r="E25" s="228">
        <v>44</v>
      </c>
      <c r="F25" s="268">
        <v>13.7</v>
      </c>
      <c r="G25" s="213" t="s">
        <v>533</v>
      </c>
      <c r="H25" s="213" t="s">
        <v>552</v>
      </c>
      <c r="I25" s="213" t="s">
        <v>525</v>
      </c>
      <c r="J25" s="429" t="s">
        <v>309</v>
      </c>
      <c r="K25" s="429"/>
      <c r="L25" s="429"/>
      <c r="M25" s="213" t="s">
        <v>570</v>
      </c>
      <c r="N25" s="213" t="s">
        <v>570</v>
      </c>
      <c r="O25" s="213" t="s">
        <v>536</v>
      </c>
      <c r="P25" s="213"/>
      <c r="Q25" s="213" t="s">
        <v>536</v>
      </c>
      <c r="R25" s="221" t="s">
        <v>537</v>
      </c>
      <c r="S25" s="221" t="s">
        <v>538</v>
      </c>
      <c r="T25" s="221" t="s">
        <v>539</v>
      </c>
      <c r="U25" s="429" t="s">
        <v>540</v>
      </c>
      <c r="V25" s="683"/>
      <c r="W25" s="683"/>
      <c r="X25" s="683"/>
      <c r="Y25" s="213" t="s">
        <v>541</v>
      </c>
    </row>
    <row r="26" spans="2:25" ht="15.95" customHeight="1" x14ac:dyDescent="0.15">
      <c r="B26" s="409"/>
      <c r="C26" s="681" t="s">
        <v>497</v>
      </c>
      <c r="D26" s="682"/>
      <c r="E26" s="228">
        <v>45</v>
      </c>
      <c r="F26" s="268">
        <v>13.5</v>
      </c>
      <c r="G26" s="213" t="s">
        <v>557</v>
      </c>
      <c r="H26" s="213" t="s">
        <v>558</v>
      </c>
      <c r="I26" s="213"/>
      <c r="J26" s="429" t="s">
        <v>343</v>
      </c>
      <c r="K26" s="429"/>
      <c r="L26" s="429"/>
      <c r="M26" s="213" t="s">
        <v>571</v>
      </c>
      <c r="N26" s="213" t="s">
        <v>545</v>
      </c>
      <c r="O26" s="213" t="s">
        <v>536</v>
      </c>
      <c r="P26" s="213"/>
      <c r="Q26" s="213"/>
      <c r="R26" s="221" t="s">
        <v>537</v>
      </c>
      <c r="S26" s="221" t="s">
        <v>537</v>
      </c>
      <c r="T26" s="221" t="s">
        <v>545</v>
      </c>
      <c r="U26" s="429" t="s">
        <v>545</v>
      </c>
      <c r="V26" s="683"/>
      <c r="W26" s="683"/>
      <c r="X26" s="683"/>
      <c r="Y26" s="213"/>
    </row>
    <row r="27" spans="2:25" ht="15.95" customHeight="1" x14ac:dyDescent="0.15">
      <c r="B27" s="409"/>
      <c r="C27" s="681" t="s">
        <v>497</v>
      </c>
      <c r="D27" s="682"/>
      <c r="E27" s="228">
        <v>47</v>
      </c>
      <c r="F27" s="268">
        <v>10.199999999999999</v>
      </c>
      <c r="G27" s="213" t="s">
        <v>533</v>
      </c>
      <c r="H27" s="213" t="s">
        <v>572</v>
      </c>
      <c r="I27" s="213" t="s">
        <v>525</v>
      </c>
      <c r="J27" s="429" t="s">
        <v>335</v>
      </c>
      <c r="K27" s="429"/>
      <c r="L27" s="429"/>
      <c r="M27" s="213" t="s">
        <v>561</v>
      </c>
      <c r="N27" s="213" t="s">
        <v>545</v>
      </c>
      <c r="O27" s="213" t="s">
        <v>545</v>
      </c>
      <c r="P27" s="213"/>
      <c r="Q27" s="213" t="s">
        <v>536</v>
      </c>
      <c r="R27" s="221" t="s">
        <v>537</v>
      </c>
      <c r="S27" s="221" t="s">
        <v>538</v>
      </c>
      <c r="T27" s="221" t="s">
        <v>545</v>
      </c>
      <c r="U27" s="429" t="s">
        <v>545</v>
      </c>
      <c r="V27" s="683"/>
      <c r="W27" s="683"/>
      <c r="X27" s="683"/>
      <c r="Y27" s="213" t="s">
        <v>541</v>
      </c>
    </row>
    <row r="28" spans="2:25" ht="15.95" customHeight="1" x14ac:dyDescent="0.15">
      <c r="B28" s="409"/>
      <c r="C28" s="681" t="s">
        <v>497</v>
      </c>
      <c r="D28" s="682"/>
      <c r="E28" s="228">
        <v>48</v>
      </c>
      <c r="F28" s="268">
        <v>18.100000000000001</v>
      </c>
      <c r="G28" s="213" t="s">
        <v>533</v>
      </c>
      <c r="H28" s="213" t="s">
        <v>552</v>
      </c>
      <c r="I28" s="213" t="s">
        <v>525</v>
      </c>
      <c r="J28" s="429" t="s">
        <v>309</v>
      </c>
      <c r="K28" s="429"/>
      <c r="L28" s="429"/>
      <c r="M28" s="213" t="s">
        <v>573</v>
      </c>
      <c r="N28" s="213" t="s">
        <v>553</v>
      </c>
      <c r="O28" s="213" t="s">
        <v>544</v>
      </c>
      <c r="P28" s="213"/>
      <c r="Q28" s="213" t="s">
        <v>536</v>
      </c>
      <c r="R28" s="221" t="s">
        <v>537</v>
      </c>
      <c r="S28" s="221" t="s">
        <v>538</v>
      </c>
      <c r="T28" s="221" t="s">
        <v>545</v>
      </c>
      <c r="U28" s="429" t="s">
        <v>545</v>
      </c>
      <c r="V28" s="683"/>
      <c r="W28" s="683"/>
      <c r="X28" s="683"/>
      <c r="Y28" s="213" t="s">
        <v>541</v>
      </c>
    </row>
    <row r="29" spans="2:25" ht="15.95" customHeight="1" x14ac:dyDescent="0.15">
      <c r="B29" s="409"/>
      <c r="C29" s="681" t="s">
        <v>498</v>
      </c>
      <c r="D29" s="682"/>
      <c r="E29" s="228">
        <v>1</v>
      </c>
      <c r="F29" s="268">
        <v>19.899999999999999</v>
      </c>
      <c r="G29" s="213" t="s">
        <v>533</v>
      </c>
      <c r="H29" s="213" t="s">
        <v>546</v>
      </c>
      <c r="I29" s="213" t="s">
        <v>525</v>
      </c>
      <c r="J29" s="429" t="s">
        <v>301</v>
      </c>
      <c r="K29" s="429"/>
      <c r="L29" s="429"/>
      <c r="M29" s="213" t="s">
        <v>574</v>
      </c>
      <c r="N29" s="213" t="s">
        <v>575</v>
      </c>
      <c r="O29" s="213" t="s">
        <v>536</v>
      </c>
      <c r="P29" s="213"/>
      <c r="Q29" s="213" t="s">
        <v>536</v>
      </c>
      <c r="R29" s="221" t="s">
        <v>537</v>
      </c>
      <c r="S29" s="221" t="s">
        <v>538</v>
      </c>
      <c r="T29" s="221" t="s">
        <v>539</v>
      </c>
      <c r="U29" s="429" t="s">
        <v>540</v>
      </c>
      <c r="V29" s="683"/>
      <c r="W29" s="683"/>
      <c r="X29" s="683"/>
      <c r="Y29" s="213" t="s">
        <v>541</v>
      </c>
    </row>
    <row r="30" spans="2:25" ht="15.95" customHeight="1" x14ac:dyDescent="0.15">
      <c r="B30" s="409"/>
      <c r="C30" s="681" t="s">
        <v>498</v>
      </c>
      <c r="D30" s="682"/>
      <c r="E30" s="228">
        <v>8</v>
      </c>
      <c r="F30" s="268">
        <v>20</v>
      </c>
      <c r="G30" s="213" t="s">
        <v>533</v>
      </c>
      <c r="H30" s="213" t="s">
        <v>576</v>
      </c>
      <c r="I30" s="213" t="s">
        <v>525</v>
      </c>
      <c r="J30" s="429" t="s">
        <v>309</v>
      </c>
      <c r="K30" s="429"/>
      <c r="L30" s="429"/>
      <c r="M30" s="213" t="s">
        <v>561</v>
      </c>
      <c r="N30" s="213" t="s">
        <v>561</v>
      </c>
      <c r="O30" s="213" t="s">
        <v>536</v>
      </c>
      <c r="P30" s="213"/>
      <c r="Q30" s="213" t="s">
        <v>536</v>
      </c>
      <c r="R30" s="221" t="s">
        <v>537</v>
      </c>
      <c r="S30" s="221" t="s">
        <v>538</v>
      </c>
      <c r="T30" s="221" t="s">
        <v>539</v>
      </c>
      <c r="U30" s="429" t="s">
        <v>540</v>
      </c>
      <c r="V30" s="683"/>
      <c r="W30" s="683"/>
      <c r="X30" s="683"/>
      <c r="Y30" s="213" t="s">
        <v>541</v>
      </c>
    </row>
    <row r="31" spans="2:25" ht="15.95" customHeight="1" x14ac:dyDescent="0.15">
      <c r="B31" s="409"/>
      <c r="C31" s="681" t="s">
        <v>498</v>
      </c>
      <c r="D31" s="682"/>
      <c r="E31" s="228">
        <v>13</v>
      </c>
      <c r="F31" s="268">
        <v>25.4</v>
      </c>
      <c r="G31" s="213" t="s">
        <v>533</v>
      </c>
      <c r="H31" s="213" t="s">
        <v>576</v>
      </c>
      <c r="I31" s="213" t="s">
        <v>525</v>
      </c>
      <c r="J31" s="429" t="s">
        <v>309</v>
      </c>
      <c r="K31" s="429"/>
      <c r="L31" s="429"/>
      <c r="M31" s="213" t="s">
        <v>569</v>
      </c>
      <c r="N31" s="213" t="s">
        <v>543</v>
      </c>
      <c r="O31" s="213" t="s">
        <v>536</v>
      </c>
      <c r="P31" s="213"/>
      <c r="Q31" s="213" t="s">
        <v>544</v>
      </c>
      <c r="R31" s="221" t="s">
        <v>537</v>
      </c>
      <c r="S31" s="221" t="s">
        <v>564</v>
      </c>
      <c r="T31" s="221" t="s">
        <v>539</v>
      </c>
      <c r="U31" s="429" t="s">
        <v>540</v>
      </c>
      <c r="V31" s="683"/>
      <c r="W31" s="683"/>
      <c r="X31" s="683"/>
      <c r="Y31" s="213" t="s">
        <v>565</v>
      </c>
    </row>
    <row r="32" spans="2:25" ht="15.95" customHeight="1" x14ac:dyDescent="0.15">
      <c r="B32" s="409"/>
      <c r="C32" s="681" t="s">
        <v>498</v>
      </c>
      <c r="D32" s="682"/>
      <c r="E32" s="228">
        <v>28</v>
      </c>
      <c r="F32" s="268">
        <v>24.5</v>
      </c>
      <c r="G32" s="213" t="s">
        <v>533</v>
      </c>
      <c r="H32" s="213" t="s">
        <v>549</v>
      </c>
      <c r="I32" s="213" t="s">
        <v>525</v>
      </c>
      <c r="J32" s="429" t="s">
        <v>309</v>
      </c>
      <c r="K32" s="429"/>
      <c r="L32" s="429"/>
      <c r="M32" s="213" t="s">
        <v>566</v>
      </c>
      <c r="N32" s="213" t="s">
        <v>566</v>
      </c>
      <c r="O32" s="213" t="s">
        <v>544</v>
      </c>
      <c r="P32" s="213"/>
      <c r="Q32" s="213" t="s">
        <v>536</v>
      </c>
      <c r="R32" s="221" t="s">
        <v>537</v>
      </c>
      <c r="S32" s="221" t="s">
        <v>538</v>
      </c>
      <c r="T32" s="221" t="s">
        <v>545</v>
      </c>
      <c r="U32" s="429" t="s">
        <v>545</v>
      </c>
      <c r="V32" s="683"/>
      <c r="W32" s="683"/>
      <c r="X32" s="683"/>
      <c r="Y32" s="213" t="s">
        <v>541</v>
      </c>
    </row>
    <row r="33" spans="2:25" ht="15.95" customHeight="1" x14ac:dyDescent="0.15">
      <c r="B33" s="409"/>
      <c r="C33" s="681" t="s">
        <v>498</v>
      </c>
      <c r="D33" s="682"/>
      <c r="E33" s="228">
        <v>32</v>
      </c>
      <c r="F33" s="268">
        <v>20.6</v>
      </c>
      <c r="G33" s="213" t="s">
        <v>533</v>
      </c>
      <c r="H33" s="213" t="s">
        <v>552</v>
      </c>
      <c r="I33" s="213" t="s">
        <v>525</v>
      </c>
      <c r="J33" s="429" t="s">
        <v>309</v>
      </c>
      <c r="K33" s="429"/>
      <c r="L33" s="429"/>
      <c r="M33" s="213" t="s">
        <v>577</v>
      </c>
      <c r="N33" s="213" t="s">
        <v>553</v>
      </c>
      <c r="O33" s="213" t="s">
        <v>544</v>
      </c>
      <c r="P33" s="213"/>
      <c r="Q33" s="213" t="s">
        <v>536</v>
      </c>
      <c r="R33" s="221" t="s">
        <v>537</v>
      </c>
      <c r="S33" s="221" t="s">
        <v>538</v>
      </c>
      <c r="T33" s="221" t="s">
        <v>545</v>
      </c>
      <c r="U33" s="429" t="s">
        <v>545</v>
      </c>
      <c r="V33" s="683"/>
      <c r="W33" s="683"/>
      <c r="X33" s="683"/>
      <c r="Y33" s="213" t="s">
        <v>541</v>
      </c>
    </row>
    <row r="34" spans="2:25" ht="15.95" customHeight="1" x14ac:dyDescent="0.15">
      <c r="B34" s="409"/>
      <c r="C34" s="681" t="s">
        <v>498</v>
      </c>
      <c r="D34" s="682"/>
      <c r="E34" s="228">
        <v>33</v>
      </c>
      <c r="F34" s="268">
        <v>26</v>
      </c>
      <c r="G34" s="213" t="s">
        <v>533</v>
      </c>
      <c r="H34" s="213" t="s">
        <v>552</v>
      </c>
      <c r="I34" s="213" t="s">
        <v>525</v>
      </c>
      <c r="J34" s="429" t="s">
        <v>309</v>
      </c>
      <c r="K34" s="429"/>
      <c r="L34" s="429"/>
      <c r="M34" s="213" t="s">
        <v>578</v>
      </c>
      <c r="N34" s="213" t="s">
        <v>579</v>
      </c>
      <c r="O34" s="213" t="s">
        <v>544</v>
      </c>
      <c r="P34" s="213"/>
      <c r="Q34" s="213" t="s">
        <v>536</v>
      </c>
      <c r="R34" s="221" t="s">
        <v>537</v>
      </c>
      <c r="S34" s="221" t="s">
        <v>538</v>
      </c>
      <c r="T34" s="221" t="s">
        <v>545</v>
      </c>
      <c r="U34" s="429" t="s">
        <v>545</v>
      </c>
      <c r="V34" s="683"/>
      <c r="W34" s="683"/>
      <c r="X34" s="683"/>
      <c r="Y34" s="213" t="s">
        <v>541</v>
      </c>
    </row>
    <row r="35" spans="2:25" ht="15.95" customHeight="1" x14ac:dyDescent="0.15">
      <c r="B35" s="409"/>
      <c r="C35" s="681" t="s">
        <v>498</v>
      </c>
      <c r="D35" s="682"/>
      <c r="E35" s="228">
        <v>36</v>
      </c>
      <c r="F35" s="268">
        <v>29.7</v>
      </c>
      <c r="G35" s="213" t="s">
        <v>533</v>
      </c>
      <c r="H35" s="213" t="s">
        <v>556</v>
      </c>
      <c r="I35" s="213" t="s">
        <v>525</v>
      </c>
      <c r="J35" s="429" t="s">
        <v>335</v>
      </c>
      <c r="K35" s="429"/>
      <c r="L35" s="429"/>
      <c r="M35" s="213" t="s">
        <v>569</v>
      </c>
      <c r="N35" s="213" t="s">
        <v>545</v>
      </c>
      <c r="O35" s="213" t="s">
        <v>545</v>
      </c>
      <c r="P35" s="213"/>
      <c r="Q35" s="213" t="s">
        <v>536</v>
      </c>
      <c r="R35" s="221" t="s">
        <v>537</v>
      </c>
      <c r="S35" s="221" t="s">
        <v>538</v>
      </c>
      <c r="T35" s="221" t="s">
        <v>545</v>
      </c>
      <c r="U35" s="429" t="s">
        <v>545</v>
      </c>
      <c r="V35" s="683"/>
      <c r="W35" s="683"/>
      <c r="X35" s="683"/>
      <c r="Y35" s="213" t="s">
        <v>541</v>
      </c>
    </row>
    <row r="36" spans="2:25" ht="15.95" customHeight="1" x14ac:dyDescent="0.15">
      <c r="B36" s="409"/>
      <c r="C36" s="681" t="s">
        <v>498</v>
      </c>
      <c r="D36" s="682"/>
      <c r="E36" s="228">
        <v>37</v>
      </c>
      <c r="F36" s="268">
        <v>21.2</v>
      </c>
      <c r="G36" s="213" t="s">
        <v>557</v>
      </c>
      <c r="H36" s="213" t="s">
        <v>558</v>
      </c>
      <c r="I36" s="213"/>
      <c r="J36" s="429" t="s">
        <v>343</v>
      </c>
      <c r="K36" s="429"/>
      <c r="L36" s="429"/>
      <c r="M36" s="213" t="s">
        <v>580</v>
      </c>
      <c r="N36" s="213" t="s">
        <v>545</v>
      </c>
      <c r="O36" s="213" t="s">
        <v>545</v>
      </c>
      <c r="P36" s="213"/>
      <c r="Q36" s="213"/>
      <c r="R36" s="221" t="s">
        <v>537</v>
      </c>
      <c r="S36" s="221" t="s">
        <v>537</v>
      </c>
      <c r="T36" s="221" t="s">
        <v>545</v>
      </c>
      <c r="U36" s="429" t="s">
        <v>545</v>
      </c>
      <c r="V36" s="683"/>
      <c r="W36" s="683"/>
      <c r="X36" s="683"/>
      <c r="Y36" s="213"/>
    </row>
    <row r="37" spans="2:25" ht="15.95" customHeight="1" x14ac:dyDescent="0.15">
      <c r="B37" s="409"/>
      <c r="C37" s="681" t="s">
        <v>499</v>
      </c>
      <c r="D37" s="682"/>
      <c r="E37" s="228">
        <v>8</v>
      </c>
      <c r="F37" s="268">
        <v>37.1</v>
      </c>
      <c r="G37" s="213" t="s">
        <v>533</v>
      </c>
      <c r="H37" s="213" t="s">
        <v>546</v>
      </c>
      <c r="I37" s="213" t="s">
        <v>525</v>
      </c>
      <c r="J37" s="429" t="s">
        <v>309</v>
      </c>
      <c r="K37" s="429"/>
      <c r="L37" s="429"/>
      <c r="M37" s="213" t="s">
        <v>543</v>
      </c>
      <c r="N37" s="213" t="s">
        <v>543</v>
      </c>
      <c r="O37" s="213" t="s">
        <v>544</v>
      </c>
      <c r="P37" s="213"/>
      <c r="Q37" s="213" t="s">
        <v>544</v>
      </c>
      <c r="R37" s="221" t="s">
        <v>537</v>
      </c>
      <c r="S37" s="221" t="s">
        <v>564</v>
      </c>
      <c r="T37" s="221" t="s">
        <v>545</v>
      </c>
      <c r="U37" s="429" t="s">
        <v>545</v>
      </c>
      <c r="V37" s="683"/>
      <c r="W37" s="683"/>
      <c r="X37" s="683"/>
      <c r="Y37" s="213" t="s">
        <v>565</v>
      </c>
    </row>
    <row r="38" spans="2:25" ht="15.95" customHeight="1" x14ac:dyDescent="0.15">
      <c r="B38" s="409"/>
      <c r="C38" s="681" t="s">
        <v>499</v>
      </c>
      <c r="D38" s="682"/>
      <c r="E38" s="228">
        <v>10</v>
      </c>
      <c r="F38" s="268">
        <v>40.200000000000003</v>
      </c>
      <c r="G38" s="213" t="s">
        <v>533</v>
      </c>
      <c r="H38" s="213" t="s">
        <v>542</v>
      </c>
      <c r="I38" s="213" t="s">
        <v>525</v>
      </c>
      <c r="J38" s="429" t="s">
        <v>309</v>
      </c>
      <c r="K38" s="429"/>
      <c r="L38" s="429"/>
      <c r="M38" s="213" t="s">
        <v>581</v>
      </c>
      <c r="N38" s="213" t="s">
        <v>581</v>
      </c>
      <c r="O38" s="213" t="s">
        <v>536</v>
      </c>
      <c r="P38" s="213"/>
      <c r="Q38" s="213" t="s">
        <v>536</v>
      </c>
      <c r="R38" s="221" t="s">
        <v>537</v>
      </c>
      <c r="S38" s="221" t="s">
        <v>538</v>
      </c>
      <c r="T38" s="221" t="s">
        <v>539</v>
      </c>
      <c r="U38" s="429" t="s">
        <v>540</v>
      </c>
      <c r="V38" s="683"/>
      <c r="W38" s="683"/>
      <c r="X38" s="683"/>
      <c r="Y38" s="213" t="s">
        <v>541</v>
      </c>
    </row>
    <row r="39" spans="2:25" ht="15.95" customHeight="1" x14ac:dyDescent="0.15">
      <c r="B39" s="409"/>
      <c r="C39" s="681" t="s">
        <v>499</v>
      </c>
      <c r="D39" s="682"/>
      <c r="E39" s="228">
        <v>29</v>
      </c>
      <c r="F39" s="268">
        <v>34.700000000000003</v>
      </c>
      <c r="G39" s="213" t="s">
        <v>533</v>
      </c>
      <c r="H39" s="213" t="s">
        <v>549</v>
      </c>
      <c r="I39" s="213" t="s">
        <v>525</v>
      </c>
      <c r="J39" s="429" t="s">
        <v>309</v>
      </c>
      <c r="K39" s="429"/>
      <c r="L39" s="429"/>
      <c r="M39" s="213" t="s">
        <v>582</v>
      </c>
      <c r="N39" s="213" t="s">
        <v>581</v>
      </c>
      <c r="O39" s="213" t="s">
        <v>536</v>
      </c>
      <c r="P39" s="213"/>
      <c r="Q39" s="213" t="s">
        <v>536</v>
      </c>
      <c r="R39" s="221" t="s">
        <v>537</v>
      </c>
      <c r="S39" s="221" t="s">
        <v>538</v>
      </c>
      <c r="T39" s="221" t="s">
        <v>539</v>
      </c>
      <c r="U39" s="429" t="s">
        <v>540</v>
      </c>
      <c r="V39" s="683"/>
      <c r="W39" s="683"/>
      <c r="X39" s="683"/>
      <c r="Y39" s="213" t="s">
        <v>541</v>
      </c>
    </row>
    <row r="40" spans="2:25" ht="15.95" customHeight="1" x14ac:dyDescent="0.15">
      <c r="B40" s="409"/>
      <c r="C40" s="681" t="s">
        <v>499</v>
      </c>
      <c r="D40" s="682"/>
      <c r="E40" s="228">
        <v>30</v>
      </c>
      <c r="F40" s="268">
        <v>38.6</v>
      </c>
      <c r="G40" s="213" t="s">
        <v>533</v>
      </c>
      <c r="H40" s="213" t="s">
        <v>567</v>
      </c>
      <c r="I40" s="213" t="s">
        <v>525</v>
      </c>
      <c r="J40" s="429" t="s">
        <v>309</v>
      </c>
      <c r="K40" s="429"/>
      <c r="L40" s="429"/>
      <c r="M40" s="213" t="s">
        <v>568</v>
      </c>
      <c r="N40" s="213" t="s">
        <v>568</v>
      </c>
      <c r="O40" s="213" t="s">
        <v>536</v>
      </c>
      <c r="P40" s="213"/>
      <c r="Q40" s="213" t="s">
        <v>536</v>
      </c>
      <c r="R40" s="221" t="s">
        <v>537</v>
      </c>
      <c r="S40" s="221" t="s">
        <v>538</v>
      </c>
      <c r="T40" s="221" t="s">
        <v>539</v>
      </c>
      <c r="U40" s="429" t="s">
        <v>540</v>
      </c>
      <c r="V40" s="683"/>
      <c r="W40" s="683"/>
      <c r="X40" s="683"/>
      <c r="Y40" s="213" t="s">
        <v>541</v>
      </c>
    </row>
    <row r="41" spans="2:25" ht="15.95" customHeight="1" x14ac:dyDescent="0.15">
      <c r="B41" s="409"/>
      <c r="C41" s="681" t="s">
        <v>499</v>
      </c>
      <c r="D41" s="682"/>
      <c r="E41" s="228">
        <v>31</v>
      </c>
      <c r="F41" s="268">
        <v>35.799999999999997</v>
      </c>
      <c r="G41" s="213" t="s">
        <v>533</v>
      </c>
      <c r="H41" s="213" t="s">
        <v>567</v>
      </c>
      <c r="I41" s="213" t="s">
        <v>525</v>
      </c>
      <c r="J41" s="429" t="s">
        <v>309</v>
      </c>
      <c r="K41" s="429"/>
      <c r="L41" s="429"/>
      <c r="M41" s="213" t="s">
        <v>581</v>
      </c>
      <c r="N41" s="213" t="s">
        <v>583</v>
      </c>
      <c r="O41" s="213" t="s">
        <v>536</v>
      </c>
      <c r="P41" s="213"/>
      <c r="Q41" s="213" t="s">
        <v>536</v>
      </c>
      <c r="R41" s="221" t="s">
        <v>537</v>
      </c>
      <c r="S41" s="221" t="s">
        <v>538</v>
      </c>
      <c r="T41" s="221" t="s">
        <v>539</v>
      </c>
      <c r="U41" s="429" t="s">
        <v>540</v>
      </c>
      <c r="V41" s="683"/>
      <c r="W41" s="683"/>
      <c r="X41" s="683"/>
      <c r="Y41" s="213" t="s">
        <v>541</v>
      </c>
    </row>
    <row r="42" spans="2:25" ht="15.95" customHeight="1" x14ac:dyDescent="0.15">
      <c r="B42" s="410"/>
      <c r="C42" s="681" t="s">
        <v>499</v>
      </c>
      <c r="D42" s="682"/>
      <c r="E42" s="228">
        <v>33</v>
      </c>
      <c r="F42" s="268">
        <v>31.6</v>
      </c>
      <c r="G42" s="213" t="s">
        <v>533</v>
      </c>
      <c r="H42" s="213" t="s">
        <v>552</v>
      </c>
      <c r="I42" s="213" t="s">
        <v>525</v>
      </c>
      <c r="J42" s="429" t="s">
        <v>309</v>
      </c>
      <c r="K42" s="429"/>
      <c r="L42" s="429"/>
      <c r="M42" s="213" t="s">
        <v>584</v>
      </c>
      <c r="N42" s="213" t="s">
        <v>584</v>
      </c>
      <c r="O42" s="213" t="s">
        <v>544</v>
      </c>
      <c r="P42" s="213"/>
      <c r="Q42" s="213" t="s">
        <v>536</v>
      </c>
      <c r="R42" s="221" t="s">
        <v>537</v>
      </c>
      <c r="S42" s="221" t="s">
        <v>538</v>
      </c>
      <c r="T42" s="221" t="s">
        <v>545</v>
      </c>
      <c r="U42" s="429" t="s">
        <v>545</v>
      </c>
      <c r="V42" s="683"/>
      <c r="W42" s="683"/>
      <c r="X42" s="683"/>
      <c r="Y42" s="213" t="s">
        <v>541</v>
      </c>
    </row>
    <row r="43" spans="2:25" ht="15.75" customHeight="1" x14ac:dyDescent="0.15">
      <c r="B43" s="409" t="s">
        <v>394</v>
      </c>
      <c r="C43" s="415" t="s">
        <v>499</v>
      </c>
      <c r="D43" s="416"/>
      <c r="E43" s="228">
        <v>34</v>
      </c>
      <c r="F43" s="268">
        <v>36.1</v>
      </c>
      <c r="G43" s="213" t="s">
        <v>533</v>
      </c>
      <c r="H43" s="213" t="s">
        <v>552</v>
      </c>
      <c r="I43" s="213" t="s">
        <v>525</v>
      </c>
      <c r="J43" s="429" t="s">
        <v>309</v>
      </c>
      <c r="K43" s="429"/>
      <c r="L43" s="429"/>
      <c r="M43" s="213" t="s">
        <v>585</v>
      </c>
      <c r="N43" s="213" t="s">
        <v>585</v>
      </c>
      <c r="O43" s="213" t="s">
        <v>544</v>
      </c>
      <c r="P43" s="213"/>
      <c r="Q43" s="213" t="s">
        <v>536</v>
      </c>
      <c r="R43" s="221" t="s">
        <v>537</v>
      </c>
      <c r="S43" s="221" t="s">
        <v>538</v>
      </c>
      <c r="T43" s="221" t="s">
        <v>545</v>
      </c>
      <c r="U43" s="429" t="s">
        <v>545</v>
      </c>
      <c r="V43" s="683"/>
      <c r="W43" s="683"/>
      <c r="X43" s="683"/>
      <c r="Y43" s="213" t="s">
        <v>541</v>
      </c>
    </row>
    <row r="44" spans="2:25" ht="15.95" customHeight="1" x14ac:dyDescent="0.15">
      <c r="B44" s="409"/>
      <c r="C44" s="415" t="s">
        <v>499</v>
      </c>
      <c r="D44" s="416"/>
      <c r="E44" s="228">
        <v>35</v>
      </c>
      <c r="F44" s="268">
        <v>40</v>
      </c>
      <c r="G44" s="213" t="s">
        <v>533</v>
      </c>
      <c r="H44" s="213" t="s">
        <v>552</v>
      </c>
      <c r="I44" s="213" t="s">
        <v>525</v>
      </c>
      <c r="J44" s="429" t="s">
        <v>309</v>
      </c>
      <c r="K44" s="429"/>
      <c r="L44" s="429"/>
      <c r="M44" s="213" t="s">
        <v>561</v>
      </c>
      <c r="N44" s="213" t="s">
        <v>562</v>
      </c>
      <c r="O44" s="213" t="s">
        <v>544</v>
      </c>
      <c r="P44" s="213"/>
      <c r="Q44" s="213" t="s">
        <v>536</v>
      </c>
      <c r="R44" s="221" t="s">
        <v>537</v>
      </c>
      <c r="S44" s="221" t="s">
        <v>538</v>
      </c>
      <c r="T44" s="221" t="s">
        <v>545</v>
      </c>
      <c r="U44" s="429" t="s">
        <v>545</v>
      </c>
      <c r="V44" s="723"/>
      <c r="W44" s="723"/>
      <c r="X44" s="723"/>
      <c r="Y44" s="300" t="s">
        <v>541</v>
      </c>
    </row>
    <row r="45" spans="2:25" ht="15.95" customHeight="1" x14ac:dyDescent="0.15">
      <c r="B45" s="409"/>
      <c r="C45" s="415" t="s">
        <v>499</v>
      </c>
      <c r="D45" s="416"/>
      <c r="E45" s="228">
        <v>40</v>
      </c>
      <c r="F45" s="268">
        <v>30.2</v>
      </c>
      <c r="G45" s="213" t="s">
        <v>533</v>
      </c>
      <c r="H45" s="213" t="s">
        <v>549</v>
      </c>
      <c r="I45" s="213" t="s">
        <v>525</v>
      </c>
      <c r="J45" s="429" t="s">
        <v>309</v>
      </c>
      <c r="K45" s="429"/>
      <c r="L45" s="429"/>
      <c r="M45" s="213" t="s">
        <v>568</v>
      </c>
      <c r="N45" s="213" t="s">
        <v>545</v>
      </c>
      <c r="O45" s="213" t="s">
        <v>545</v>
      </c>
      <c r="P45" s="213"/>
      <c r="Q45" s="213" t="s">
        <v>536</v>
      </c>
      <c r="R45" s="221" t="s">
        <v>537</v>
      </c>
      <c r="S45" s="221" t="s">
        <v>538</v>
      </c>
      <c r="T45" s="221" t="s">
        <v>545</v>
      </c>
      <c r="U45" s="429" t="s">
        <v>545</v>
      </c>
      <c r="V45" s="683"/>
      <c r="W45" s="683"/>
      <c r="X45" s="683"/>
      <c r="Y45" s="213" t="s">
        <v>541</v>
      </c>
    </row>
    <row r="46" spans="2:25" ht="15.95" customHeight="1" x14ac:dyDescent="0.15">
      <c r="B46" s="409"/>
      <c r="C46" s="415" t="s">
        <v>499</v>
      </c>
      <c r="D46" s="416"/>
      <c r="E46" s="228">
        <v>41</v>
      </c>
      <c r="F46" s="268">
        <v>38.700000000000003</v>
      </c>
      <c r="G46" s="213" t="s">
        <v>533</v>
      </c>
      <c r="H46" s="213" t="s">
        <v>549</v>
      </c>
      <c r="I46" s="213" t="s">
        <v>525</v>
      </c>
      <c r="J46" s="429" t="s">
        <v>309</v>
      </c>
      <c r="K46" s="429"/>
      <c r="L46" s="429"/>
      <c r="M46" s="213" t="s">
        <v>586</v>
      </c>
      <c r="N46" s="213" t="s">
        <v>587</v>
      </c>
      <c r="O46" s="213" t="s">
        <v>544</v>
      </c>
      <c r="P46" s="213"/>
      <c r="Q46" s="213" t="s">
        <v>536</v>
      </c>
      <c r="R46" s="221" t="s">
        <v>537</v>
      </c>
      <c r="S46" s="221" t="s">
        <v>538</v>
      </c>
      <c r="T46" s="221" t="s">
        <v>545</v>
      </c>
      <c r="U46" s="429" t="s">
        <v>545</v>
      </c>
      <c r="V46" s="683"/>
      <c r="W46" s="683"/>
      <c r="X46" s="683"/>
      <c r="Y46" s="213" t="s">
        <v>541</v>
      </c>
    </row>
    <row r="47" spans="2:25" ht="15.95" customHeight="1" x14ac:dyDescent="0.15">
      <c r="B47" s="409"/>
      <c r="C47" s="415" t="s">
        <v>499</v>
      </c>
      <c r="D47" s="416"/>
      <c r="E47" s="228">
        <v>42</v>
      </c>
      <c r="F47" s="269">
        <v>30.5</v>
      </c>
      <c r="G47" s="213" t="s">
        <v>533</v>
      </c>
      <c r="H47" s="213" t="s">
        <v>552</v>
      </c>
      <c r="I47" s="213" t="s">
        <v>525</v>
      </c>
      <c r="J47" s="429" t="s">
        <v>309</v>
      </c>
      <c r="K47" s="429"/>
      <c r="L47" s="429"/>
      <c r="M47" s="213" t="s">
        <v>581</v>
      </c>
      <c r="N47" s="213" t="s">
        <v>545</v>
      </c>
      <c r="O47" s="213" t="s">
        <v>545</v>
      </c>
      <c r="P47" s="213"/>
      <c r="Q47" s="213" t="s">
        <v>536</v>
      </c>
      <c r="R47" s="221" t="s">
        <v>537</v>
      </c>
      <c r="S47" s="221" t="s">
        <v>538</v>
      </c>
      <c r="T47" s="221" t="s">
        <v>545</v>
      </c>
      <c r="U47" s="429" t="s">
        <v>545</v>
      </c>
      <c r="V47" s="683"/>
      <c r="W47" s="683"/>
      <c r="X47" s="683"/>
      <c r="Y47" s="213" t="s">
        <v>541</v>
      </c>
    </row>
    <row r="48" spans="2:25" ht="15.95" customHeight="1" x14ac:dyDescent="0.15">
      <c r="B48" s="409"/>
      <c r="C48" s="415" t="s">
        <v>499</v>
      </c>
      <c r="D48" s="416"/>
      <c r="E48" s="228">
        <v>43</v>
      </c>
      <c r="F48" s="268">
        <v>32.5</v>
      </c>
      <c r="G48" s="213" t="s">
        <v>557</v>
      </c>
      <c r="H48" s="213" t="s">
        <v>558</v>
      </c>
      <c r="I48" s="213"/>
      <c r="J48" s="429" t="s">
        <v>343</v>
      </c>
      <c r="K48" s="429"/>
      <c r="L48" s="429"/>
      <c r="M48" s="213" t="s">
        <v>588</v>
      </c>
      <c r="N48" s="213" t="s">
        <v>545</v>
      </c>
      <c r="O48" s="270" t="s">
        <v>545</v>
      </c>
      <c r="P48" s="270"/>
      <c r="Q48" s="270"/>
      <c r="R48" s="221" t="s">
        <v>537</v>
      </c>
      <c r="S48" s="221" t="s">
        <v>537</v>
      </c>
      <c r="T48" s="221" t="s">
        <v>545</v>
      </c>
      <c r="U48" s="429" t="s">
        <v>545</v>
      </c>
      <c r="V48" s="683"/>
      <c r="W48" s="683"/>
      <c r="X48" s="683"/>
      <c r="Y48" s="213"/>
    </row>
    <row r="49" spans="2:25" ht="15.95" customHeight="1" x14ac:dyDescent="0.15">
      <c r="B49" s="409"/>
      <c r="C49" s="415" t="s">
        <v>500</v>
      </c>
      <c r="D49" s="416"/>
      <c r="E49" s="228">
        <v>1</v>
      </c>
      <c r="F49" s="268">
        <v>40.299999999999997</v>
      </c>
      <c r="G49" s="213" t="s">
        <v>533</v>
      </c>
      <c r="H49" s="213" t="s">
        <v>542</v>
      </c>
      <c r="I49" s="213" t="s">
        <v>525</v>
      </c>
      <c r="J49" s="429" t="s">
        <v>309</v>
      </c>
      <c r="K49" s="429"/>
      <c r="L49" s="429"/>
      <c r="M49" s="213" t="s">
        <v>589</v>
      </c>
      <c r="N49" s="213" t="s">
        <v>562</v>
      </c>
      <c r="O49" s="270" t="s">
        <v>536</v>
      </c>
      <c r="P49" s="270"/>
      <c r="Q49" s="270" t="s">
        <v>536</v>
      </c>
      <c r="R49" s="221" t="s">
        <v>537</v>
      </c>
      <c r="S49" s="221" t="s">
        <v>538</v>
      </c>
      <c r="T49" s="221" t="s">
        <v>539</v>
      </c>
      <c r="U49" s="429" t="s">
        <v>540</v>
      </c>
      <c r="V49" s="683"/>
      <c r="W49" s="683"/>
      <c r="X49" s="683"/>
      <c r="Y49" s="213" t="s">
        <v>541</v>
      </c>
    </row>
    <row r="50" spans="2:25" ht="15.95" customHeight="1" x14ac:dyDescent="0.15">
      <c r="B50" s="409"/>
      <c r="C50" s="415" t="s">
        <v>500</v>
      </c>
      <c r="D50" s="416"/>
      <c r="E50" s="228">
        <v>2</v>
      </c>
      <c r="F50" s="268">
        <v>40.299999999999997</v>
      </c>
      <c r="G50" s="213" t="s">
        <v>533</v>
      </c>
      <c r="H50" s="213" t="s">
        <v>542</v>
      </c>
      <c r="I50" s="213" t="s">
        <v>525</v>
      </c>
      <c r="J50" s="429" t="s">
        <v>309</v>
      </c>
      <c r="K50" s="429"/>
      <c r="L50" s="429"/>
      <c r="M50" s="213" t="s">
        <v>569</v>
      </c>
      <c r="N50" s="213" t="s">
        <v>584</v>
      </c>
      <c r="O50" s="270" t="s">
        <v>536</v>
      </c>
      <c r="P50" s="270"/>
      <c r="Q50" s="270" t="s">
        <v>536</v>
      </c>
      <c r="R50" s="221" t="s">
        <v>537</v>
      </c>
      <c r="S50" s="221" t="s">
        <v>538</v>
      </c>
      <c r="T50" s="221" t="s">
        <v>539</v>
      </c>
      <c r="U50" s="429" t="s">
        <v>540</v>
      </c>
      <c r="V50" s="683"/>
      <c r="W50" s="683"/>
      <c r="X50" s="683"/>
      <c r="Y50" s="213" t="s">
        <v>541</v>
      </c>
    </row>
    <row r="51" spans="2:25" ht="15.95" customHeight="1" x14ac:dyDescent="0.15">
      <c r="B51" s="409"/>
      <c r="C51" s="681" t="s">
        <v>500</v>
      </c>
      <c r="D51" s="682"/>
      <c r="E51" s="228">
        <v>12</v>
      </c>
      <c r="F51" s="268">
        <v>44.3</v>
      </c>
      <c r="G51" s="213" t="s">
        <v>533</v>
      </c>
      <c r="H51" s="213" t="s">
        <v>546</v>
      </c>
      <c r="I51" s="213" t="s">
        <v>525</v>
      </c>
      <c r="J51" s="442" t="s">
        <v>309</v>
      </c>
      <c r="K51" s="699"/>
      <c r="L51" s="443"/>
      <c r="M51" s="213" t="s">
        <v>590</v>
      </c>
      <c r="N51" s="213" t="s">
        <v>590</v>
      </c>
      <c r="O51" s="270" t="s">
        <v>536</v>
      </c>
      <c r="P51" s="270"/>
      <c r="Q51" s="270" t="s">
        <v>536</v>
      </c>
      <c r="R51" s="221" t="s">
        <v>537</v>
      </c>
      <c r="S51" s="221" t="s">
        <v>538</v>
      </c>
      <c r="T51" s="221" t="s">
        <v>539</v>
      </c>
      <c r="U51" s="442" t="s">
        <v>540</v>
      </c>
      <c r="V51" s="699"/>
      <c r="W51" s="699"/>
      <c r="X51" s="443"/>
      <c r="Y51" s="213" t="s">
        <v>541</v>
      </c>
    </row>
    <row r="52" spans="2:25" ht="15.95" customHeight="1" x14ac:dyDescent="0.15">
      <c r="B52" s="409"/>
      <c r="C52" s="681" t="s">
        <v>500</v>
      </c>
      <c r="D52" s="682"/>
      <c r="E52" s="228">
        <v>15</v>
      </c>
      <c r="F52" s="268">
        <v>50.7</v>
      </c>
      <c r="G52" s="213" t="s">
        <v>533</v>
      </c>
      <c r="H52" s="213" t="s">
        <v>556</v>
      </c>
      <c r="I52" s="213" t="s">
        <v>525</v>
      </c>
      <c r="J52" s="442" t="s">
        <v>309</v>
      </c>
      <c r="K52" s="699"/>
      <c r="L52" s="443"/>
      <c r="M52" s="213" t="s">
        <v>561</v>
      </c>
      <c r="N52" s="213" t="s">
        <v>561</v>
      </c>
      <c r="O52" s="270" t="s">
        <v>536</v>
      </c>
      <c r="P52" s="270"/>
      <c r="Q52" s="270" t="s">
        <v>536</v>
      </c>
      <c r="R52" s="221" t="s">
        <v>537</v>
      </c>
      <c r="S52" s="221" t="s">
        <v>538</v>
      </c>
      <c r="T52" s="221" t="s">
        <v>539</v>
      </c>
      <c r="U52" s="442" t="s">
        <v>540</v>
      </c>
      <c r="V52" s="699"/>
      <c r="W52" s="699"/>
      <c r="X52" s="443"/>
      <c r="Y52" s="213" t="s">
        <v>541</v>
      </c>
    </row>
    <row r="53" spans="2:25" ht="15.95" customHeight="1" x14ac:dyDescent="0.15">
      <c r="B53" s="409"/>
      <c r="C53" s="681" t="s">
        <v>500</v>
      </c>
      <c r="D53" s="682"/>
      <c r="E53" s="228">
        <v>19</v>
      </c>
      <c r="F53" s="268">
        <v>49.8</v>
      </c>
      <c r="G53" s="213" t="s">
        <v>533</v>
      </c>
      <c r="H53" s="213" t="s">
        <v>576</v>
      </c>
      <c r="I53" s="213" t="s">
        <v>337</v>
      </c>
      <c r="J53" s="442" t="s">
        <v>337</v>
      </c>
      <c r="K53" s="699"/>
      <c r="L53" s="443"/>
      <c r="M53" s="213" t="s">
        <v>591</v>
      </c>
      <c r="N53" s="213" t="s">
        <v>545</v>
      </c>
      <c r="O53" s="270" t="s">
        <v>536</v>
      </c>
      <c r="P53" s="270"/>
      <c r="Q53" s="270" t="s">
        <v>536</v>
      </c>
      <c r="R53" s="221" t="s">
        <v>537</v>
      </c>
      <c r="S53" s="221" t="s">
        <v>538</v>
      </c>
      <c r="T53" s="221" t="s">
        <v>539</v>
      </c>
      <c r="U53" s="442" t="s">
        <v>540</v>
      </c>
      <c r="V53" s="699"/>
      <c r="W53" s="699"/>
      <c r="X53" s="443"/>
      <c r="Y53" s="213" t="s">
        <v>541</v>
      </c>
    </row>
    <row r="54" spans="2:25" ht="15.95" customHeight="1" x14ac:dyDescent="0.15">
      <c r="B54" s="409"/>
      <c r="C54" s="681" t="s">
        <v>500</v>
      </c>
      <c r="D54" s="682"/>
      <c r="E54" s="228">
        <v>25</v>
      </c>
      <c r="F54" s="268">
        <v>41</v>
      </c>
      <c r="G54" s="213" t="s">
        <v>533</v>
      </c>
      <c r="H54" s="213" t="s">
        <v>560</v>
      </c>
      <c r="I54" s="213" t="s">
        <v>525</v>
      </c>
      <c r="J54" s="442" t="s">
        <v>309</v>
      </c>
      <c r="K54" s="699"/>
      <c r="L54" s="443"/>
      <c r="M54" s="213" t="s">
        <v>550</v>
      </c>
      <c r="N54" s="213" t="s">
        <v>550</v>
      </c>
      <c r="O54" s="270" t="s">
        <v>536</v>
      </c>
      <c r="P54" s="270"/>
      <c r="Q54" s="270" t="s">
        <v>536</v>
      </c>
      <c r="R54" s="221" t="s">
        <v>537</v>
      </c>
      <c r="S54" s="221" t="s">
        <v>538</v>
      </c>
      <c r="T54" s="221" t="s">
        <v>539</v>
      </c>
      <c r="U54" s="429" t="s">
        <v>540</v>
      </c>
      <c r="V54" s="683"/>
      <c r="W54" s="683"/>
      <c r="X54" s="683"/>
      <c r="Y54" s="213" t="s">
        <v>541</v>
      </c>
    </row>
    <row r="55" spans="2:25" ht="15.95" customHeight="1" x14ac:dyDescent="0.15">
      <c r="B55" s="409"/>
      <c r="C55" s="681" t="s">
        <v>500</v>
      </c>
      <c r="D55" s="682"/>
      <c r="E55" s="228">
        <v>26</v>
      </c>
      <c r="F55" s="268">
        <v>42</v>
      </c>
      <c r="G55" s="213" t="s">
        <v>533</v>
      </c>
      <c r="H55" s="213" t="s">
        <v>549</v>
      </c>
      <c r="I55" s="213" t="s">
        <v>525</v>
      </c>
      <c r="J55" s="429" t="s">
        <v>309</v>
      </c>
      <c r="K55" s="429"/>
      <c r="L55" s="429"/>
      <c r="M55" s="213" t="s">
        <v>566</v>
      </c>
      <c r="N55" s="213" t="s">
        <v>587</v>
      </c>
      <c r="O55" s="270" t="s">
        <v>544</v>
      </c>
      <c r="P55" s="270"/>
      <c r="Q55" s="270" t="s">
        <v>536</v>
      </c>
      <c r="R55" s="221" t="s">
        <v>537</v>
      </c>
      <c r="S55" s="221" t="s">
        <v>538</v>
      </c>
      <c r="T55" s="221" t="s">
        <v>545</v>
      </c>
      <c r="U55" s="429" t="s">
        <v>545</v>
      </c>
      <c r="V55" s="683"/>
      <c r="W55" s="683"/>
      <c r="X55" s="683"/>
      <c r="Y55" s="213" t="s">
        <v>541</v>
      </c>
    </row>
    <row r="56" spans="2:25" ht="15.95" customHeight="1" x14ac:dyDescent="0.15">
      <c r="B56" s="409"/>
      <c r="C56" s="681" t="s">
        <v>500</v>
      </c>
      <c r="D56" s="682"/>
      <c r="E56" s="228">
        <v>27</v>
      </c>
      <c r="F56" s="268">
        <v>42</v>
      </c>
      <c r="G56" s="213" t="s">
        <v>533</v>
      </c>
      <c r="H56" s="213" t="s">
        <v>552</v>
      </c>
      <c r="I56" s="213" t="s">
        <v>525</v>
      </c>
      <c r="J56" s="429" t="s">
        <v>309</v>
      </c>
      <c r="K56" s="429"/>
      <c r="L56" s="429"/>
      <c r="M56" s="213" t="s">
        <v>592</v>
      </c>
      <c r="N56" s="213" t="s">
        <v>592</v>
      </c>
      <c r="O56" s="213" t="s">
        <v>544</v>
      </c>
      <c r="P56" s="213"/>
      <c r="Q56" s="213" t="s">
        <v>536</v>
      </c>
      <c r="R56" s="221" t="s">
        <v>537</v>
      </c>
      <c r="S56" s="221" t="s">
        <v>538</v>
      </c>
      <c r="T56" s="221" t="s">
        <v>545</v>
      </c>
      <c r="U56" s="429" t="s">
        <v>545</v>
      </c>
      <c r="V56" s="683"/>
      <c r="W56" s="683"/>
      <c r="X56" s="683"/>
      <c r="Y56" s="213" t="s">
        <v>541</v>
      </c>
    </row>
    <row r="57" spans="2:25" ht="15.95" customHeight="1" x14ac:dyDescent="0.15">
      <c r="B57" s="409"/>
      <c r="C57" s="681" t="s">
        <v>500</v>
      </c>
      <c r="D57" s="682"/>
      <c r="E57" s="228">
        <v>28</v>
      </c>
      <c r="F57" s="268">
        <v>44.4</v>
      </c>
      <c r="G57" s="213" t="s">
        <v>533</v>
      </c>
      <c r="H57" s="213" t="s">
        <v>552</v>
      </c>
      <c r="I57" s="213" t="s">
        <v>525</v>
      </c>
      <c r="J57" s="429" t="s">
        <v>309</v>
      </c>
      <c r="K57" s="429"/>
      <c r="L57" s="429"/>
      <c r="M57" s="213" t="s">
        <v>561</v>
      </c>
      <c r="N57" s="213" t="s">
        <v>561</v>
      </c>
      <c r="O57" s="213" t="s">
        <v>544</v>
      </c>
      <c r="P57" s="213"/>
      <c r="Q57" s="213" t="s">
        <v>536</v>
      </c>
      <c r="R57" s="221" t="s">
        <v>537</v>
      </c>
      <c r="S57" s="221" t="s">
        <v>538</v>
      </c>
      <c r="T57" s="221" t="s">
        <v>545</v>
      </c>
      <c r="U57" s="429" t="s">
        <v>545</v>
      </c>
      <c r="V57" s="683"/>
      <c r="W57" s="683"/>
      <c r="X57" s="683"/>
      <c r="Y57" s="213" t="s">
        <v>541</v>
      </c>
    </row>
    <row r="58" spans="2:25" ht="15.95" customHeight="1" x14ac:dyDescent="0.15">
      <c r="B58" s="409"/>
      <c r="C58" s="681" t="s">
        <v>500</v>
      </c>
      <c r="D58" s="682"/>
      <c r="E58" s="228">
        <v>30</v>
      </c>
      <c r="F58" s="268">
        <v>45.8</v>
      </c>
      <c r="G58" s="213" t="s">
        <v>533</v>
      </c>
      <c r="H58" s="213" t="s">
        <v>552</v>
      </c>
      <c r="I58" s="213" t="s">
        <v>525</v>
      </c>
      <c r="J58" s="429" t="s">
        <v>309</v>
      </c>
      <c r="K58" s="429"/>
      <c r="L58" s="429"/>
      <c r="M58" s="213" t="s">
        <v>581</v>
      </c>
      <c r="N58" s="213" t="s">
        <v>581</v>
      </c>
      <c r="O58" s="213" t="s">
        <v>544</v>
      </c>
      <c r="P58" s="213"/>
      <c r="Q58" s="213" t="s">
        <v>536</v>
      </c>
      <c r="R58" s="221" t="s">
        <v>537</v>
      </c>
      <c r="S58" s="221" t="s">
        <v>538</v>
      </c>
      <c r="T58" s="221" t="s">
        <v>545</v>
      </c>
      <c r="U58" s="429" t="s">
        <v>545</v>
      </c>
      <c r="V58" s="683"/>
      <c r="W58" s="683"/>
      <c r="X58" s="683"/>
      <c r="Y58" s="213" t="s">
        <v>541</v>
      </c>
    </row>
    <row r="59" spans="2:25" ht="15.95" customHeight="1" x14ac:dyDescent="0.15">
      <c r="B59" s="409"/>
      <c r="C59" s="681" t="s">
        <v>500</v>
      </c>
      <c r="D59" s="682"/>
      <c r="E59" s="228">
        <v>31</v>
      </c>
      <c r="F59" s="268">
        <v>49</v>
      </c>
      <c r="G59" s="213" t="s">
        <v>533</v>
      </c>
      <c r="H59" s="213" t="s">
        <v>552</v>
      </c>
      <c r="I59" s="213" t="s">
        <v>525</v>
      </c>
      <c r="J59" s="429" t="s">
        <v>309</v>
      </c>
      <c r="K59" s="429"/>
      <c r="L59" s="429"/>
      <c r="M59" s="213" t="s">
        <v>577</v>
      </c>
      <c r="N59" s="213" t="s">
        <v>593</v>
      </c>
      <c r="O59" s="213" t="s">
        <v>544</v>
      </c>
      <c r="P59" s="213"/>
      <c r="Q59" s="213" t="s">
        <v>536</v>
      </c>
      <c r="R59" s="221" t="s">
        <v>537</v>
      </c>
      <c r="S59" s="221" t="s">
        <v>538</v>
      </c>
      <c r="T59" s="221" t="s">
        <v>545</v>
      </c>
      <c r="U59" s="429" t="s">
        <v>545</v>
      </c>
      <c r="V59" s="683"/>
      <c r="W59" s="683"/>
      <c r="X59" s="683"/>
      <c r="Y59" s="213" t="s">
        <v>541</v>
      </c>
    </row>
    <row r="60" spans="2:25" ht="15.95" customHeight="1" x14ac:dyDescent="0.15">
      <c r="B60" s="409"/>
      <c r="C60" s="681" t="s">
        <v>500</v>
      </c>
      <c r="D60" s="682"/>
      <c r="E60" s="228">
        <v>36</v>
      </c>
      <c r="F60" s="268">
        <v>47.1</v>
      </c>
      <c r="G60" s="213" t="s">
        <v>533</v>
      </c>
      <c r="H60" s="213" t="s">
        <v>567</v>
      </c>
      <c r="I60" s="213" t="s">
        <v>525</v>
      </c>
      <c r="J60" s="429" t="s">
        <v>309</v>
      </c>
      <c r="K60" s="429"/>
      <c r="L60" s="429"/>
      <c r="M60" s="213" t="s">
        <v>550</v>
      </c>
      <c r="N60" s="213" t="s">
        <v>545</v>
      </c>
      <c r="O60" s="213" t="s">
        <v>545</v>
      </c>
      <c r="P60" s="213"/>
      <c r="Q60" s="213" t="s">
        <v>536</v>
      </c>
      <c r="R60" s="221" t="s">
        <v>537</v>
      </c>
      <c r="S60" s="221" t="s">
        <v>538</v>
      </c>
      <c r="T60" s="221" t="s">
        <v>545</v>
      </c>
      <c r="U60" s="429" t="s">
        <v>545</v>
      </c>
      <c r="V60" s="683"/>
      <c r="W60" s="683"/>
      <c r="X60" s="683"/>
      <c r="Y60" s="213" t="s">
        <v>541</v>
      </c>
    </row>
    <row r="61" spans="2:25" ht="15.95" customHeight="1" x14ac:dyDescent="0.15">
      <c r="B61" s="409"/>
      <c r="C61" s="681" t="s">
        <v>500</v>
      </c>
      <c r="D61" s="682"/>
      <c r="E61" s="228">
        <v>37</v>
      </c>
      <c r="F61" s="268">
        <v>45.7</v>
      </c>
      <c r="G61" s="213" t="s">
        <v>533</v>
      </c>
      <c r="H61" s="213" t="s">
        <v>546</v>
      </c>
      <c r="I61" s="213" t="s">
        <v>525</v>
      </c>
      <c r="J61" s="429" t="s">
        <v>301</v>
      </c>
      <c r="K61" s="429"/>
      <c r="L61" s="429"/>
      <c r="M61" s="213" t="s">
        <v>594</v>
      </c>
      <c r="N61" s="213" t="s">
        <v>545</v>
      </c>
      <c r="O61" s="213" t="s">
        <v>545</v>
      </c>
      <c r="P61" s="213"/>
      <c r="Q61" s="213" t="s">
        <v>536</v>
      </c>
      <c r="R61" s="221" t="s">
        <v>537</v>
      </c>
      <c r="S61" s="221" t="s">
        <v>538</v>
      </c>
      <c r="T61" s="221" t="s">
        <v>545</v>
      </c>
      <c r="U61" s="429" t="s">
        <v>545</v>
      </c>
      <c r="V61" s="683"/>
      <c r="W61" s="683"/>
      <c r="X61" s="683"/>
      <c r="Y61" s="213" t="s">
        <v>541</v>
      </c>
    </row>
    <row r="62" spans="2:25" ht="15.95" customHeight="1" x14ac:dyDescent="0.15">
      <c r="B62" s="409"/>
      <c r="C62" s="681" t="s">
        <v>500</v>
      </c>
      <c r="D62" s="682"/>
      <c r="E62" s="228">
        <v>38</v>
      </c>
      <c r="F62" s="268">
        <v>47.1</v>
      </c>
      <c r="G62" s="213" t="s">
        <v>533</v>
      </c>
      <c r="H62" s="213" t="s">
        <v>560</v>
      </c>
      <c r="I62" s="213" t="s">
        <v>525</v>
      </c>
      <c r="J62" s="429" t="s">
        <v>309</v>
      </c>
      <c r="K62" s="429"/>
      <c r="L62" s="429"/>
      <c r="M62" s="213" t="s">
        <v>543</v>
      </c>
      <c r="N62" s="213" t="s">
        <v>545</v>
      </c>
      <c r="O62" s="213" t="s">
        <v>545</v>
      </c>
      <c r="P62" s="213"/>
      <c r="Q62" s="213" t="s">
        <v>544</v>
      </c>
      <c r="R62" s="221" t="s">
        <v>537</v>
      </c>
      <c r="S62" s="221" t="s">
        <v>564</v>
      </c>
      <c r="T62" s="221" t="s">
        <v>545</v>
      </c>
      <c r="U62" s="429" t="s">
        <v>545</v>
      </c>
      <c r="V62" s="683"/>
      <c r="W62" s="683"/>
      <c r="X62" s="683"/>
      <c r="Y62" s="213" t="s">
        <v>565</v>
      </c>
    </row>
    <row r="63" spans="2:25" ht="15.95" customHeight="1" x14ac:dyDescent="0.15">
      <c r="B63" s="409"/>
      <c r="C63" s="681" t="s">
        <v>500</v>
      </c>
      <c r="D63" s="682"/>
      <c r="E63" s="228">
        <v>39</v>
      </c>
      <c r="F63" s="268">
        <v>40.4</v>
      </c>
      <c r="G63" s="213" t="s">
        <v>533</v>
      </c>
      <c r="H63" s="213" t="s">
        <v>552</v>
      </c>
      <c r="I63" s="213" t="s">
        <v>525</v>
      </c>
      <c r="J63" s="429" t="s">
        <v>309</v>
      </c>
      <c r="K63" s="429"/>
      <c r="L63" s="429"/>
      <c r="M63" s="213" t="s">
        <v>584</v>
      </c>
      <c r="N63" s="213" t="s">
        <v>562</v>
      </c>
      <c r="O63" s="213" t="s">
        <v>544</v>
      </c>
      <c r="P63" s="213"/>
      <c r="Q63" s="213" t="s">
        <v>536</v>
      </c>
      <c r="R63" s="221" t="s">
        <v>537</v>
      </c>
      <c r="S63" s="221" t="s">
        <v>538</v>
      </c>
      <c r="T63" s="221" t="s">
        <v>545</v>
      </c>
      <c r="U63" s="429" t="s">
        <v>545</v>
      </c>
      <c r="V63" s="683"/>
      <c r="W63" s="683"/>
      <c r="X63" s="683"/>
      <c r="Y63" s="213" t="s">
        <v>541</v>
      </c>
    </row>
    <row r="64" spans="2:25" ht="15.95" customHeight="1" x14ac:dyDescent="0.15">
      <c r="B64" s="409"/>
      <c r="C64" s="681" t="s">
        <v>500</v>
      </c>
      <c r="D64" s="682"/>
      <c r="E64" s="228">
        <v>40</v>
      </c>
      <c r="F64" s="268">
        <v>41.5</v>
      </c>
      <c r="G64" s="213" t="s">
        <v>557</v>
      </c>
      <c r="H64" s="213" t="s">
        <v>558</v>
      </c>
      <c r="I64" s="213"/>
      <c r="J64" s="429" t="s">
        <v>343</v>
      </c>
      <c r="K64" s="429"/>
      <c r="L64" s="429"/>
      <c r="M64" s="213" t="s">
        <v>595</v>
      </c>
      <c r="N64" s="213" t="s">
        <v>545</v>
      </c>
      <c r="O64" s="213" t="s">
        <v>545</v>
      </c>
      <c r="P64" s="213"/>
      <c r="Q64" s="213"/>
      <c r="R64" s="221" t="s">
        <v>537</v>
      </c>
      <c r="S64" s="221" t="s">
        <v>537</v>
      </c>
      <c r="T64" s="221" t="s">
        <v>545</v>
      </c>
      <c r="U64" s="429" t="s">
        <v>545</v>
      </c>
      <c r="V64" s="683"/>
      <c r="W64" s="683"/>
      <c r="X64" s="683"/>
      <c r="Y64" s="213"/>
    </row>
    <row r="65" spans="2:25" ht="15.95" customHeight="1" x14ac:dyDescent="0.15">
      <c r="B65" s="409"/>
      <c r="C65" s="681" t="s">
        <v>501</v>
      </c>
      <c r="D65" s="682"/>
      <c r="E65" s="228">
        <v>5</v>
      </c>
      <c r="F65" s="268">
        <v>59.5</v>
      </c>
      <c r="G65" s="213" t="s">
        <v>533</v>
      </c>
      <c r="H65" s="213" t="s">
        <v>576</v>
      </c>
      <c r="I65" s="213" t="s">
        <v>525</v>
      </c>
      <c r="J65" s="429" t="s">
        <v>309</v>
      </c>
      <c r="K65" s="429"/>
      <c r="L65" s="429"/>
      <c r="M65" s="213" t="s">
        <v>569</v>
      </c>
      <c r="N65" s="213" t="s">
        <v>543</v>
      </c>
      <c r="O65" s="213" t="s">
        <v>536</v>
      </c>
      <c r="P65" s="213"/>
      <c r="Q65" s="213" t="s">
        <v>544</v>
      </c>
      <c r="R65" s="221" t="s">
        <v>537</v>
      </c>
      <c r="S65" s="221" t="s">
        <v>564</v>
      </c>
      <c r="T65" s="221" t="s">
        <v>539</v>
      </c>
      <c r="U65" s="429" t="s">
        <v>540</v>
      </c>
      <c r="V65" s="683"/>
      <c r="W65" s="683"/>
      <c r="X65" s="683"/>
      <c r="Y65" s="213" t="s">
        <v>565</v>
      </c>
    </row>
    <row r="66" spans="2:25" ht="15.95" customHeight="1" x14ac:dyDescent="0.15">
      <c r="B66" s="409"/>
      <c r="C66" s="681" t="s">
        <v>501</v>
      </c>
      <c r="D66" s="682"/>
      <c r="E66" s="228">
        <v>33</v>
      </c>
      <c r="F66" s="268">
        <v>61.2</v>
      </c>
      <c r="G66" s="213" t="s">
        <v>533</v>
      </c>
      <c r="H66" s="213" t="s">
        <v>556</v>
      </c>
      <c r="I66" s="213" t="s">
        <v>525</v>
      </c>
      <c r="J66" s="429" t="s">
        <v>309</v>
      </c>
      <c r="K66" s="429"/>
      <c r="L66" s="429"/>
      <c r="M66" s="213" t="s">
        <v>543</v>
      </c>
      <c r="N66" s="213" t="s">
        <v>543</v>
      </c>
      <c r="O66" s="213" t="s">
        <v>536</v>
      </c>
      <c r="P66" s="213"/>
      <c r="Q66" s="213" t="s">
        <v>536</v>
      </c>
      <c r="R66" s="221" t="s">
        <v>537</v>
      </c>
      <c r="S66" s="221" t="s">
        <v>538</v>
      </c>
      <c r="T66" s="221" t="s">
        <v>539</v>
      </c>
      <c r="U66" s="429" t="s">
        <v>540</v>
      </c>
      <c r="V66" s="683"/>
      <c r="W66" s="683"/>
      <c r="X66" s="683"/>
      <c r="Y66" s="213" t="s">
        <v>541</v>
      </c>
    </row>
    <row r="67" spans="2:25" ht="15.95" customHeight="1" x14ac:dyDescent="0.15">
      <c r="B67" s="409"/>
      <c r="C67" s="681" t="s">
        <v>501</v>
      </c>
      <c r="D67" s="682"/>
      <c r="E67" s="228">
        <v>35</v>
      </c>
      <c r="F67" s="268">
        <v>61.2</v>
      </c>
      <c r="G67" s="213" t="s">
        <v>533</v>
      </c>
      <c r="H67" s="213" t="s">
        <v>556</v>
      </c>
      <c r="I67" s="213" t="s">
        <v>525</v>
      </c>
      <c r="J67" s="429" t="s">
        <v>309</v>
      </c>
      <c r="K67" s="429"/>
      <c r="L67" s="429"/>
      <c r="M67" s="213" t="s">
        <v>569</v>
      </c>
      <c r="N67" s="213" t="s">
        <v>569</v>
      </c>
      <c r="O67" s="213" t="s">
        <v>544</v>
      </c>
      <c r="P67" s="213"/>
      <c r="Q67" s="213" t="s">
        <v>544</v>
      </c>
      <c r="R67" s="221" t="s">
        <v>537</v>
      </c>
      <c r="S67" s="221" t="s">
        <v>564</v>
      </c>
      <c r="T67" s="221" t="s">
        <v>545</v>
      </c>
      <c r="U67" s="429" t="s">
        <v>545</v>
      </c>
      <c r="V67" s="683"/>
      <c r="W67" s="683"/>
      <c r="X67" s="683"/>
      <c r="Y67" s="213" t="s">
        <v>565</v>
      </c>
    </row>
    <row r="68" spans="2:25" ht="15.95" customHeight="1" x14ac:dyDescent="0.15">
      <c r="B68" s="409"/>
      <c r="C68" s="681" t="s">
        <v>501</v>
      </c>
      <c r="D68" s="682"/>
      <c r="E68" s="228">
        <v>37</v>
      </c>
      <c r="F68" s="268">
        <v>55.1</v>
      </c>
      <c r="G68" s="213" t="s">
        <v>533</v>
      </c>
      <c r="H68" s="213" t="s">
        <v>549</v>
      </c>
      <c r="I68" s="213" t="s">
        <v>525</v>
      </c>
      <c r="J68" s="429" t="s">
        <v>309</v>
      </c>
      <c r="K68" s="429"/>
      <c r="L68" s="429"/>
      <c r="M68" s="213" t="s">
        <v>596</v>
      </c>
      <c r="N68" s="213" t="s">
        <v>596</v>
      </c>
      <c r="O68" s="213" t="s">
        <v>544</v>
      </c>
      <c r="P68" s="213"/>
      <c r="Q68" s="213" t="s">
        <v>536</v>
      </c>
      <c r="R68" s="221" t="s">
        <v>537</v>
      </c>
      <c r="S68" s="221" t="s">
        <v>538</v>
      </c>
      <c r="T68" s="221" t="s">
        <v>545</v>
      </c>
      <c r="U68" s="429" t="s">
        <v>545</v>
      </c>
      <c r="V68" s="683"/>
      <c r="W68" s="683"/>
      <c r="X68" s="683"/>
      <c r="Y68" s="213" t="s">
        <v>541</v>
      </c>
    </row>
    <row r="69" spans="2:25" ht="15.95" customHeight="1" x14ac:dyDescent="0.15">
      <c r="B69" s="409"/>
      <c r="C69" s="681" t="s">
        <v>501</v>
      </c>
      <c r="D69" s="682"/>
      <c r="E69" s="228">
        <v>38</v>
      </c>
      <c r="F69" s="268">
        <v>58.5</v>
      </c>
      <c r="G69" s="213" t="s">
        <v>533</v>
      </c>
      <c r="H69" s="213" t="s">
        <v>549</v>
      </c>
      <c r="I69" s="213" t="s">
        <v>525</v>
      </c>
      <c r="J69" s="429" t="s">
        <v>309</v>
      </c>
      <c r="K69" s="429"/>
      <c r="L69" s="429"/>
      <c r="M69" s="213" t="s">
        <v>569</v>
      </c>
      <c r="N69" s="213" t="s">
        <v>569</v>
      </c>
      <c r="O69" s="213" t="s">
        <v>544</v>
      </c>
      <c r="P69" s="213"/>
      <c r="Q69" s="213" t="s">
        <v>536</v>
      </c>
      <c r="R69" s="221" t="s">
        <v>537</v>
      </c>
      <c r="S69" s="221" t="s">
        <v>538</v>
      </c>
      <c r="T69" s="221" t="s">
        <v>545</v>
      </c>
      <c r="U69" s="429" t="s">
        <v>545</v>
      </c>
      <c r="V69" s="683"/>
      <c r="W69" s="683"/>
      <c r="X69" s="683"/>
      <c r="Y69" s="213" t="s">
        <v>541</v>
      </c>
    </row>
    <row r="70" spans="2:25" ht="15.95" customHeight="1" x14ac:dyDescent="0.15">
      <c r="B70" s="409"/>
      <c r="C70" s="681" t="s">
        <v>501</v>
      </c>
      <c r="D70" s="682"/>
      <c r="E70" s="228">
        <v>40</v>
      </c>
      <c r="F70" s="268">
        <v>52</v>
      </c>
      <c r="G70" s="213" t="s">
        <v>533</v>
      </c>
      <c r="H70" s="213" t="s">
        <v>552</v>
      </c>
      <c r="I70" s="213" t="s">
        <v>525</v>
      </c>
      <c r="J70" s="429" t="s">
        <v>309</v>
      </c>
      <c r="K70" s="429"/>
      <c r="L70" s="429"/>
      <c r="M70" s="213" t="s">
        <v>573</v>
      </c>
      <c r="N70" s="213" t="s">
        <v>597</v>
      </c>
      <c r="O70" s="213" t="s">
        <v>544</v>
      </c>
      <c r="P70" s="213"/>
      <c r="Q70" s="213" t="s">
        <v>536</v>
      </c>
      <c r="R70" s="221" t="s">
        <v>537</v>
      </c>
      <c r="S70" s="221" t="s">
        <v>538</v>
      </c>
      <c r="T70" s="221" t="s">
        <v>545</v>
      </c>
      <c r="U70" s="429" t="s">
        <v>545</v>
      </c>
      <c r="V70" s="683"/>
      <c r="W70" s="683"/>
      <c r="X70" s="683"/>
      <c r="Y70" s="213" t="s">
        <v>541</v>
      </c>
    </row>
    <row r="71" spans="2:25" ht="15.95" customHeight="1" x14ac:dyDescent="0.15">
      <c r="B71" s="409"/>
      <c r="C71" s="681" t="s">
        <v>501</v>
      </c>
      <c r="D71" s="682"/>
      <c r="E71" s="228">
        <v>41</v>
      </c>
      <c r="F71" s="268">
        <v>57.9</v>
      </c>
      <c r="G71" s="213" t="s">
        <v>533</v>
      </c>
      <c r="H71" s="213" t="s">
        <v>552</v>
      </c>
      <c r="I71" s="213" t="s">
        <v>525</v>
      </c>
      <c r="J71" s="429" t="s">
        <v>309</v>
      </c>
      <c r="K71" s="429"/>
      <c r="L71" s="429"/>
      <c r="M71" s="213" t="s">
        <v>583</v>
      </c>
      <c r="N71" s="213" t="s">
        <v>583</v>
      </c>
      <c r="O71" s="213" t="s">
        <v>544</v>
      </c>
      <c r="P71" s="213"/>
      <c r="Q71" s="213" t="s">
        <v>536</v>
      </c>
      <c r="R71" s="221" t="s">
        <v>537</v>
      </c>
      <c r="S71" s="221" t="s">
        <v>538</v>
      </c>
      <c r="T71" s="221" t="s">
        <v>545</v>
      </c>
      <c r="U71" s="429" t="s">
        <v>545</v>
      </c>
      <c r="V71" s="683"/>
      <c r="W71" s="683"/>
      <c r="X71" s="683"/>
      <c r="Y71" s="213" t="s">
        <v>541</v>
      </c>
    </row>
    <row r="72" spans="2:25" ht="15.95" customHeight="1" x14ac:dyDescent="0.15">
      <c r="B72" s="409"/>
      <c r="C72" s="681" t="s">
        <v>501</v>
      </c>
      <c r="D72" s="682"/>
      <c r="E72" s="228">
        <v>42</v>
      </c>
      <c r="F72" s="268">
        <v>59.8</v>
      </c>
      <c r="G72" s="213" t="s">
        <v>533</v>
      </c>
      <c r="H72" s="213" t="s">
        <v>552</v>
      </c>
      <c r="I72" s="213" t="s">
        <v>525</v>
      </c>
      <c r="J72" s="429" t="s">
        <v>309</v>
      </c>
      <c r="K72" s="429"/>
      <c r="L72" s="429"/>
      <c r="M72" s="213" t="s">
        <v>583</v>
      </c>
      <c r="N72" s="213" t="s">
        <v>583</v>
      </c>
      <c r="O72" s="213" t="s">
        <v>544</v>
      </c>
      <c r="P72" s="213"/>
      <c r="Q72" s="213" t="s">
        <v>536</v>
      </c>
      <c r="R72" s="221" t="s">
        <v>537</v>
      </c>
      <c r="S72" s="221" t="s">
        <v>538</v>
      </c>
      <c r="T72" s="221" t="s">
        <v>545</v>
      </c>
      <c r="U72" s="429" t="s">
        <v>545</v>
      </c>
      <c r="V72" s="683"/>
      <c r="W72" s="683"/>
      <c r="X72" s="683"/>
      <c r="Y72" s="213" t="s">
        <v>541</v>
      </c>
    </row>
    <row r="73" spans="2:25" ht="15.95" customHeight="1" x14ac:dyDescent="0.15">
      <c r="B73" s="409"/>
      <c r="C73" s="681" t="s">
        <v>501</v>
      </c>
      <c r="D73" s="682"/>
      <c r="E73" s="228">
        <v>43</v>
      </c>
      <c r="F73" s="268">
        <v>52.2</v>
      </c>
      <c r="G73" s="213" t="s">
        <v>533</v>
      </c>
      <c r="H73" s="213" t="s">
        <v>572</v>
      </c>
      <c r="I73" s="213" t="s">
        <v>525</v>
      </c>
      <c r="J73" s="429" t="s">
        <v>335</v>
      </c>
      <c r="K73" s="429"/>
      <c r="L73" s="429"/>
      <c r="M73" s="213" t="s">
        <v>584</v>
      </c>
      <c r="N73" s="213" t="s">
        <v>584</v>
      </c>
      <c r="O73" s="213" t="s">
        <v>536</v>
      </c>
      <c r="P73" s="213"/>
      <c r="Q73" s="213" t="s">
        <v>536</v>
      </c>
      <c r="R73" s="221" t="s">
        <v>537</v>
      </c>
      <c r="S73" s="221" t="s">
        <v>538</v>
      </c>
      <c r="T73" s="221" t="s">
        <v>539</v>
      </c>
      <c r="U73" s="429" t="s">
        <v>540</v>
      </c>
      <c r="V73" s="683"/>
      <c r="W73" s="683"/>
      <c r="X73" s="683"/>
      <c r="Y73" s="213" t="s">
        <v>541</v>
      </c>
    </row>
    <row r="74" spans="2:25" ht="15.95" customHeight="1" x14ac:dyDescent="0.15">
      <c r="B74" s="409"/>
      <c r="C74" s="681" t="s">
        <v>501</v>
      </c>
      <c r="D74" s="682"/>
      <c r="E74" s="228">
        <v>49</v>
      </c>
      <c r="F74" s="268">
        <v>50.8</v>
      </c>
      <c r="G74" s="213" t="s">
        <v>533</v>
      </c>
      <c r="H74" s="213" t="s">
        <v>546</v>
      </c>
      <c r="I74" s="213" t="s">
        <v>525</v>
      </c>
      <c r="J74" s="429" t="s">
        <v>301</v>
      </c>
      <c r="K74" s="429"/>
      <c r="L74" s="429"/>
      <c r="M74" s="213" t="s">
        <v>598</v>
      </c>
      <c r="N74" s="213" t="s">
        <v>545</v>
      </c>
      <c r="O74" s="213" t="s">
        <v>545</v>
      </c>
      <c r="P74" s="213"/>
      <c r="Q74" s="213" t="s">
        <v>536</v>
      </c>
      <c r="R74" s="221" t="s">
        <v>537</v>
      </c>
      <c r="S74" s="221" t="s">
        <v>538</v>
      </c>
      <c r="T74" s="221" t="s">
        <v>545</v>
      </c>
      <c r="U74" s="429" t="s">
        <v>545</v>
      </c>
      <c r="V74" s="683"/>
      <c r="W74" s="683"/>
      <c r="X74" s="683"/>
      <c r="Y74" s="213" t="s">
        <v>541</v>
      </c>
    </row>
    <row r="75" spans="2:25" ht="15.95" customHeight="1" x14ac:dyDescent="0.15">
      <c r="B75" s="409"/>
      <c r="C75" s="681" t="s">
        <v>501</v>
      </c>
      <c r="D75" s="682"/>
      <c r="E75" s="228">
        <v>50</v>
      </c>
      <c r="F75" s="268">
        <v>51.7</v>
      </c>
      <c r="G75" s="213" t="s">
        <v>533</v>
      </c>
      <c r="H75" s="213" t="s">
        <v>549</v>
      </c>
      <c r="I75" s="213" t="s">
        <v>525</v>
      </c>
      <c r="J75" s="429" t="s">
        <v>309</v>
      </c>
      <c r="K75" s="429"/>
      <c r="L75" s="429"/>
      <c r="M75" s="213" t="s">
        <v>593</v>
      </c>
      <c r="N75" s="213" t="s">
        <v>587</v>
      </c>
      <c r="O75" s="213" t="s">
        <v>544</v>
      </c>
      <c r="P75" s="213"/>
      <c r="Q75" s="213" t="s">
        <v>536</v>
      </c>
      <c r="R75" s="221" t="s">
        <v>537</v>
      </c>
      <c r="S75" s="221" t="s">
        <v>538</v>
      </c>
      <c r="T75" s="221" t="s">
        <v>545</v>
      </c>
      <c r="U75" s="429" t="s">
        <v>545</v>
      </c>
      <c r="V75" s="683"/>
      <c r="W75" s="683"/>
      <c r="X75" s="683"/>
      <c r="Y75" s="213" t="s">
        <v>541</v>
      </c>
    </row>
    <row r="76" spans="2:25" ht="15.95" customHeight="1" x14ac:dyDescent="0.15">
      <c r="B76" s="410"/>
      <c r="C76" s="681" t="s">
        <v>501</v>
      </c>
      <c r="D76" s="682"/>
      <c r="E76" s="228">
        <v>51</v>
      </c>
      <c r="F76" s="268">
        <v>60.4</v>
      </c>
      <c r="G76" s="213" t="s">
        <v>533</v>
      </c>
      <c r="H76" s="213" t="s">
        <v>549</v>
      </c>
      <c r="I76" s="213" t="s">
        <v>525</v>
      </c>
      <c r="J76" s="429" t="s">
        <v>309</v>
      </c>
      <c r="K76" s="429"/>
      <c r="L76" s="429"/>
      <c r="M76" s="213" t="s">
        <v>535</v>
      </c>
      <c r="N76" s="213" t="s">
        <v>599</v>
      </c>
      <c r="O76" s="213" t="s">
        <v>544</v>
      </c>
      <c r="P76" s="213"/>
      <c r="Q76" s="213" t="s">
        <v>536</v>
      </c>
      <c r="R76" s="221" t="s">
        <v>537</v>
      </c>
      <c r="S76" s="221" t="s">
        <v>538</v>
      </c>
      <c r="T76" s="221" t="s">
        <v>545</v>
      </c>
      <c r="U76" s="429" t="s">
        <v>545</v>
      </c>
      <c r="V76" s="683"/>
      <c r="W76" s="683"/>
      <c r="X76" s="683"/>
      <c r="Y76" s="213" t="s">
        <v>541</v>
      </c>
    </row>
    <row r="77" spans="2:25" ht="15.75" customHeight="1" x14ac:dyDescent="0.15">
      <c r="B77" s="409" t="s">
        <v>394</v>
      </c>
      <c r="C77" s="415" t="s">
        <v>501</v>
      </c>
      <c r="D77" s="416"/>
      <c r="E77" s="228">
        <v>52</v>
      </c>
      <c r="F77" s="268">
        <v>54.7</v>
      </c>
      <c r="G77" s="213" t="s">
        <v>557</v>
      </c>
      <c r="H77" s="213" t="s">
        <v>558</v>
      </c>
      <c r="I77" s="213"/>
      <c r="J77" s="429" t="s">
        <v>343</v>
      </c>
      <c r="K77" s="429"/>
      <c r="L77" s="429"/>
      <c r="M77" s="213" t="s">
        <v>600</v>
      </c>
      <c r="N77" s="213" t="s">
        <v>545</v>
      </c>
      <c r="O77" s="213" t="s">
        <v>545</v>
      </c>
      <c r="P77" s="213"/>
      <c r="Q77" s="213"/>
      <c r="R77" s="221" t="s">
        <v>537</v>
      </c>
      <c r="S77" s="221" t="s">
        <v>537</v>
      </c>
      <c r="T77" s="221" t="s">
        <v>545</v>
      </c>
      <c r="U77" s="429" t="s">
        <v>545</v>
      </c>
      <c r="V77" s="683"/>
      <c r="W77" s="683"/>
      <c r="X77" s="683"/>
      <c r="Y77" s="213"/>
    </row>
    <row r="78" spans="2:25" ht="15.95" customHeight="1" x14ac:dyDescent="0.15">
      <c r="B78" s="409"/>
      <c r="C78" s="415" t="s">
        <v>501</v>
      </c>
      <c r="D78" s="416"/>
      <c r="E78" s="228">
        <v>53</v>
      </c>
      <c r="F78" s="268">
        <v>53.6</v>
      </c>
      <c r="G78" s="213" t="s">
        <v>557</v>
      </c>
      <c r="H78" s="213" t="s">
        <v>558</v>
      </c>
      <c r="I78" s="213"/>
      <c r="J78" s="429" t="s">
        <v>343</v>
      </c>
      <c r="K78" s="429"/>
      <c r="L78" s="429"/>
      <c r="M78" s="213" t="s">
        <v>595</v>
      </c>
      <c r="N78" s="213" t="s">
        <v>545</v>
      </c>
      <c r="O78" s="213" t="s">
        <v>545</v>
      </c>
      <c r="P78" s="213"/>
      <c r="Q78" s="213"/>
      <c r="R78" s="221" t="s">
        <v>537</v>
      </c>
      <c r="S78" s="221" t="s">
        <v>537</v>
      </c>
      <c r="T78" s="221" t="s">
        <v>545</v>
      </c>
      <c r="U78" s="429" t="s">
        <v>545</v>
      </c>
      <c r="V78" s="723"/>
      <c r="W78" s="723"/>
      <c r="X78" s="723"/>
      <c r="Y78" s="300"/>
    </row>
    <row r="79" spans="2:25" ht="15.95" customHeight="1" x14ac:dyDescent="0.15">
      <c r="B79" s="409"/>
      <c r="C79" s="415" t="s">
        <v>502</v>
      </c>
      <c r="D79" s="416"/>
      <c r="E79" s="228">
        <v>1</v>
      </c>
      <c r="F79" s="268">
        <v>66.5</v>
      </c>
      <c r="G79" s="213" t="s">
        <v>533</v>
      </c>
      <c r="H79" s="213" t="s">
        <v>546</v>
      </c>
      <c r="I79" s="213" t="s">
        <v>337</v>
      </c>
      <c r="J79" s="429" t="s">
        <v>337</v>
      </c>
      <c r="K79" s="429"/>
      <c r="L79" s="429"/>
      <c r="M79" s="213" t="s">
        <v>601</v>
      </c>
      <c r="N79" s="213" t="s">
        <v>545</v>
      </c>
      <c r="O79" s="213" t="s">
        <v>536</v>
      </c>
      <c r="P79" s="213"/>
      <c r="Q79" s="213" t="s">
        <v>536</v>
      </c>
      <c r="R79" s="221" t="s">
        <v>537</v>
      </c>
      <c r="S79" s="221" t="s">
        <v>538</v>
      </c>
      <c r="T79" s="221" t="s">
        <v>539</v>
      </c>
      <c r="U79" s="429" t="s">
        <v>540</v>
      </c>
      <c r="V79" s="683"/>
      <c r="W79" s="683"/>
      <c r="X79" s="683"/>
      <c r="Y79" s="213" t="s">
        <v>541</v>
      </c>
    </row>
    <row r="80" spans="2:25" ht="15.95" customHeight="1" x14ac:dyDescent="0.15">
      <c r="B80" s="409"/>
      <c r="C80" s="415" t="s">
        <v>502</v>
      </c>
      <c r="D80" s="416"/>
      <c r="E80" s="228">
        <v>5</v>
      </c>
      <c r="F80" s="268">
        <v>71.7</v>
      </c>
      <c r="G80" s="213" t="s">
        <v>533</v>
      </c>
      <c r="H80" s="213" t="s">
        <v>542</v>
      </c>
      <c r="I80" s="213" t="s">
        <v>525</v>
      </c>
      <c r="J80" s="429" t="s">
        <v>309</v>
      </c>
      <c r="K80" s="429"/>
      <c r="L80" s="429"/>
      <c r="M80" s="213" t="s">
        <v>561</v>
      </c>
      <c r="N80" s="213" t="s">
        <v>561</v>
      </c>
      <c r="O80" s="213" t="s">
        <v>536</v>
      </c>
      <c r="P80" s="213"/>
      <c r="Q80" s="213" t="s">
        <v>536</v>
      </c>
      <c r="R80" s="221" t="s">
        <v>537</v>
      </c>
      <c r="S80" s="221" t="s">
        <v>538</v>
      </c>
      <c r="T80" s="221" t="s">
        <v>539</v>
      </c>
      <c r="U80" s="429" t="s">
        <v>540</v>
      </c>
      <c r="V80" s="683"/>
      <c r="W80" s="683"/>
      <c r="X80" s="683"/>
      <c r="Y80" s="213" t="s">
        <v>541</v>
      </c>
    </row>
    <row r="81" spans="2:25" ht="15.95" customHeight="1" x14ac:dyDescent="0.15">
      <c r="B81" s="409"/>
      <c r="C81" s="415" t="s">
        <v>502</v>
      </c>
      <c r="D81" s="416"/>
      <c r="E81" s="228">
        <v>6</v>
      </c>
      <c r="F81" s="269">
        <v>71.7</v>
      </c>
      <c r="G81" s="213" t="s">
        <v>533</v>
      </c>
      <c r="H81" s="213" t="s">
        <v>542</v>
      </c>
      <c r="I81" s="213" t="s">
        <v>525</v>
      </c>
      <c r="J81" s="429" t="s">
        <v>309</v>
      </c>
      <c r="K81" s="429"/>
      <c r="L81" s="429"/>
      <c r="M81" s="213" t="s">
        <v>550</v>
      </c>
      <c r="N81" s="213" t="s">
        <v>584</v>
      </c>
      <c r="O81" s="213" t="s">
        <v>536</v>
      </c>
      <c r="P81" s="213"/>
      <c r="Q81" s="213" t="s">
        <v>536</v>
      </c>
      <c r="R81" s="221" t="s">
        <v>537</v>
      </c>
      <c r="S81" s="221" t="s">
        <v>538</v>
      </c>
      <c r="T81" s="221" t="s">
        <v>539</v>
      </c>
      <c r="U81" s="429" t="s">
        <v>540</v>
      </c>
      <c r="V81" s="683"/>
      <c r="W81" s="683"/>
      <c r="X81" s="683"/>
      <c r="Y81" s="213" t="s">
        <v>541</v>
      </c>
    </row>
    <row r="82" spans="2:25" ht="15.95" customHeight="1" x14ac:dyDescent="0.15">
      <c r="B82" s="409"/>
      <c r="C82" s="415" t="s">
        <v>502</v>
      </c>
      <c r="D82" s="416"/>
      <c r="E82" s="228">
        <v>7</v>
      </c>
      <c r="F82" s="268">
        <v>71.599999999999994</v>
      </c>
      <c r="G82" s="213" t="s">
        <v>533</v>
      </c>
      <c r="H82" s="213" t="s">
        <v>542</v>
      </c>
      <c r="I82" s="213" t="s">
        <v>525</v>
      </c>
      <c r="J82" s="429" t="s">
        <v>309</v>
      </c>
      <c r="K82" s="429"/>
      <c r="L82" s="429"/>
      <c r="M82" s="213" t="s">
        <v>550</v>
      </c>
      <c r="N82" s="213" t="s">
        <v>584</v>
      </c>
      <c r="O82" s="270" t="s">
        <v>536</v>
      </c>
      <c r="P82" s="270"/>
      <c r="Q82" s="270" t="s">
        <v>544</v>
      </c>
      <c r="R82" s="221" t="s">
        <v>537</v>
      </c>
      <c r="S82" s="221" t="s">
        <v>564</v>
      </c>
      <c r="T82" s="221" t="s">
        <v>539</v>
      </c>
      <c r="U82" s="429" t="s">
        <v>540</v>
      </c>
      <c r="V82" s="683"/>
      <c r="W82" s="683"/>
      <c r="X82" s="683"/>
      <c r="Y82" s="213" t="s">
        <v>565</v>
      </c>
    </row>
    <row r="83" spans="2:25" ht="15.95" customHeight="1" x14ac:dyDescent="0.15">
      <c r="B83" s="409"/>
      <c r="C83" s="415" t="s">
        <v>502</v>
      </c>
      <c r="D83" s="416"/>
      <c r="E83" s="228">
        <v>18</v>
      </c>
      <c r="F83" s="268">
        <v>65.3</v>
      </c>
      <c r="G83" s="213" t="s">
        <v>533</v>
      </c>
      <c r="H83" s="213" t="s">
        <v>576</v>
      </c>
      <c r="I83" s="213" t="s">
        <v>337</v>
      </c>
      <c r="J83" s="429" t="s">
        <v>337</v>
      </c>
      <c r="K83" s="429"/>
      <c r="L83" s="429"/>
      <c r="M83" s="213" t="s">
        <v>602</v>
      </c>
      <c r="N83" s="213" t="s">
        <v>545</v>
      </c>
      <c r="O83" s="270" t="s">
        <v>536</v>
      </c>
      <c r="P83" s="270"/>
      <c r="Q83" s="270" t="s">
        <v>536</v>
      </c>
      <c r="R83" s="221" t="s">
        <v>537</v>
      </c>
      <c r="S83" s="221" t="s">
        <v>538</v>
      </c>
      <c r="T83" s="221" t="s">
        <v>539</v>
      </c>
      <c r="U83" s="429" t="s">
        <v>540</v>
      </c>
      <c r="V83" s="683"/>
      <c r="W83" s="683"/>
      <c r="X83" s="683"/>
      <c r="Y83" s="213" t="s">
        <v>541</v>
      </c>
    </row>
    <row r="84" spans="2:25" ht="15.95" customHeight="1" x14ac:dyDescent="0.15">
      <c r="B84" s="409"/>
      <c r="C84" s="415" t="s">
        <v>502</v>
      </c>
      <c r="D84" s="416"/>
      <c r="E84" s="228">
        <v>23</v>
      </c>
      <c r="F84" s="268">
        <v>63.7</v>
      </c>
      <c r="G84" s="213" t="s">
        <v>533</v>
      </c>
      <c r="H84" s="213" t="s">
        <v>546</v>
      </c>
      <c r="I84" s="213" t="s">
        <v>525</v>
      </c>
      <c r="J84" s="429" t="s">
        <v>309</v>
      </c>
      <c r="K84" s="429"/>
      <c r="L84" s="429"/>
      <c r="M84" s="213" t="s">
        <v>569</v>
      </c>
      <c r="N84" s="213" t="s">
        <v>569</v>
      </c>
      <c r="O84" s="270" t="s">
        <v>536</v>
      </c>
      <c r="P84" s="270"/>
      <c r="Q84" s="270" t="s">
        <v>536</v>
      </c>
      <c r="R84" s="221" t="s">
        <v>537</v>
      </c>
      <c r="S84" s="221" t="s">
        <v>538</v>
      </c>
      <c r="T84" s="221" t="s">
        <v>539</v>
      </c>
      <c r="U84" s="429" t="s">
        <v>540</v>
      </c>
      <c r="V84" s="683"/>
      <c r="W84" s="683"/>
      <c r="X84" s="683"/>
      <c r="Y84" s="213" t="s">
        <v>541</v>
      </c>
    </row>
    <row r="85" spans="2:25" ht="15.95" customHeight="1" x14ac:dyDescent="0.15">
      <c r="B85" s="409"/>
      <c r="C85" s="681" t="s">
        <v>502</v>
      </c>
      <c r="D85" s="682"/>
      <c r="E85" s="228">
        <v>25</v>
      </c>
      <c r="F85" s="268">
        <v>64.3</v>
      </c>
      <c r="G85" s="213" t="s">
        <v>533</v>
      </c>
      <c r="H85" s="213" t="s">
        <v>560</v>
      </c>
      <c r="I85" s="213" t="s">
        <v>525</v>
      </c>
      <c r="J85" s="442" t="s">
        <v>309</v>
      </c>
      <c r="K85" s="699"/>
      <c r="L85" s="443"/>
      <c r="M85" s="213" t="s">
        <v>603</v>
      </c>
      <c r="N85" s="213" t="s">
        <v>603</v>
      </c>
      <c r="O85" s="270" t="s">
        <v>536</v>
      </c>
      <c r="P85" s="270"/>
      <c r="Q85" s="270" t="s">
        <v>536</v>
      </c>
      <c r="R85" s="221" t="s">
        <v>537</v>
      </c>
      <c r="S85" s="221" t="s">
        <v>538</v>
      </c>
      <c r="T85" s="221" t="s">
        <v>539</v>
      </c>
      <c r="U85" s="442" t="s">
        <v>540</v>
      </c>
      <c r="V85" s="699"/>
      <c r="W85" s="699"/>
      <c r="X85" s="443"/>
      <c r="Y85" s="213" t="s">
        <v>541</v>
      </c>
    </row>
    <row r="86" spans="2:25" ht="15.95" customHeight="1" x14ac:dyDescent="0.15">
      <c r="B86" s="409"/>
      <c r="C86" s="681" t="s">
        <v>502</v>
      </c>
      <c r="D86" s="682"/>
      <c r="E86" s="228">
        <v>32</v>
      </c>
      <c r="F86" s="268">
        <v>63.8</v>
      </c>
      <c r="G86" s="213" t="s">
        <v>533</v>
      </c>
      <c r="H86" s="213" t="s">
        <v>549</v>
      </c>
      <c r="I86" s="213" t="s">
        <v>525</v>
      </c>
      <c r="J86" s="442" t="s">
        <v>309</v>
      </c>
      <c r="K86" s="699"/>
      <c r="L86" s="443"/>
      <c r="M86" s="213" t="s">
        <v>604</v>
      </c>
      <c r="N86" s="213" t="s">
        <v>599</v>
      </c>
      <c r="O86" s="270" t="s">
        <v>544</v>
      </c>
      <c r="P86" s="270"/>
      <c r="Q86" s="270" t="s">
        <v>536</v>
      </c>
      <c r="R86" s="221" t="s">
        <v>537</v>
      </c>
      <c r="S86" s="221" t="s">
        <v>538</v>
      </c>
      <c r="T86" s="221" t="s">
        <v>545</v>
      </c>
      <c r="U86" s="442" t="s">
        <v>545</v>
      </c>
      <c r="V86" s="699"/>
      <c r="W86" s="699"/>
      <c r="X86" s="443"/>
      <c r="Y86" s="213" t="s">
        <v>541</v>
      </c>
    </row>
    <row r="87" spans="2:25" ht="15.95" customHeight="1" x14ac:dyDescent="0.15">
      <c r="B87" s="409"/>
      <c r="C87" s="681" t="s">
        <v>502</v>
      </c>
      <c r="D87" s="682"/>
      <c r="E87" s="228">
        <v>33</v>
      </c>
      <c r="F87" s="268">
        <v>70.099999999999994</v>
      </c>
      <c r="G87" s="213" t="s">
        <v>533</v>
      </c>
      <c r="H87" s="213" t="s">
        <v>549</v>
      </c>
      <c r="I87" s="213" t="s">
        <v>525</v>
      </c>
      <c r="J87" s="442" t="s">
        <v>309</v>
      </c>
      <c r="K87" s="699"/>
      <c r="L87" s="443"/>
      <c r="M87" s="213" t="s">
        <v>605</v>
      </c>
      <c r="N87" s="213" t="s">
        <v>606</v>
      </c>
      <c r="O87" s="270" t="s">
        <v>544</v>
      </c>
      <c r="P87" s="270"/>
      <c r="Q87" s="270" t="s">
        <v>536</v>
      </c>
      <c r="R87" s="221" t="s">
        <v>537</v>
      </c>
      <c r="S87" s="221" t="s">
        <v>538</v>
      </c>
      <c r="T87" s="221" t="s">
        <v>545</v>
      </c>
      <c r="U87" s="442" t="s">
        <v>545</v>
      </c>
      <c r="V87" s="699"/>
      <c r="W87" s="699"/>
      <c r="X87" s="443"/>
      <c r="Y87" s="213" t="s">
        <v>541</v>
      </c>
    </row>
    <row r="88" spans="2:25" ht="15.95" customHeight="1" x14ac:dyDescent="0.15">
      <c r="B88" s="409"/>
      <c r="C88" s="681" t="s">
        <v>502</v>
      </c>
      <c r="D88" s="682"/>
      <c r="E88" s="228">
        <v>34</v>
      </c>
      <c r="F88" s="268">
        <v>66.099999999999994</v>
      </c>
      <c r="G88" s="213" t="s">
        <v>533</v>
      </c>
      <c r="H88" s="213" t="s">
        <v>552</v>
      </c>
      <c r="I88" s="213" t="s">
        <v>525</v>
      </c>
      <c r="J88" s="442" t="s">
        <v>309</v>
      </c>
      <c r="K88" s="699"/>
      <c r="L88" s="443"/>
      <c r="M88" s="213" t="s">
        <v>566</v>
      </c>
      <c r="N88" s="213" t="s">
        <v>607</v>
      </c>
      <c r="O88" s="270" t="s">
        <v>544</v>
      </c>
      <c r="P88" s="270"/>
      <c r="Q88" s="270" t="s">
        <v>536</v>
      </c>
      <c r="R88" s="221" t="s">
        <v>537</v>
      </c>
      <c r="S88" s="221" t="s">
        <v>538</v>
      </c>
      <c r="T88" s="221" t="s">
        <v>545</v>
      </c>
      <c r="U88" s="429" t="s">
        <v>545</v>
      </c>
      <c r="V88" s="683"/>
      <c r="W88" s="683"/>
      <c r="X88" s="683"/>
      <c r="Y88" s="213" t="s">
        <v>541</v>
      </c>
    </row>
    <row r="89" spans="2:25" ht="15.95" customHeight="1" x14ac:dyDescent="0.15">
      <c r="B89" s="409"/>
      <c r="C89" s="681" t="s">
        <v>502</v>
      </c>
      <c r="D89" s="682"/>
      <c r="E89" s="228">
        <v>36</v>
      </c>
      <c r="F89" s="268">
        <v>62.7</v>
      </c>
      <c r="G89" s="213" t="s">
        <v>533</v>
      </c>
      <c r="H89" s="213" t="s">
        <v>572</v>
      </c>
      <c r="I89" s="213" t="s">
        <v>525</v>
      </c>
      <c r="J89" s="429" t="s">
        <v>335</v>
      </c>
      <c r="K89" s="429"/>
      <c r="L89" s="429"/>
      <c r="M89" s="213" t="s">
        <v>562</v>
      </c>
      <c r="N89" s="213" t="s">
        <v>562</v>
      </c>
      <c r="O89" s="270" t="s">
        <v>544</v>
      </c>
      <c r="P89" s="270"/>
      <c r="Q89" s="270" t="s">
        <v>536</v>
      </c>
      <c r="R89" s="221" t="s">
        <v>537</v>
      </c>
      <c r="S89" s="221" t="s">
        <v>538</v>
      </c>
      <c r="T89" s="221" t="s">
        <v>545</v>
      </c>
      <c r="U89" s="429" t="s">
        <v>545</v>
      </c>
      <c r="V89" s="683"/>
      <c r="W89" s="683"/>
      <c r="X89" s="683"/>
      <c r="Y89" s="213" t="s">
        <v>541</v>
      </c>
    </row>
    <row r="90" spans="2:25" ht="15.95" customHeight="1" x14ac:dyDescent="0.15">
      <c r="B90" s="409"/>
      <c r="C90" s="681" t="s">
        <v>502</v>
      </c>
      <c r="D90" s="682"/>
      <c r="E90" s="228">
        <v>39</v>
      </c>
      <c r="F90" s="268">
        <v>68.099999999999994</v>
      </c>
      <c r="G90" s="213" t="s">
        <v>533</v>
      </c>
      <c r="H90" s="213" t="s">
        <v>576</v>
      </c>
      <c r="I90" s="213" t="s">
        <v>525</v>
      </c>
      <c r="J90" s="429" t="s">
        <v>309</v>
      </c>
      <c r="K90" s="429"/>
      <c r="L90" s="429"/>
      <c r="M90" s="213" t="s">
        <v>543</v>
      </c>
      <c r="N90" s="213" t="s">
        <v>545</v>
      </c>
      <c r="O90" s="213" t="s">
        <v>545</v>
      </c>
      <c r="P90" s="213"/>
      <c r="Q90" s="213" t="s">
        <v>544</v>
      </c>
      <c r="R90" s="221" t="s">
        <v>537</v>
      </c>
      <c r="S90" s="221" t="s">
        <v>564</v>
      </c>
      <c r="T90" s="221" t="s">
        <v>545</v>
      </c>
      <c r="U90" s="429" t="s">
        <v>545</v>
      </c>
      <c r="V90" s="683"/>
      <c r="W90" s="683"/>
      <c r="X90" s="683"/>
      <c r="Y90" s="213" t="s">
        <v>565</v>
      </c>
    </row>
    <row r="91" spans="2:25" ht="15.95" customHeight="1" x14ac:dyDescent="0.15">
      <c r="B91" s="409"/>
      <c r="C91" s="681" t="s">
        <v>502</v>
      </c>
      <c r="D91" s="682"/>
      <c r="E91" s="228">
        <v>40</v>
      </c>
      <c r="F91" s="268">
        <v>68.2</v>
      </c>
      <c r="G91" s="213" t="s">
        <v>533</v>
      </c>
      <c r="H91" s="213" t="s">
        <v>560</v>
      </c>
      <c r="I91" s="213" t="s">
        <v>525</v>
      </c>
      <c r="J91" s="429" t="s">
        <v>309</v>
      </c>
      <c r="K91" s="429"/>
      <c r="L91" s="429"/>
      <c r="M91" s="213" t="s">
        <v>543</v>
      </c>
      <c r="N91" s="213" t="s">
        <v>545</v>
      </c>
      <c r="O91" s="213" t="s">
        <v>545</v>
      </c>
      <c r="P91" s="213"/>
      <c r="Q91" s="213" t="s">
        <v>544</v>
      </c>
      <c r="R91" s="221" t="s">
        <v>537</v>
      </c>
      <c r="S91" s="221" t="s">
        <v>564</v>
      </c>
      <c r="T91" s="221" t="s">
        <v>545</v>
      </c>
      <c r="U91" s="429" t="s">
        <v>545</v>
      </c>
      <c r="V91" s="683"/>
      <c r="W91" s="683"/>
      <c r="X91" s="683"/>
      <c r="Y91" s="213" t="s">
        <v>565</v>
      </c>
    </row>
    <row r="92" spans="2:25" ht="15.95" customHeight="1" x14ac:dyDescent="0.15">
      <c r="B92" s="409"/>
      <c r="C92" s="681" t="s">
        <v>502</v>
      </c>
      <c r="D92" s="682"/>
      <c r="E92" s="228">
        <v>41</v>
      </c>
      <c r="F92" s="268">
        <v>67.8</v>
      </c>
      <c r="G92" s="213" t="s">
        <v>533</v>
      </c>
      <c r="H92" s="213" t="s">
        <v>560</v>
      </c>
      <c r="I92" s="213" t="s">
        <v>525</v>
      </c>
      <c r="J92" s="429" t="s">
        <v>301</v>
      </c>
      <c r="K92" s="429"/>
      <c r="L92" s="429"/>
      <c r="M92" s="213" t="s">
        <v>608</v>
      </c>
      <c r="N92" s="213" t="s">
        <v>545</v>
      </c>
      <c r="O92" s="213" t="s">
        <v>545</v>
      </c>
      <c r="P92" s="213"/>
      <c r="Q92" s="213" t="s">
        <v>536</v>
      </c>
      <c r="R92" s="221" t="s">
        <v>537</v>
      </c>
      <c r="S92" s="221" t="s">
        <v>538</v>
      </c>
      <c r="T92" s="221" t="s">
        <v>545</v>
      </c>
      <c r="U92" s="429" t="s">
        <v>545</v>
      </c>
      <c r="V92" s="683"/>
      <c r="W92" s="683"/>
      <c r="X92" s="683"/>
      <c r="Y92" s="213" t="s">
        <v>541</v>
      </c>
    </row>
    <row r="93" spans="2:25" ht="15.95" customHeight="1" x14ac:dyDescent="0.15">
      <c r="B93" s="409"/>
      <c r="C93" s="681" t="s">
        <v>502</v>
      </c>
      <c r="D93" s="682"/>
      <c r="E93" s="228">
        <v>42</v>
      </c>
      <c r="F93" s="268">
        <v>62.6</v>
      </c>
      <c r="G93" s="213" t="s">
        <v>557</v>
      </c>
      <c r="H93" s="213" t="s">
        <v>558</v>
      </c>
      <c r="I93" s="213"/>
      <c r="J93" s="429" t="s">
        <v>343</v>
      </c>
      <c r="K93" s="429"/>
      <c r="L93" s="429"/>
      <c r="M93" s="213" t="s">
        <v>595</v>
      </c>
      <c r="N93" s="213" t="s">
        <v>545</v>
      </c>
      <c r="O93" s="213" t="s">
        <v>545</v>
      </c>
      <c r="P93" s="213"/>
      <c r="Q93" s="213"/>
      <c r="R93" s="221" t="s">
        <v>537</v>
      </c>
      <c r="S93" s="221" t="s">
        <v>537</v>
      </c>
      <c r="T93" s="221" t="s">
        <v>545</v>
      </c>
      <c r="U93" s="429" t="s">
        <v>545</v>
      </c>
      <c r="V93" s="683"/>
      <c r="W93" s="683"/>
      <c r="X93" s="683"/>
      <c r="Y93" s="213"/>
    </row>
    <row r="94" spans="2:25" ht="15.95" customHeight="1" x14ac:dyDescent="0.15">
      <c r="B94" s="409"/>
      <c r="C94" s="681" t="s">
        <v>503</v>
      </c>
      <c r="D94" s="682"/>
      <c r="E94" s="228">
        <v>1</v>
      </c>
      <c r="F94" s="268">
        <v>82.2</v>
      </c>
      <c r="G94" s="213" t="s">
        <v>533</v>
      </c>
      <c r="H94" s="213" t="s">
        <v>542</v>
      </c>
      <c r="I94" s="213" t="s">
        <v>525</v>
      </c>
      <c r="J94" s="429" t="s">
        <v>309</v>
      </c>
      <c r="K94" s="429"/>
      <c r="L94" s="429"/>
      <c r="M94" s="213" t="s">
        <v>562</v>
      </c>
      <c r="N94" s="213" t="s">
        <v>562</v>
      </c>
      <c r="O94" s="213" t="s">
        <v>536</v>
      </c>
      <c r="P94" s="213"/>
      <c r="Q94" s="213" t="s">
        <v>536</v>
      </c>
      <c r="R94" s="221" t="s">
        <v>537</v>
      </c>
      <c r="S94" s="221" t="s">
        <v>538</v>
      </c>
      <c r="T94" s="221" t="s">
        <v>539</v>
      </c>
      <c r="U94" s="429" t="s">
        <v>540</v>
      </c>
      <c r="V94" s="683"/>
      <c r="W94" s="683"/>
      <c r="X94" s="683"/>
      <c r="Y94" s="213" t="s">
        <v>541</v>
      </c>
    </row>
    <row r="95" spans="2:25" ht="15.95" customHeight="1" x14ac:dyDescent="0.15">
      <c r="B95" s="409"/>
      <c r="C95" s="681" t="s">
        <v>503</v>
      </c>
      <c r="D95" s="682"/>
      <c r="E95" s="228">
        <v>16</v>
      </c>
      <c r="F95" s="268">
        <v>82.2</v>
      </c>
      <c r="G95" s="213" t="s">
        <v>533</v>
      </c>
      <c r="H95" s="213" t="s">
        <v>556</v>
      </c>
      <c r="I95" s="213" t="s">
        <v>525</v>
      </c>
      <c r="J95" s="429" t="s">
        <v>309</v>
      </c>
      <c r="K95" s="429"/>
      <c r="L95" s="429"/>
      <c r="M95" s="213" t="s">
        <v>561</v>
      </c>
      <c r="N95" s="213" t="s">
        <v>561</v>
      </c>
      <c r="O95" s="213" t="s">
        <v>536</v>
      </c>
      <c r="P95" s="213"/>
      <c r="Q95" s="213" t="s">
        <v>536</v>
      </c>
      <c r="R95" s="221" t="s">
        <v>537</v>
      </c>
      <c r="S95" s="221" t="s">
        <v>538</v>
      </c>
      <c r="T95" s="221" t="s">
        <v>539</v>
      </c>
      <c r="U95" s="429" t="s">
        <v>540</v>
      </c>
      <c r="V95" s="683"/>
      <c r="W95" s="683"/>
      <c r="X95" s="683"/>
      <c r="Y95" s="213" t="s">
        <v>541</v>
      </c>
    </row>
    <row r="96" spans="2:25" ht="15.95" customHeight="1" x14ac:dyDescent="0.15">
      <c r="B96" s="409"/>
      <c r="C96" s="681" t="s">
        <v>503</v>
      </c>
      <c r="D96" s="682"/>
      <c r="E96" s="228">
        <v>21</v>
      </c>
      <c r="F96" s="268">
        <v>76.599999999999994</v>
      </c>
      <c r="G96" s="213" t="s">
        <v>533</v>
      </c>
      <c r="H96" s="213" t="s">
        <v>560</v>
      </c>
      <c r="I96" s="213" t="s">
        <v>525</v>
      </c>
      <c r="J96" s="429" t="s">
        <v>309</v>
      </c>
      <c r="K96" s="429"/>
      <c r="L96" s="429"/>
      <c r="M96" s="213" t="s">
        <v>543</v>
      </c>
      <c r="N96" s="213" t="s">
        <v>543</v>
      </c>
      <c r="O96" s="213" t="s">
        <v>544</v>
      </c>
      <c r="P96" s="213"/>
      <c r="Q96" s="213" t="s">
        <v>544</v>
      </c>
      <c r="R96" s="221" t="s">
        <v>537</v>
      </c>
      <c r="S96" s="221" t="s">
        <v>564</v>
      </c>
      <c r="T96" s="221" t="s">
        <v>545</v>
      </c>
      <c r="U96" s="429" t="s">
        <v>545</v>
      </c>
      <c r="V96" s="683"/>
      <c r="W96" s="683"/>
      <c r="X96" s="683"/>
      <c r="Y96" s="213" t="s">
        <v>565</v>
      </c>
    </row>
    <row r="97" spans="2:25" ht="15.95" customHeight="1" x14ac:dyDescent="0.15">
      <c r="B97" s="409"/>
      <c r="C97" s="681" t="s">
        <v>503</v>
      </c>
      <c r="D97" s="682"/>
      <c r="E97" s="228">
        <v>23</v>
      </c>
      <c r="F97" s="268">
        <v>71.8</v>
      </c>
      <c r="G97" s="213" t="s">
        <v>533</v>
      </c>
      <c r="H97" s="213" t="s">
        <v>556</v>
      </c>
      <c r="I97" s="213" t="s">
        <v>525</v>
      </c>
      <c r="J97" s="429" t="s">
        <v>309</v>
      </c>
      <c r="K97" s="429"/>
      <c r="L97" s="429"/>
      <c r="M97" s="213" t="s">
        <v>543</v>
      </c>
      <c r="N97" s="213" t="s">
        <v>543</v>
      </c>
      <c r="O97" s="213" t="s">
        <v>536</v>
      </c>
      <c r="P97" s="213"/>
      <c r="Q97" s="213" t="s">
        <v>536</v>
      </c>
      <c r="R97" s="221" t="s">
        <v>537</v>
      </c>
      <c r="S97" s="221" t="s">
        <v>538</v>
      </c>
      <c r="T97" s="221" t="s">
        <v>539</v>
      </c>
      <c r="U97" s="429" t="s">
        <v>540</v>
      </c>
      <c r="V97" s="683"/>
      <c r="W97" s="683"/>
      <c r="X97" s="683"/>
      <c r="Y97" s="213" t="s">
        <v>541</v>
      </c>
    </row>
    <row r="98" spans="2:25" ht="15.95" customHeight="1" x14ac:dyDescent="0.15">
      <c r="B98" s="409"/>
      <c r="C98" s="681" t="s">
        <v>503</v>
      </c>
      <c r="D98" s="682"/>
      <c r="E98" s="228">
        <v>31</v>
      </c>
      <c r="F98" s="268">
        <v>74.5</v>
      </c>
      <c r="G98" s="213" t="s">
        <v>533</v>
      </c>
      <c r="H98" s="213" t="s">
        <v>549</v>
      </c>
      <c r="I98" s="213" t="s">
        <v>525</v>
      </c>
      <c r="J98" s="429" t="s">
        <v>309</v>
      </c>
      <c r="K98" s="429"/>
      <c r="L98" s="429"/>
      <c r="M98" s="213" t="s">
        <v>585</v>
      </c>
      <c r="N98" s="213" t="s">
        <v>568</v>
      </c>
      <c r="O98" s="213" t="s">
        <v>544</v>
      </c>
      <c r="P98" s="213"/>
      <c r="Q98" s="213" t="s">
        <v>536</v>
      </c>
      <c r="R98" s="221" t="s">
        <v>537</v>
      </c>
      <c r="S98" s="221" t="s">
        <v>538</v>
      </c>
      <c r="T98" s="221" t="s">
        <v>545</v>
      </c>
      <c r="U98" s="429" t="s">
        <v>545</v>
      </c>
      <c r="V98" s="683"/>
      <c r="W98" s="683"/>
      <c r="X98" s="683"/>
      <c r="Y98" s="213" t="s">
        <v>541</v>
      </c>
    </row>
    <row r="99" spans="2:25" ht="15.95" customHeight="1" x14ac:dyDescent="0.15">
      <c r="B99" s="409"/>
      <c r="C99" s="681" t="s">
        <v>503</v>
      </c>
      <c r="D99" s="682"/>
      <c r="E99" s="228">
        <v>33</v>
      </c>
      <c r="F99" s="268">
        <v>80.400000000000006</v>
      </c>
      <c r="G99" s="213" t="s">
        <v>533</v>
      </c>
      <c r="H99" s="213" t="s">
        <v>549</v>
      </c>
      <c r="I99" s="213" t="s">
        <v>525</v>
      </c>
      <c r="J99" s="429" t="s">
        <v>309</v>
      </c>
      <c r="K99" s="429"/>
      <c r="L99" s="429"/>
      <c r="M99" s="213" t="s">
        <v>562</v>
      </c>
      <c r="N99" s="213" t="s">
        <v>562</v>
      </c>
      <c r="O99" s="213" t="s">
        <v>544</v>
      </c>
      <c r="P99" s="213"/>
      <c r="Q99" s="213" t="s">
        <v>536</v>
      </c>
      <c r="R99" s="221" t="s">
        <v>537</v>
      </c>
      <c r="S99" s="221" t="s">
        <v>538</v>
      </c>
      <c r="T99" s="221" t="s">
        <v>545</v>
      </c>
      <c r="U99" s="429" t="s">
        <v>545</v>
      </c>
      <c r="V99" s="683"/>
      <c r="W99" s="683"/>
      <c r="X99" s="683"/>
      <c r="Y99" s="213" t="s">
        <v>541</v>
      </c>
    </row>
    <row r="100" spans="2:25" ht="15.95" customHeight="1" x14ac:dyDescent="0.15">
      <c r="B100" s="409"/>
      <c r="C100" s="681" t="s">
        <v>503</v>
      </c>
      <c r="D100" s="682"/>
      <c r="E100" s="228">
        <v>34</v>
      </c>
      <c r="F100" s="268">
        <v>81.900000000000006</v>
      </c>
      <c r="G100" s="213" t="s">
        <v>533</v>
      </c>
      <c r="H100" s="213" t="s">
        <v>549</v>
      </c>
      <c r="I100" s="213" t="s">
        <v>525</v>
      </c>
      <c r="J100" s="429" t="s">
        <v>309</v>
      </c>
      <c r="K100" s="429"/>
      <c r="L100" s="429"/>
      <c r="M100" s="213" t="s">
        <v>562</v>
      </c>
      <c r="N100" s="213" t="s">
        <v>609</v>
      </c>
      <c r="O100" s="213" t="s">
        <v>544</v>
      </c>
      <c r="P100" s="213"/>
      <c r="Q100" s="213" t="s">
        <v>536</v>
      </c>
      <c r="R100" s="221" t="s">
        <v>537</v>
      </c>
      <c r="S100" s="221" t="s">
        <v>538</v>
      </c>
      <c r="T100" s="221" t="s">
        <v>545</v>
      </c>
      <c r="U100" s="429" t="s">
        <v>545</v>
      </c>
      <c r="V100" s="683"/>
      <c r="W100" s="683"/>
      <c r="X100" s="683"/>
      <c r="Y100" s="213" t="s">
        <v>541</v>
      </c>
    </row>
    <row r="101" spans="2:25" ht="15.95" customHeight="1" x14ac:dyDescent="0.15">
      <c r="B101" s="409"/>
      <c r="C101" s="681" t="s">
        <v>503</v>
      </c>
      <c r="D101" s="682"/>
      <c r="E101" s="228">
        <v>36</v>
      </c>
      <c r="F101" s="268">
        <v>73.5</v>
      </c>
      <c r="G101" s="213" t="s">
        <v>533</v>
      </c>
      <c r="H101" s="213" t="s">
        <v>552</v>
      </c>
      <c r="I101" s="213" t="s">
        <v>525</v>
      </c>
      <c r="J101" s="429" t="s">
        <v>309</v>
      </c>
      <c r="K101" s="429"/>
      <c r="L101" s="429"/>
      <c r="M101" s="213" t="s">
        <v>589</v>
      </c>
      <c r="N101" s="213" t="s">
        <v>589</v>
      </c>
      <c r="O101" s="213" t="s">
        <v>544</v>
      </c>
      <c r="P101" s="213"/>
      <c r="Q101" s="213" t="s">
        <v>536</v>
      </c>
      <c r="R101" s="221" t="s">
        <v>537</v>
      </c>
      <c r="S101" s="221" t="s">
        <v>538</v>
      </c>
      <c r="T101" s="221" t="s">
        <v>545</v>
      </c>
      <c r="U101" s="429" t="s">
        <v>545</v>
      </c>
      <c r="V101" s="683"/>
      <c r="W101" s="683"/>
      <c r="X101" s="683"/>
      <c r="Y101" s="213" t="s">
        <v>541</v>
      </c>
    </row>
    <row r="102" spans="2:25" ht="15.95" customHeight="1" x14ac:dyDescent="0.15">
      <c r="B102" s="409"/>
      <c r="C102" s="681" t="s">
        <v>503</v>
      </c>
      <c r="D102" s="682"/>
      <c r="E102" s="228">
        <v>37</v>
      </c>
      <c r="F102" s="268">
        <v>75</v>
      </c>
      <c r="G102" s="213" t="s">
        <v>533</v>
      </c>
      <c r="H102" s="213" t="s">
        <v>552</v>
      </c>
      <c r="I102" s="213" t="s">
        <v>525</v>
      </c>
      <c r="J102" s="429" t="s">
        <v>309</v>
      </c>
      <c r="K102" s="429"/>
      <c r="L102" s="429"/>
      <c r="M102" s="213" t="s">
        <v>561</v>
      </c>
      <c r="N102" s="213" t="s">
        <v>561</v>
      </c>
      <c r="O102" s="213" t="s">
        <v>544</v>
      </c>
      <c r="P102" s="213"/>
      <c r="Q102" s="213" t="s">
        <v>536</v>
      </c>
      <c r="R102" s="221" t="s">
        <v>537</v>
      </c>
      <c r="S102" s="221" t="s">
        <v>538</v>
      </c>
      <c r="T102" s="221" t="s">
        <v>545</v>
      </c>
      <c r="U102" s="429" t="s">
        <v>545</v>
      </c>
      <c r="V102" s="683"/>
      <c r="W102" s="683"/>
      <c r="X102" s="683"/>
      <c r="Y102" s="213" t="s">
        <v>541</v>
      </c>
    </row>
    <row r="103" spans="2:25" ht="15.95" customHeight="1" x14ac:dyDescent="0.15">
      <c r="B103" s="409"/>
      <c r="C103" s="681" t="s">
        <v>503</v>
      </c>
      <c r="D103" s="682"/>
      <c r="E103" s="228">
        <v>38</v>
      </c>
      <c r="F103" s="268">
        <v>77.3</v>
      </c>
      <c r="G103" s="213" t="s">
        <v>533</v>
      </c>
      <c r="H103" s="213" t="s">
        <v>552</v>
      </c>
      <c r="I103" s="213" t="s">
        <v>525</v>
      </c>
      <c r="J103" s="429" t="s">
        <v>309</v>
      </c>
      <c r="K103" s="429"/>
      <c r="L103" s="429"/>
      <c r="M103" s="213" t="s">
        <v>581</v>
      </c>
      <c r="N103" s="213" t="s">
        <v>581</v>
      </c>
      <c r="O103" s="213" t="s">
        <v>544</v>
      </c>
      <c r="P103" s="213"/>
      <c r="Q103" s="213" t="s">
        <v>536</v>
      </c>
      <c r="R103" s="221" t="s">
        <v>537</v>
      </c>
      <c r="S103" s="221" t="s">
        <v>538</v>
      </c>
      <c r="T103" s="221" t="s">
        <v>545</v>
      </c>
      <c r="U103" s="429" t="s">
        <v>545</v>
      </c>
      <c r="V103" s="683"/>
      <c r="W103" s="683"/>
      <c r="X103" s="683"/>
      <c r="Y103" s="213" t="s">
        <v>541</v>
      </c>
    </row>
    <row r="104" spans="2:25" ht="15.95" customHeight="1" x14ac:dyDescent="0.15">
      <c r="B104" s="409"/>
      <c r="C104" s="681" t="s">
        <v>503</v>
      </c>
      <c r="D104" s="682"/>
      <c r="E104" s="228">
        <v>39</v>
      </c>
      <c r="F104" s="268">
        <v>80.099999999999994</v>
      </c>
      <c r="G104" s="213" t="s">
        <v>533</v>
      </c>
      <c r="H104" s="213" t="s">
        <v>552</v>
      </c>
      <c r="I104" s="213" t="s">
        <v>525</v>
      </c>
      <c r="J104" s="429" t="s">
        <v>309</v>
      </c>
      <c r="K104" s="429"/>
      <c r="L104" s="429"/>
      <c r="M104" s="213" t="s">
        <v>609</v>
      </c>
      <c r="N104" s="213" t="s">
        <v>609</v>
      </c>
      <c r="O104" s="213" t="s">
        <v>544</v>
      </c>
      <c r="P104" s="213"/>
      <c r="Q104" s="213" t="s">
        <v>536</v>
      </c>
      <c r="R104" s="221" t="s">
        <v>537</v>
      </c>
      <c r="S104" s="221" t="s">
        <v>538</v>
      </c>
      <c r="T104" s="221" t="s">
        <v>545</v>
      </c>
      <c r="U104" s="429" t="s">
        <v>545</v>
      </c>
      <c r="V104" s="683"/>
      <c r="W104" s="683"/>
      <c r="X104" s="683"/>
      <c r="Y104" s="213" t="s">
        <v>541</v>
      </c>
    </row>
    <row r="105" spans="2:25" ht="15.95" customHeight="1" x14ac:dyDescent="0.15">
      <c r="B105" s="409"/>
      <c r="C105" s="681" t="s">
        <v>503</v>
      </c>
      <c r="D105" s="682"/>
      <c r="E105" s="228">
        <v>44</v>
      </c>
      <c r="F105" s="268">
        <v>72.2</v>
      </c>
      <c r="G105" s="213" t="s">
        <v>533</v>
      </c>
      <c r="H105" s="213" t="s">
        <v>552</v>
      </c>
      <c r="I105" s="213" t="s">
        <v>525</v>
      </c>
      <c r="J105" s="429" t="s">
        <v>309</v>
      </c>
      <c r="K105" s="429"/>
      <c r="L105" s="429"/>
      <c r="M105" s="213" t="s">
        <v>568</v>
      </c>
      <c r="N105" s="213" t="s">
        <v>607</v>
      </c>
      <c r="O105" s="213" t="s">
        <v>544</v>
      </c>
      <c r="P105" s="213"/>
      <c r="Q105" s="213" t="s">
        <v>536</v>
      </c>
      <c r="R105" s="221" t="s">
        <v>537</v>
      </c>
      <c r="S105" s="221" t="s">
        <v>538</v>
      </c>
      <c r="T105" s="221" t="s">
        <v>545</v>
      </c>
      <c r="U105" s="429" t="s">
        <v>545</v>
      </c>
      <c r="V105" s="683"/>
      <c r="W105" s="683"/>
      <c r="X105" s="683"/>
      <c r="Y105" s="213" t="s">
        <v>541</v>
      </c>
    </row>
    <row r="106" spans="2:25" ht="15.95" customHeight="1" x14ac:dyDescent="0.15">
      <c r="B106" s="409"/>
      <c r="C106" s="681" t="s">
        <v>503</v>
      </c>
      <c r="D106" s="682"/>
      <c r="E106" s="228">
        <v>45</v>
      </c>
      <c r="F106" s="268">
        <v>81.8</v>
      </c>
      <c r="G106" s="213" t="s">
        <v>533</v>
      </c>
      <c r="H106" s="213" t="s">
        <v>552</v>
      </c>
      <c r="I106" s="213" t="s">
        <v>525</v>
      </c>
      <c r="J106" s="429" t="s">
        <v>309</v>
      </c>
      <c r="K106" s="429"/>
      <c r="L106" s="429"/>
      <c r="M106" s="213" t="s">
        <v>568</v>
      </c>
      <c r="N106" s="213" t="s">
        <v>545</v>
      </c>
      <c r="O106" s="213" t="s">
        <v>545</v>
      </c>
      <c r="P106" s="213"/>
      <c r="Q106" s="213" t="s">
        <v>536</v>
      </c>
      <c r="R106" s="221" t="s">
        <v>537</v>
      </c>
      <c r="S106" s="221" t="s">
        <v>538</v>
      </c>
      <c r="T106" s="221" t="s">
        <v>545</v>
      </c>
      <c r="U106" s="429" t="s">
        <v>545</v>
      </c>
      <c r="V106" s="683"/>
      <c r="W106" s="683"/>
      <c r="X106" s="683"/>
      <c r="Y106" s="213" t="s">
        <v>541</v>
      </c>
    </row>
    <row r="107" spans="2:25" ht="15.95" customHeight="1" x14ac:dyDescent="0.15">
      <c r="B107" s="409"/>
      <c r="C107" s="681" t="s">
        <v>504</v>
      </c>
      <c r="D107" s="682"/>
      <c r="E107" s="228">
        <v>8</v>
      </c>
      <c r="F107" s="268">
        <v>92.7</v>
      </c>
      <c r="G107" s="213" t="s">
        <v>533</v>
      </c>
      <c r="H107" s="213" t="s">
        <v>534</v>
      </c>
      <c r="I107" s="213" t="s">
        <v>525</v>
      </c>
      <c r="J107" s="429" t="s">
        <v>309</v>
      </c>
      <c r="K107" s="429"/>
      <c r="L107" s="429"/>
      <c r="M107" s="213" t="s">
        <v>561</v>
      </c>
      <c r="N107" s="213" t="s">
        <v>561</v>
      </c>
      <c r="O107" s="213" t="s">
        <v>536</v>
      </c>
      <c r="P107" s="213"/>
      <c r="Q107" s="213" t="s">
        <v>536</v>
      </c>
      <c r="R107" s="221" t="s">
        <v>537</v>
      </c>
      <c r="S107" s="221" t="s">
        <v>538</v>
      </c>
      <c r="T107" s="221" t="s">
        <v>539</v>
      </c>
      <c r="U107" s="429" t="s">
        <v>540</v>
      </c>
      <c r="V107" s="683"/>
      <c r="W107" s="683"/>
      <c r="X107" s="683"/>
      <c r="Y107" s="213" t="s">
        <v>541</v>
      </c>
    </row>
    <row r="108" spans="2:25" ht="15.95" customHeight="1" x14ac:dyDescent="0.15">
      <c r="B108" s="409"/>
      <c r="C108" s="681" t="s">
        <v>504</v>
      </c>
      <c r="D108" s="682"/>
      <c r="E108" s="228">
        <v>9</v>
      </c>
      <c r="F108" s="268">
        <v>92.7</v>
      </c>
      <c r="G108" s="213" t="s">
        <v>533</v>
      </c>
      <c r="H108" s="213" t="s">
        <v>542</v>
      </c>
      <c r="I108" s="213" t="s">
        <v>525</v>
      </c>
      <c r="J108" s="429" t="s">
        <v>309</v>
      </c>
      <c r="K108" s="429"/>
      <c r="L108" s="429"/>
      <c r="M108" s="213" t="s">
        <v>535</v>
      </c>
      <c r="N108" s="213" t="s">
        <v>535</v>
      </c>
      <c r="O108" s="213" t="s">
        <v>536</v>
      </c>
      <c r="P108" s="213"/>
      <c r="Q108" s="213" t="s">
        <v>536</v>
      </c>
      <c r="R108" s="221" t="s">
        <v>537</v>
      </c>
      <c r="S108" s="221" t="s">
        <v>538</v>
      </c>
      <c r="T108" s="221" t="s">
        <v>539</v>
      </c>
      <c r="U108" s="429" t="s">
        <v>540</v>
      </c>
      <c r="V108" s="683"/>
      <c r="W108" s="683"/>
      <c r="X108" s="683"/>
      <c r="Y108" s="213" t="s">
        <v>541</v>
      </c>
    </row>
    <row r="109" spans="2:25" ht="15.95" customHeight="1" x14ac:dyDescent="0.15">
      <c r="B109" s="409"/>
      <c r="C109" s="681" t="s">
        <v>504</v>
      </c>
      <c r="D109" s="682"/>
      <c r="E109" s="228">
        <v>10</v>
      </c>
      <c r="F109" s="268">
        <v>92.7</v>
      </c>
      <c r="G109" s="213" t="s">
        <v>533</v>
      </c>
      <c r="H109" s="213" t="s">
        <v>542</v>
      </c>
      <c r="I109" s="213" t="s">
        <v>525</v>
      </c>
      <c r="J109" s="429" t="s">
        <v>309</v>
      </c>
      <c r="K109" s="429"/>
      <c r="L109" s="429"/>
      <c r="M109" s="213" t="s">
        <v>609</v>
      </c>
      <c r="N109" s="213" t="s">
        <v>569</v>
      </c>
      <c r="O109" s="213" t="s">
        <v>536</v>
      </c>
      <c r="P109" s="213"/>
      <c r="Q109" s="213" t="s">
        <v>536</v>
      </c>
      <c r="R109" s="221" t="s">
        <v>537</v>
      </c>
      <c r="S109" s="221" t="s">
        <v>538</v>
      </c>
      <c r="T109" s="221" t="s">
        <v>539</v>
      </c>
      <c r="U109" s="429" t="s">
        <v>540</v>
      </c>
      <c r="V109" s="683"/>
      <c r="W109" s="683"/>
      <c r="X109" s="683"/>
      <c r="Y109" s="213" t="s">
        <v>541</v>
      </c>
    </row>
    <row r="110" spans="2:25" ht="15.95" customHeight="1" x14ac:dyDescent="0.15">
      <c r="B110" s="410"/>
      <c r="C110" s="681" t="s">
        <v>504</v>
      </c>
      <c r="D110" s="682"/>
      <c r="E110" s="228">
        <v>16</v>
      </c>
      <c r="F110" s="268">
        <v>82.9</v>
      </c>
      <c r="G110" s="213" t="s">
        <v>533</v>
      </c>
      <c r="H110" s="213" t="s">
        <v>576</v>
      </c>
      <c r="I110" s="213" t="s">
        <v>525</v>
      </c>
      <c r="J110" s="429" t="s">
        <v>309</v>
      </c>
      <c r="K110" s="429"/>
      <c r="L110" s="429"/>
      <c r="M110" s="213" t="s">
        <v>561</v>
      </c>
      <c r="N110" s="213" t="s">
        <v>561</v>
      </c>
      <c r="O110" s="213" t="s">
        <v>536</v>
      </c>
      <c r="P110" s="213"/>
      <c r="Q110" s="213" t="s">
        <v>536</v>
      </c>
      <c r="R110" s="221" t="s">
        <v>537</v>
      </c>
      <c r="S110" s="221" t="s">
        <v>538</v>
      </c>
      <c r="T110" s="221" t="s">
        <v>539</v>
      </c>
      <c r="U110" s="429" t="s">
        <v>540</v>
      </c>
      <c r="V110" s="683"/>
      <c r="W110" s="683"/>
      <c r="X110" s="683"/>
      <c r="Y110" s="213" t="s">
        <v>541</v>
      </c>
    </row>
    <row r="111" spans="2:25" ht="15.75" customHeight="1" x14ac:dyDescent="0.15">
      <c r="B111" s="409" t="s">
        <v>394</v>
      </c>
      <c r="C111" s="415" t="s">
        <v>504</v>
      </c>
      <c r="D111" s="416"/>
      <c r="E111" s="228">
        <v>24</v>
      </c>
      <c r="F111" s="268">
        <v>84.3</v>
      </c>
      <c r="G111" s="213" t="s">
        <v>533</v>
      </c>
      <c r="H111" s="213" t="s">
        <v>549</v>
      </c>
      <c r="I111" s="213" t="s">
        <v>525</v>
      </c>
      <c r="J111" s="429" t="s">
        <v>309</v>
      </c>
      <c r="K111" s="429"/>
      <c r="L111" s="429"/>
      <c r="M111" s="213" t="s">
        <v>550</v>
      </c>
      <c r="N111" s="213" t="s">
        <v>550</v>
      </c>
      <c r="O111" s="213" t="s">
        <v>544</v>
      </c>
      <c r="P111" s="213"/>
      <c r="Q111" s="213" t="s">
        <v>536</v>
      </c>
      <c r="R111" s="221" t="s">
        <v>537</v>
      </c>
      <c r="S111" s="221" t="s">
        <v>538</v>
      </c>
      <c r="T111" s="221" t="s">
        <v>545</v>
      </c>
      <c r="U111" s="429" t="s">
        <v>545</v>
      </c>
      <c r="V111" s="683"/>
      <c r="W111" s="683"/>
      <c r="X111" s="683"/>
      <c r="Y111" s="213" t="s">
        <v>541</v>
      </c>
    </row>
    <row r="112" spans="2:25" ht="15.95" customHeight="1" x14ac:dyDescent="0.15">
      <c r="B112" s="409"/>
      <c r="C112" s="415" t="s">
        <v>504</v>
      </c>
      <c r="D112" s="416"/>
      <c r="E112" s="228">
        <v>25</v>
      </c>
      <c r="F112" s="268">
        <v>86</v>
      </c>
      <c r="G112" s="213" t="s">
        <v>533</v>
      </c>
      <c r="H112" s="213" t="s">
        <v>549</v>
      </c>
      <c r="I112" s="213" t="s">
        <v>525</v>
      </c>
      <c r="J112" s="429" t="s">
        <v>309</v>
      </c>
      <c r="K112" s="429"/>
      <c r="L112" s="429"/>
      <c r="M112" s="213" t="s">
        <v>610</v>
      </c>
      <c r="N112" s="213" t="s">
        <v>610</v>
      </c>
      <c r="O112" s="213" t="s">
        <v>544</v>
      </c>
      <c r="P112" s="213"/>
      <c r="Q112" s="213" t="s">
        <v>536</v>
      </c>
      <c r="R112" s="221" t="s">
        <v>537</v>
      </c>
      <c r="S112" s="221" t="s">
        <v>538</v>
      </c>
      <c r="T112" s="221" t="s">
        <v>545</v>
      </c>
      <c r="U112" s="429" t="s">
        <v>545</v>
      </c>
      <c r="V112" s="723"/>
      <c r="W112" s="723"/>
      <c r="X112" s="723"/>
      <c r="Y112" s="300" t="s">
        <v>541</v>
      </c>
    </row>
    <row r="113" spans="2:25" ht="15.95" customHeight="1" x14ac:dyDescent="0.15">
      <c r="B113" s="409"/>
      <c r="C113" s="415" t="s">
        <v>504</v>
      </c>
      <c r="D113" s="416"/>
      <c r="E113" s="228">
        <v>26</v>
      </c>
      <c r="F113" s="268">
        <v>87.6</v>
      </c>
      <c r="G113" s="213" t="s">
        <v>533</v>
      </c>
      <c r="H113" s="213" t="s">
        <v>549</v>
      </c>
      <c r="I113" s="213" t="s">
        <v>525</v>
      </c>
      <c r="J113" s="429" t="s">
        <v>309</v>
      </c>
      <c r="K113" s="429"/>
      <c r="L113" s="429"/>
      <c r="M113" s="213" t="s">
        <v>609</v>
      </c>
      <c r="N113" s="213" t="s">
        <v>609</v>
      </c>
      <c r="O113" s="213" t="s">
        <v>544</v>
      </c>
      <c r="P113" s="213"/>
      <c r="Q113" s="213" t="s">
        <v>536</v>
      </c>
      <c r="R113" s="221" t="s">
        <v>537</v>
      </c>
      <c r="S113" s="221" t="s">
        <v>538</v>
      </c>
      <c r="T113" s="221" t="s">
        <v>545</v>
      </c>
      <c r="U113" s="429" t="s">
        <v>545</v>
      </c>
      <c r="V113" s="683"/>
      <c r="W113" s="683"/>
      <c r="X113" s="683"/>
      <c r="Y113" s="213" t="s">
        <v>541</v>
      </c>
    </row>
    <row r="114" spans="2:25" ht="15.95" customHeight="1" x14ac:dyDescent="0.15">
      <c r="B114" s="409"/>
      <c r="C114" s="415" t="s">
        <v>504</v>
      </c>
      <c r="D114" s="416"/>
      <c r="E114" s="228">
        <v>27</v>
      </c>
      <c r="F114" s="268">
        <v>88.6</v>
      </c>
      <c r="G114" s="213" t="s">
        <v>533</v>
      </c>
      <c r="H114" s="213" t="s">
        <v>549</v>
      </c>
      <c r="I114" s="213" t="s">
        <v>525</v>
      </c>
      <c r="J114" s="429" t="s">
        <v>309</v>
      </c>
      <c r="K114" s="429"/>
      <c r="L114" s="429"/>
      <c r="M114" s="213" t="s">
        <v>561</v>
      </c>
      <c r="N114" s="213" t="s">
        <v>561</v>
      </c>
      <c r="O114" s="213" t="s">
        <v>544</v>
      </c>
      <c r="P114" s="213"/>
      <c r="Q114" s="213" t="s">
        <v>536</v>
      </c>
      <c r="R114" s="221" t="s">
        <v>537</v>
      </c>
      <c r="S114" s="221" t="s">
        <v>538</v>
      </c>
      <c r="T114" s="221" t="s">
        <v>545</v>
      </c>
      <c r="U114" s="429" t="s">
        <v>545</v>
      </c>
      <c r="V114" s="683"/>
      <c r="W114" s="683"/>
      <c r="X114" s="683"/>
      <c r="Y114" s="213" t="s">
        <v>541</v>
      </c>
    </row>
    <row r="115" spans="2:25" ht="15.95" customHeight="1" x14ac:dyDescent="0.15">
      <c r="B115" s="409"/>
      <c r="C115" s="415" t="s">
        <v>504</v>
      </c>
      <c r="D115" s="416"/>
      <c r="E115" s="228">
        <v>28</v>
      </c>
      <c r="F115" s="269">
        <v>92.2</v>
      </c>
      <c r="G115" s="213" t="s">
        <v>533</v>
      </c>
      <c r="H115" s="213" t="s">
        <v>549</v>
      </c>
      <c r="I115" s="213" t="s">
        <v>525</v>
      </c>
      <c r="J115" s="429" t="s">
        <v>309</v>
      </c>
      <c r="K115" s="429"/>
      <c r="L115" s="429"/>
      <c r="M115" s="213" t="s">
        <v>611</v>
      </c>
      <c r="N115" s="213" t="s">
        <v>612</v>
      </c>
      <c r="O115" s="213" t="s">
        <v>544</v>
      </c>
      <c r="P115" s="213"/>
      <c r="Q115" s="213" t="s">
        <v>536</v>
      </c>
      <c r="R115" s="221" t="s">
        <v>537</v>
      </c>
      <c r="S115" s="221" t="s">
        <v>538</v>
      </c>
      <c r="T115" s="221" t="s">
        <v>545</v>
      </c>
      <c r="U115" s="429" t="s">
        <v>545</v>
      </c>
      <c r="V115" s="683"/>
      <c r="W115" s="683"/>
      <c r="X115" s="683"/>
      <c r="Y115" s="213" t="s">
        <v>541</v>
      </c>
    </row>
    <row r="116" spans="2:25" ht="15.95" customHeight="1" x14ac:dyDescent="0.15">
      <c r="B116" s="409"/>
      <c r="C116" s="415" t="s">
        <v>504</v>
      </c>
      <c r="D116" s="416"/>
      <c r="E116" s="228">
        <v>29</v>
      </c>
      <c r="F116" s="268">
        <v>84.6</v>
      </c>
      <c r="G116" s="213" t="s">
        <v>533</v>
      </c>
      <c r="H116" s="213" t="s">
        <v>567</v>
      </c>
      <c r="I116" s="213" t="s">
        <v>525</v>
      </c>
      <c r="J116" s="429" t="s">
        <v>309</v>
      </c>
      <c r="K116" s="429"/>
      <c r="L116" s="429"/>
      <c r="M116" s="213" t="s">
        <v>550</v>
      </c>
      <c r="N116" s="213" t="s">
        <v>569</v>
      </c>
      <c r="O116" s="270" t="s">
        <v>536</v>
      </c>
      <c r="P116" s="270"/>
      <c r="Q116" s="270" t="s">
        <v>536</v>
      </c>
      <c r="R116" s="221" t="s">
        <v>537</v>
      </c>
      <c r="S116" s="221" t="s">
        <v>538</v>
      </c>
      <c r="T116" s="221" t="s">
        <v>539</v>
      </c>
      <c r="U116" s="429" t="s">
        <v>540</v>
      </c>
      <c r="V116" s="683"/>
      <c r="W116" s="683"/>
      <c r="X116" s="683"/>
      <c r="Y116" s="213" t="s">
        <v>541</v>
      </c>
    </row>
    <row r="117" spans="2:25" ht="15.95" customHeight="1" x14ac:dyDescent="0.15">
      <c r="B117" s="409"/>
      <c r="C117" s="415" t="s">
        <v>504</v>
      </c>
      <c r="D117" s="416"/>
      <c r="E117" s="228">
        <v>31</v>
      </c>
      <c r="F117" s="268">
        <v>83.7</v>
      </c>
      <c r="G117" s="213" t="s">
        <v>533</v>
      </c>
      <c r="H117" s="213" t="s">
        <v>567</v>
      </c>
      <c r="I117" s="213" t="s">
        <v>525</v>
      </c>
      <c r="J117" s="429" t="s">
        <v>335</v>
      </c>
      <c r="K117" s="429"/>
      <c r="L117" s="429"/>
      <c r="M117" s="213" t="s">
        <v>543</v>
      </c>
      <c r="N117" s="213" t="s">
        <v>543</v>
      </c>
      <c r="O117" s="270" t="s">
        <v>536</v>
      </c>
      <c r="P117" s="270"/>
      <c r="Q117" s="270" t="s">
        <v>536</v>
      </c>
      <c r="R117" s="221" t="s">
        <v>537</v>
      </c>
      <c r="S117" s="221" t="s">
        <v>538</v>
      </c>
      <c r="T117" s="221" t="s">
        <v>539</v>
      </c>
      <c r="U117" s="429" t="s">
        <v>540</v>
      </c>
      <c r="V117" s="683"/>
      <c r="W117" s="683"/>
      <c r="X117" s="683"/>
      <c r="Y117" s="213" t="s">
        <v>541</v>
      </c>
    </row>
    <row r="118" spans="2:25" ht="15.95" customHeight="1" x14ac:dyDescent="0.15">
      <c r="B118" s="409"/>
      <c r="C118" s="415" t="s">
        <v>504</v>
      </c>
      <c r="D118" s="416"/>
      <c r="E118" s="228">
        <v>32</v>
      </c>
      <c r="F118" s="268">
        <v>83</v>
      </c>
      <c r="G118" s="213" t="s">
        <v>533</v>
      </c>
      <c r="H118" s="213" t="s">
        <v>552</v>
      </c>
      <c r="I118" s="213" t="s">
        <v>525</v>
      </c>
      <c r="J118" s="429" t="s">
        <v>309</v>
      </c>
      <c r="K118" s="429"/>
      <c r="L118" s="429"/>
      <c r="M118" s="213" t="s">
        <v>581</v>
      </c>
      <c r="N118" s="213" t="s">
        <v>597</v>
      </c>
      <c r="O118" s="270" t="s">
        <v>544</v>
      </c>
      <c r="P118" s="270"/>
      <c r="Q118" s="270" t="s">
        <v>536</v>
      </c>
      <c r="R118" s="221" t="s">
        <v>537</v>
      </c>
      <c r="S118" s="221" t="s">
        <v>538</v>
      </c>
      <c r="T118" s="221" t="s">
        <v>545</v>
      </c>
      <c r="U118" s="429" t="s">
        <v>545</v>
      </c>
      <c r="V118" s="683"/>
      <c r="W118" s="683"/>
      <c r="X118" s="683"/>
      <c r="Y118" s="213" t="s">
        <v>541</v>
      </c>
    </row>
    <row r="119" spans="2:25" ht="15.95" customHeight="1" x14ac:dyDescent="0.15">
      <c r="B119" s="409"/>
      <c r="C119" s="681" t="s">
        <v>504</v>
      </c>
      <c r="D119" s="682"/>
      <c r="E119" s="228">
        <v>33</v>
      </c>
      <c r="F119" s="268">
        <v>89.9</v>
      </c>
      <c r="G119" s="213" t="s">
        <v>533</v>
      </c>
      <c r="H119" s="213" t="s">
        <v>552</v>
      </c>
      <c r="I119" s="213" t="s">
        <v>525</v>
      </c>
      <c r="J119" s="442" t="s">
        <v>309</v>
      </c>
      <c r="K119" s="699"/>
      <c r="L119" s="443"/>
      <c r="M119" s="213" t="s">
        <v>597</v>
      </c>
      <c r="N119" s="213" t="s">
        <v>597</v>
      </c>
      <c r="O119" s="270" t="s">
        <v>544</v>
      </c>
      <c r="P119" s="270"/>
      <c r="Q119" s="270" t="s">
        <v>536</v>
      </c>
      <c r="R119" s="221" t="s">
        <v>537</v>
      </c>
      <c r="S119" s="221" t="s">
        <v>538</v>
      </c>
      <c r="T119" s="221" t="s">
        <v>545</v>
      </c>
      <c r="U119" s="442" t="s">
        <v>545</v>
      </c>
      <c r="V119" s="699"/>
      <c r="W119" s="699"/>
      <c r="X119" s="443"/>
      <c r="Y119" s="213" t="s">
        <v>541</v>
      </c>
    </row>
    <row r="120" spans="2:25" ht="15.95" customHeight="1" x14ac:dyDescent="0.15">
      <c r="B120" s="409"/>
      <c r="C120" s="681" t="s">
        <v>504</v>
      </c>
      <c r="D120" s="682"/>
      <c r="E120" s="228">
        <v>34</v>
      </c>
      <c r="F120" s="268">
        <v>91.5</v>
      </c>
      <c r="G120" s="213" t="s">
        <v>533</v>
      </c>
      <c r="H120" s="213" t="s">
        <v>552</v>
      </c>
      <c r="I120" s="213" t="s">
        <v>525</v>
      </c>
      <c r="J120" s="442" t="s">
        <v>309</v>
      </c>
      <c r="K120" s="699"/>
      <c r="L120" s="443"/>
      <c r="M120" s="213" t="s">
        <v>569</v>
      </c>
      <c r="N120" s="213" t="s">
        <v>569</v>
      </c>
      <c r="O120" s="270" t="s">
        <v>544</v>
      </c>
      <c r="P120" s="270"/>
      <c r="Q120" s="270" t="s">
        <v>536</v>
      </c>
      <c r="R120" s="221" t="s">
        <v>537</v>
      </c>
      <c r="S120" s="221" t="s">
        <v>538</v>
      </c>
      <c r="T120" s="221" t="s">
        <v>545</v>
      </c>
      <c r="U120" s="442" t="s">
        <v>545</v>
      </c>
      <c r="V120" s="699"/>
      <c r="W120" s="699"/>
      <c r="X120" s="443"/>
      <c r="Y120" s="213" t="s">
        <v>541</v>
      </c>
    </row>
    <row r="121" spans="2:25" ht="15.95" customHeight="1" x14ac:dyDescent="0.15">
      <c r="B121" s="409"/>
      <c r="C121" s="681" t="s">
        <v>504</v>
      </c>
      <c r="D121" s="682"/>
      <c r="E121" s="228">
        <v>35</v>
      </c>
      <c r="F121" s="268">
        <v>92.7</v>
      </c>
      <c r="G121" s="213" t="s">
        <v>533</v>
      </c>
      <c r="H121" s="213" t="s">
        <v>552</v>
      </c>
      <c r="I121" s="213" t="s">
        <v>525</v>
      </c>
      <c r="J121" s="442" t="s">
        <v>309</v>
      </c>
      <c r="K121" s="699"/>
      <c r="L121" s="443"/>
      <c r="M121" s="213" t="s">
        <v>584</v>
      </c>
      <c r="N121" s="213" t="s">
        <v>584</v>
      </c>
      <c r="O121" s="270" t="s">
        <v>544</v>
      </c>
      <c r="P121" s="270"/>
      <c r="Q121" s="270" t="s">
        <v>536</v>
      </c>
      <c r="R121" s="221" t="s">
        <v>537</v>
      </c>
      <c r="S121" s="221" t="s">
        <v>538</v>
      </c>
      <c r="T121" s="221" t="s">
        <v>545</v>
      </c>
      <c r="U121" s="442" t="s">
        <v>545</v>
      </c>
      <c r="V121" s="699"/>
      <c r="W121" s="699"/>
      <c r="X121" s="443"/>
      <c r="Y121" s="213" t="s">
        <v>541</v>
      </c>
    </row>
    <row r="122" spans="2:25" ht="15.95" customHeight="1" x14ac:dyDescent="0.15">
      <c r="B122" s="409"/>
      <c r="C122" s="681" t="s">
        <v>504</v>
      </c>
      <c r="D122" s="682"/>
      <c r="E122" s="228">
        <v>46</v>
      </c>
      <c r="F122" s="268">
        <v>87.5</v>
      </c>
      <c r="G122" s="213" t="s">
        <v>557</v>
      </c>
      <c r="H122" s="213" t="s">
        <v>558</v>
      </c>
      <c r="I122" s="213"/>
      <c r="J122" s="442" t="s">
        <v>343</v>
      </c>
      <c r="K122" s="699"/>
      <c r="L122" s="443"/>
      <c r="M122" s="213" t="s">
        <v>595</v>
      </c>
      <c r="N122" s="213" t="s">
        <v>545</v>
      </c>
      <c r="O122" s="270" t="s">
        <v>545</v>
      </c>
      <c r="P122" s="270"/>
      <c r="Q122" s="270"/>
      <c r="R122" s="221" t="s">
        <v>537</v>
      </c>
      <c r="S122" s="221" t="s">
        <v>537</v>
      </c>
      <c r="T122" s="221" t="s">
        <v>545</v>
      </c>
      <c r="U122" s="429" t="s">
        <v>545</v>
      </c>
      <c r="V122" s="683"/>
      <c r="W122" s="683"/>
      <c r="X122" s="683"/>
      <c r="Y122" s="213"/>
    </row>
    <row r="123" spans="2:25" ht="15.95" customHeight="1" x14ac:dyDescent="0.15">
      <c r="B123" s="409"/>
      <c r="C123" s="681" t="s">
        <v>505</v>
      </c>
      <c r="D123" s="682"/>
      <c r="E123" s="228">
        <v>6</v>
      </c>
      <c r="F123" s="268">
        <v>96.3</v>
      </c>
      <c r="G123" s="213" t="s">
        <v>533</v>
      </c>
      <c r="H123" s="213" t="s">
        <v>576</v>
      </c>
      <c r="I123" s="213" t="s">
        <v>337</v>
      </c>
      <c r="J123" s="429" t="s">
        <v>337</v>
      </c>
      <c r="K123" s="429"/>
      <c r="L123" s="429"/>
      <c r="M123" s="213" t="s">
        <v>613</v>
      </c>
      <c r="N123" s="213" t="s">
        <v>545</v>
      </c>
      <c r="O123" s="270" t="s">
        <v>536</v>
      </c>
      <c r="P123" s="270"/>
      <c r="Q123" s="270" t="s">
        <v>536</v>
      </c>
      <c r="R123" s="221" t="s">
        <v>537</v>
      </c>
      <c r="S123" s="221" t="s">
        <v>538</v>
      </c>
      <c r="T123" s="221" t="s">
        <v>539</v>
      </c>
      <c r="U123" s="429" t="s">
        <v>540</v>
      </c>
      <c r="V123" s="683"/>
      <c r="W123" s="683"/>
      <c r="X123" s="683"/>
      <c r="Y123" s="213" t="s">
        <v>541</v>
      </c>
    </row>
    <row r="124" spans="2:25" ht="15.95" customHeight="1" x14ac:dyDescent="0.15">
      <c r="B124" s="409"/>
      <c r="C124" s="681" t="s">
        <v>505</v>
      </c>
      <c r="D124" s="682"/>
      <c r="E124" s="228">
        <v>11</v>
      </c>
      <c r="F124" s="268">
        <v>103.2</v>
      </c>
      <c r="G124" s="213" t="s">
        <v>533</v>
      </c>
      <c r="H124" s="213" t="s">
        <v>542</v>
      </c>
      <c r="I124" s="213" t="s">
        <v>525</v>
      </c>
      <c r="J124" s="429" t="s">
        <v>309</v>
      </c>
      <c r="K124" s="429"/>
      <c r="L124" s="429"/>
      <c r="M124" s="213" t="s">
        <v>609</v>
      </c>
      <c r="N124" s="213" t="s">
        <v>609</v>
      </c>
      <c r="O124" s="213" t="s">
        <v>536</v>
      </c>
      <c r="P124" s="213"/>
      <c r="Q124" s="213" t="s">
        <v>536</v>
      </c>
      <c r="R124" s="221" t="s">
        <v>537</v>
      </c>
      <c r="S124" s="221" t="s">
        <v>538</v>
      </c>
      <c r="T124" s="221" t="s">
        <v>539</v>
      </c>
      <c r="U124" s="429" t="s">
        <v>540</v>
      </c>
      <c r="V124" s="683"/>
      <c r="W124" s="683"/>
      <c r="X124" s="683"/>
      <c r="Y124" s="213" t="s">
        <v>541</v>
      </c>
    </row>
    <row r="125" spans="2:25" ht="15.95" customHeight="1" x14ac:dyDescent="0.15">
      <c r="B125" s="409"/>
      <c r="C125" s="681" t="s">
        <v>505</v>
      </c>
      <c r="D125" s="682"/>
      <c r="E125" s="228">
        <v>13</v>
      </c>
      <c r="F125" s="268">
        <v>103.1</v>
      </c>
      <c r="G125" s="213" t="s">
        <v>533</v>
      </c>
      <c r="H125" s="213" t="s">
        <v>546</v>
      </c>
      <c r="I125" s="213" t="s">
        <v>525</v>
      </c>
      <c r="J125" s="429" t="s">
        <v>309</v>
      </c>
      <c r="K125" s="429"/>
      <c r="L125" s="429"/>
      <c r="M125" s="213" t="s">
        <v>562</v>
      </c>
      <c r="N125" s="213" t="s">
        <v>562</v>
      </c>
      <c r="O125" s="213" t="s">
        <v>544</v>
      </c>
      <c r="P125" s="213"/>
      <c r="Q125" s="213" t="s">
        <v>544</v>
      </c>
      <c r="R125" s="221" t="s">
        <v>537</v>
      </c>
      <c r="S125" s="221" t="s">
        <v>564</v>
      </c>
      <c r="T125" s="221" t="s">
        <v>545</v>
      </c>
      <c r="U125" s="429" t="s">
        <v>545</v>
      </c>
      <c r="V125" s="683"/>
      <c r="W125" s="683"/>
      <c r="X125" s="683"/>
      <c r="Y125" s="213" t="s">
        <v>565</v>
      </c>
    </row>
    <row r="126" spans="2:25" ht="15.95" customHeight="1" x14ac:dyDescent="0.15">
      <c r="B126" s="409"/>
      <c r="C126" s="681" t="s">
        <v>505</v>
      </c>
      <c r="D126" s="682"/>
      <c r="E126" s="228">
        <v>14</v>
      </c>
      <c r="F126" s="268">
        <v>93.2</v>
      </c>
      <c r="G126" s="213" t="s">
        <v>533</v>
      </c>
      <c r="H126" s="213" t="s">
        <v>560</v>
      </c>
      <c r="I126" s="213" t="s">
        <v>525</v>
      </c>
      <c r="J126" s="429" t="s">
        <v>309</v>
      </c>
      <c r="K126" s="429"/>
      <c r="L126" s="429"/>
      <c r="M126" s="213" t="s">
        <v>561</v>
      </c>
      <c r="N126" s="213" t="s">
        <v>543</v>
      </c>
      <c r="O126" s="213" t="s">
        <v>544</v>
      </c>
      <c r="P126" s="213"/>
      <c r="Q126" s="213" t="s">
        <v>544</v>
      </c>
      <c r="R126" s="221" t="s">
        <v>537</v>
      </c>
      <c r="S126" s="221" t="s">
        <v>564</v>
      </c>
      <c r="T126" s="221" t="s">
        <v>545</v>
      </c>
      <c r="U126" s="429" t="s">
        <v>545</v>
      </c>
      <c r="V126" s="683"/>
      <c r="W126" s="683"/>
      <c r="X126" s="683"/>
      <c r="Y126" s="213" t="s">
        <v>565</v>
      </c>
    </row>
    <row r="127" spans="2:25" ht="15.95" customHeight="1" x14ac:dyDescent="0.15">
      <c r="B127" s="409"/>
      <c r="C127" s="681" t="s">
        <v>505</v>
      </c>
      <c r="D127" s="682"/>
      <c r="E127" s="228">
        <v>15</v>
      </c>
      <c r="F127" s="268">
        <v>94.4</v>
      </c>
      <c r="G127" s="213" t="s">
        <v>533</v>
      </c>
      <c r="H127" s="213" t="s">
        <v>560</v>
      </c>
      <c r="I127" s="213" t="s">
        <v>525</v>
      </c>
      <c r="J127" s="429" t="s">
        <v>309</v>
      </c>
      <c r="K127" s="429"/>
      <c r="L127" s="429"/>
      <c r="M127" s="213" t="s">
        <v>589</v>
      </c>
      <c r="N127" s="213" t="s">
        <v>589</v>
      </c>
      <c r="O127" s="213" t="s">
        <v>536</v>
      </c>
      <c r="P127" s="213"/>
      <c r="Q127" s="213" t="s">
        <v>536</v>
      </c>
      <c r="R127" s="221" t="s">
        <v>537</v>
      </c>
      <c r="S127" s="221" t="s">
        <v>538</v>
      </c>
      <c r="T127" s="221" t="s">
        <v>539</v>
      </c>
      <c r="U127" s="429" t="s">
        <v>540</v>
      </c>
      <c r="V127" s="683"/>
      <c r="W127" s="683"/>
      <c r="X127" s="683"/>
      <c r="Y127" s="213" t="s">
        <v>541</v>
      </c>
    </row>
    <row r="128" spans="2:25" ht="15.95" customHeight="1" x14ac:dyDescent="0.15">
      <c r="B128" s="409"/>
      <c r="C128" s="681" t="s">
        <v>505</v>
      </c>
      <c r="D128" s="682"/>
      <c r="E128" s="228">
        <v>16</v>
      </c>
      <c r="F128" s="268">
        <v>103.2</v>
      </c>
      <c r="G128" s="213" t="s">
        <v>533</v>
      </c>
      <c r="H128" s="213" t="s">
        <v>556</v>
      </c>
      <c r="I128" s="213" t="s">
        <v>525</v>
      </c>
      <c r="J128" s="429" t="s">
        <v>309</v>
      </c>
      <c r="K128" s="429"/>
      <c r="L128" s="429"/>
      <c r="M128" s="213" t="s">
        <v>543</v>
      </c>
      <c r="N128" s="213" t="s">
        <v>543</v>
      </c>
      <c r="O128" s="213" t="s">
        <v>536</v>
      </c>
      <c r="P128" s="213"/>
      <c r="Q128" s="213" t="s">
        <v>536</v>
      </c>
      <c r="R128" s="221" t="s">
        <v>537</v>
      </c>
      <c r="S128" s="221" t="s">
        <v>538</v>
      </c>
      <c r="T128" s="221" t="s">
        <v>539</v>
      </c>
      <c r="U128" s="429" t="s">
        <v>540</v>
      </c>
      <c r="V128" s="683"/>
      <c r="W128" s="683"/>
      <c r="X128" s="683"/>
      <c r="Y128" s="213" t="s">
        <v>541</v>
      </c>
    </row>
    <row r="129" spans="2:25" ht="15.95" customHeight="1" x14ac:dyDescent="0.15">
      <c r="B129" s="409"/>
      <c r="C129" s="681" t="s">
        <v>505</v>
      </c>
      <c r="D129" s="682"/>
      <c r="E129" s="228">
        <v>30</v>
      </c>
      <c r="F129" s="268">
        <v>95.8</v>
      </c>
      <c r="G129" s="213" t="s">
        <v>533</v>
      </c>
      <c r="H129" s="213" t="s">
        <v>549</v>
      </c>
      <c r="I129" s="213" t="s">
        <v>525</v>
      </c>
      <c r="J129" s="429" t="s">
        <v>309</v>
      </c>
      <c r="K129" s="429"/>
      <c r="L129" s="429"/>
      <c r="M129" s="213" t="s">
        <v>550</v>
      </c>
      <c r="N129" s="213" t="s">
        <v>550</v>
      </c>
      <c r="O129" s="213" t="s">
        <v>544</v>
      </c>
      <c r="P129" s="213"/>
      <c r="Q129" s="213" t="s">
        <v>536</v>
      </c>
      <c r="R129" s="221" t="s">
        <v>537</v>
      </c>
      <c r="S129" s="221" t="s">
        <v>538</v>
      </c>
      <c r="T129" s="221" t="s">
        <v>545</v>
      </c>
      <c r="U129" s="429" t="s">
        <v>545</v>
      </c>
      <c r="V129" s="683"/>
      <c r="W129" s="683"/>
      <c r="X129" s="683"/>
      <c r="Y129" s="213" t="s">
        <v>541</v>
      </c>
    </row>
    <row r="130" spans="2:25" ht="15.95" customHeight="1" x14ac:dyDescent="0.15">
      <c r="B130" s="409"/>
      <c r="C130" s="681" t="s">
        <v>505</v>
      </c>
      <c r="D130" s="682"/>
      <c r="E130" s="228">
        <v>31</v>
      </c>
      <c r="F130" s="268">
        <v>98.9</v>
      </c>
      <c r="G130" s="213" t="s">
        <v>533</v>
      </c>
      <c r="H130" s="213" t="s">
        <v>549</v>
      </c>
      <c r="I130" s="213" t="s">
        <v>525</v>
      </c>
      <c r="J130" s="429" t="s">
        <v>309</v>
      </c>
      <c r="K130" s="429"/>
      <c r="L130" s="429"/>
      <c r="M130" s="213" t="s">
        <v>609</v>
      </c>
      <c r="N130" s="213" t="s">
        <v>609</v>
      </c>
      <c r="O130" s="213" t="s">
        <v>544</v>
      </c>
      <c r="P130" s="213"/>
      <c r="Q130" s="213" t="s">
        <v>536</v>
      </c>
      <c r="R130" s="221" t="s">
        <v>537</v>
      </c>
      <c r="S130" s="221" t="s">
        <v>538</v>
      </c>
      <c r="T130" s="221" t="s">
        <v>545</v>
      </c>
      <c r="U130" s="429" t="s">
        <v>545</v>
      </c>
      <c r="V130" s="683"/>
      <c r="W130" s="683"/>
      <c r="X130" s="683"/>
      <c r="Y130" s="213" t="s">
        <v>541</v>
      </c>
    </row>
    <row r="131" spans="2:25" ht="15.95" customHeight="1" x14ac:dyDescent="0.15">
      <c r="B131" s="409"/>
      <c r="C131" s="681" t="s">
        <v>505</v>
      </c>
      <c r="D131" s="682"/>
      <c r="E131" s="228">
        <v>32</v>
      </c>
      <c r="F131" s="268">
        <v>103</v>
      </c>
      <c r="G131" s="213" t="s">
        <v>533</v>
      </c>
      <c r="H131" s="213" t="s">
        <v>549</v>
      </c>
      <c r="I131" s="213" t="s">
        <v>525</v>
      </c>
      <c r="J131" s="429" t="s">
        <v>309</v>
      </c>
      <c r="K131" s="429"/>
      <c r="L131" s="429"/>
      <c r="M131" s="213" t="s">
        <v>609</v>
      </c>
      <c r="N131" s="213" t="s">
        <v>609</v>
      </c>
      <c r="O131" s="213" t="s">
        <v>544</v>
      </c>
      <c r="P131" s="213"/>
      <c r="Q131" s="213" t="s">
        <v>536</v>
      </c>
      <c r="R131" s="221" t="s">
        <v>537</v>
      </c>
      <c r="S131" s="221" t="s">
        <v>538</v>
      </c>
      <c r="T131" s="221" t="s">
        <v>545</v>
      </c>
      <c r="U131" s="429" t="s">
        <v>545</v>
      </c>
      <c r="V131" s="683"/>
      <c r="W131" s="683"/>
      <c r="X131" s="683"/>
      <c r="Y131" s="213" t="s">
        <v>541</v>
      </c>
    </row>
    <row r="132" spans="2:25" ht="15.95" customHeight="1" x14ac:dyDescent="0.15">
      <c r="B132" s="409"/>
      <c r="C132" s="681" t="s">
        <v>505</v>
      </c>
      <c r="D132" s="682"/>
      <c r="E132" s="228">
        <v>33</v>
      </c>
      <c r="F132" s="268">
        <v>96.5</v>
      </c>
      <c r="G132" s="213" t="s">
        <v>533</v>
      </c>
      <c r="H132" s="213" t="s">
        <v>567</v>
      </c>
      <c r="I132" s="213" t="s">
        <v>525</v>
      </c>
      <c r="J132" s="429" t="s">
        <v>309</v>
      </c>
      <c r="K132" s="429"/>
      <c r="L132" s="429"/>
      <c r="M132" s="213" t="s">
        <v>550</v>
      </c>
      <c r="N132" s="213" t="s">
        <v>609</v>
      </c>
      <c r="O132" s="213" t="s">
        <v>536</v>
      </c>
      <c r="P132" s="213"/>
      <c r="Q132" s="213" t="s">
        <v>536</v>
      </c>
      <c r="R132" s="221" t="s">
        <v>537</v>
      </c>
      <c r="S132" s="221" t="s">
        <v>538</v>
      </c>
      <c r="T132" s="221" t="s">
        <v>539</v>
      </c>
      <c r="U132" s="429" t="s">
        <v>540</v>
      </c>
      <c r="V132" s="683"/>
      <c r="W132" s="683"/>
      <c r="X132" s="683"/>
      <c r="Y132" s="213" t="s">
        <v>541</v>
      </c>
    </row>
    <row r="133" spans="2:25" ht="15.95" customHeight="1" x14ac:dyDescent="0.15">
      <c r="B133" s="409"/>
      <c r="C133" s="681" t="s">
        <v>505</v>
      </c>
      <c r="D133" s="682"/>
      <c r="E133" s="228">
        <v>34</v>
      </c>
      <c r="F133" s="268">
        <v>100.9</v>
      </c>
      <c r="G133" s="213" t="s">
        <v>533</v>
      </c>
      <c r="H133" s="213" t="s">
        <v>567</v>
      </c>
      <c r="I133" s="213" t="s">
        <v>525</v>
      </c>
      <c r="J133" s="429" t="s">
        <v>309</v>
      </c>
      <c r="K133" s="429"/>
      <c r="L133" s="429"/>
      <c r="M133" s="213" t="s">
        <v>584</v>
      </c>
      <c r="N133" s="213" t="s">
        <v>561</v>
      </c>
      <c r="O133" s="213" t="s">
        <v>536</v>
      </c>
      <c r="P133" s="213"/>
      <c r="Q133" s="213" t="s">
        <v>536</v>
      </c>
      <c r="R133" s="221" t="s">
        <v>537</v>
      </c>
      <c r="S133" s="221" t="s">
        <v>538</v>
      </c>
      <c r="T133" s="221" t="s">
        <v>539</v>
      </c>
      <c r="U133" s="429" t="s">
        <v>540</v>
      </c>
      <c r="V133" s="683"/>
      <c r="W133" s="683"/>
      <c r="X133" s="683"/>
      <c r="Y133" s="213" t="s">
        <v>541</v>
      </c>
    </row>
    <row r="134" spans="2:25" ht="15.95" customHeight="1" x14ac:dyDescent="0.15">
      <c r="B134" s="409"/>
      <c r="C134" s="681" t="s">
        <v>505</v>
      </c>
      <c r="D134" s="682"/>
      <c r="E134" s="228">
        <v>37</v>
      </c>
      <c r="F134" s="268">
        <v>100.1</v>
      </c>
      <c r="G134" s="213" t="s">
        <v>533</v>
      </c>
      <c r="H134" s="213" t="s">
        <v>549</v>
      </c>
      <c r="I134" s="213" t="s">
        <v>525</v>
      </c>
      <c r="J134" s="429" t="s">
        <v>309</v>
      </c>
      <c r="K134" s="429"/>
      <c r="L134" s="429"/>
      <c r="M134" s="213" t="s">
        <v>609</v>
      </c>
      <c r="N134" s="213" t="s">
        <v>584</v>
      </c>
      <c r="O134" s="213" t="s">
        <v>544</v>
      </c>
      <c r="P134" s="213"/>
      <c r="Q134" s="213" t="s">
        <v>536</v>
      </c>
      <c r="R134" s="221" t="s">
        <v>537</v>
      </c>
      <c r="S134" s="221" t="s">
        <v>538</v>
      </c>
      <c r="T134" s="221" t="s">
        <v>545</v>
      </c>
      <c r="U134" s="429" t="s">
        <v>545</v>
      </c>
      <c r="V134" s="683"/>
      <c r="W134" s="683"/>
      <c r="X134" s="683"/>
      <c r="Y134" s="213" t="s">
        <v>541</v>
      </c>
    </row>
    <row r="135" spans="2:25" ht="15.95" customHeight="1" x14ac:dyDescent="0.15">
      <c r="B135" s="409"/>
      <c r="C135" s="681" t="s">
        <v>505</v>
      </c>
      <c r="D135" s="682"/>
      <c r="E135" s="228">
        <v>38</v>
      </c>
      <c r="F135" s="268">
        <v>93.4</v>
      </c>
      <c r="G135" s="213" t="s">
        <v>533</v>
      </c>
      <c r="H135" s="213" t="s">
        <v>552</v>
      </c>
      <c r="I135" s="213" t="s">
        <v>525</v>
      </c>
      <c r="J135" s="429" t="s">
        <v>309</v>
      </c>
      <c r="K135" s="429"/>
      <c r="L135" s="429"/>
      <c r="M135" s="213" t="s">
        <v>581</v>
      </c>
      <c r="N135" s="213" t="s">
        <v>581</v>
      </c>
      <c r="O135" s="213" t="s">
        <v>544</v>
      </c>
      <c r="P135" s="213"/>
      <c r="Q135" s="213" t="s">
        <v>536</v>
      </c>
      <c r="R135" s="221" t="s">
        <v>537</v>
      </c>
      <c r="S135" s="221" t="s">
        <v>538</v>
      </c>
      <c r="T135" s="221" t="s">
        <v>545</v>
      </c>
      <c r="U135" s="429" t="s">
        <v>545</v>
      </c>
      <c r="V135" s="683"/>
      <c r="W135" s="683"/>
      <c r="X135" s="683"/>
      <c r="Y135" s="213" t="s">
        <v>541</v>
      </c>
    </row>
    <row r="136" spans="2:25" ht="15.95" customHeight="1" x14ac:dyDescent="0.15">
      <c r="B136" s="409"/>
      <c r="C136" s="681" t="s">
        <v>505</v>
      </c>
      <c r="D136" s="682"/>
      <c r="E136" s="228">
        <v>40</v>
      </c>
      <c r="F136" s="268">
        <v>95.6</v>
      </c>
      <c r="G136" s="213" t="s">
        <v>533</v>
      </c>
      <c r="H136" s="213" t="s">
        <v>552</v>
      </c>
      <c r="I136" s="213" t="s">
        <v>525</v>
      </c>
      <c r="J136" s="429" t="s">
        <v>309</v>
      </c>
      <c r="K136" s="429"/>
      <c r="L136" s="429"/>
      <c r="M136" s="213" t="s">
        <v>569</v>
      </c>
      <c r="N136" s="213" t="s">
        <v>569</v>
      </c>
      <c r="O136" s="213" t="s">
        <v>544</v>
      </c>
      <c r="P136" s="213"/>
      <c r="Q136" s="213" t="s">
        <v>536</v>
      </c>
      <c r="R136" s="221" t="s">
        <v>537</v>
      </c>
      <c r="S136" s="221" t="s">
        <v>538</v>
      </c>
      <c r="T136" s="221" t="s">
        <v>545</v>
      </c>
      <c r="U136" s="429" t="s">
        <v>545</v>
      </c>
      <c r="V136" s="683"/>
      <c r="W136" s="683"/>
      <c r="X136" s="683"/>
      <c r="Y136" s="213" t="s">
        <v>541</v>
      </c>
    </row>
    <row r="137" spans="2:25" ht="15.95" customHeight="1" x14ac:dyDescent="0.15">
      <c r="B137" s="409"/>
      <c r="C137" s="681" t="s">
        <v>505</v>
      </c>
      <c r="D137" s="682"/>
      <c r="E137" s="228">
        <v>41</v>
      </c>
      <c r="F137" s="268">
        <v>100.2</v>
      </c>
      <c r="G137" s="213" t="s">
        <v>533</v>
      </c>
      <c r="H137" s="213" t="s">
        <v>552</v>
      </c>
      <c r="I137" s="213" t="s">
        <v>525</v>
      </c>
      <c r="J137" s="429" t="s">
        <v>309</v>
      </c>
      <c r="K137" s="429"/>
      <c r="L137" s="429"/>
      <c r="M137" s="213" t="s">
        <v>569</v>
      </c>
      <c r="N137" s="213" t="s">
        <v>609</v>
      </c>
      <c r="O137" s="213" t="s">
        <v>544</v>
      </c>
      <c r="P137" s="213"/>
      <c r="Q137" s="213" t="s">
        <v>536</v>
      </c>
      <c r="R137" s="221" t="s">
        <v>537</v>
      </c>
      <c r="S137" s="221" t="s">
        <v>538</v>
      </c>
      <c r="T137" s="221" t="s">
        <v>545</v>
      </c>
      <c r="U137" s="429" t="s">
        <v>545</v>
      </c>
      <c r="V137" s="683"/>
      <c r="W137" s="683"/>
      <c r="X137" s="683"/>
      <c r="Y137" s="213" t="s">
        <v>541</v>
      </c>
    </row>
    <row r="138" spans="2:25" ht="15.95" customHeight="1" x14ac:dyDescent="0.15">
      <c r="B138" s="409"/>
      <c r="C138" s="681" t="s">
        <v>505</v>
      </c>
      <c r="D138" s="682"/>
      <c r="E138" s="228">
        <v>42</v>
      </c>
      <c r="F138" s="268">
        <v>102.5</v>
      </c>
      <c r="G138" s="213" t="s">
        <v>533</v>
      </c>
      <c r="H138" s="213" t="s">
        <v>552</v>
      </c>
      <c r="I138" s="213" t="s">
        <v>525</v>
      </c>
      <c r="J138" s="429" t="s">
        <v>309</v>
      </c>
      <c r="K138" s="429"/>
      <c r="L138" s="429"/>
      <c r="M138" s="213" t="s">
        <v>581</v>
      </c>
      <c r="N138" s="213" t="s">
        <v>535</v>
      </c>
      <c r="O138" s="213" t="s">
        <v>544</v>
      </c>
      <c r="P138" s="213"/>
      <c r="Q138" s="213" t="s">
        <v>536</v>
      </c>
      <c r="R138" s="221" t="s">
        <v>537</v>
      </c>
      <c r="S138" s="221" t="s">
        <v>538</v>
      </c>
      <c r="T138" s="221" t="s">
        <v>545</v>
      </c>
      <c r="U138" s="429" t="s">
        <v>545</v>
      </c>
      <c r="V138" s="683"/>
      <c r="W138" s="683"/>
      <c r="X138" s="683"/>
      <c r="Y138" s="213" t="s">
        <v>541</v>
      </c>
    </row>
    <row r="139" spans="2:25" ht="15.95" customHeight="1" x14ac:dyDescent="0.15">
      <c r="B139" s="409"/>
      <c r="C139" s="681" t="s">
        <v>505</v>
      </c>
      <c r="D139" s="682"/>
      <c r="E139" s="228">
        <v>43</v>
      </c>
      <c r="F139" s="268">
        <v>96.5</v>
      </c>
      <c r="G139" s="213" t="s">
        <v>533</v>
      </c>
      <c r="H139" s="213" t="s">
        <v>572</v>
      </c>
      <c r="I139" s="213" t="s">
        <v>525</v>
      </c>
      <c r="J139" s="429" t="s">
        <v>309</v>
      </c>
      <c r="K139" s="429"/>
      <c r="L139" s="429"/>
      <c r="M139" s="213" t="s">
        <v>550</v>
      </c>
      <c r="N139" s="213" t="s">
        <v>550</v>
      </c>
      <c r="O139" s="213" t="s">
        <v>536</v>
      </c>
      <c r="P139" s="213"/>
      <c r="Q139" s="213" t="s">
        <v>536</v>
      </c>
      <c r="R139" s="221" t="s">
        <v>537</v>
      </c>
      <c r="S139" s="221" t="s">
        <v>538</v>
      </c>
      <c r="T139" s="221" t="s">
        <v>539</v>
      </c>
      <c r="U139" s="429" t="s">
        <v>540</v>
      </c>
      <c r="V139" s="683"/>
      <c r="W139" s="683"/>
      <c r="X139" s="683"/>
      <c r="Y139" s="213" t="s">
        <v>541</v>
      </c>
    </row>
    <row r="140" spans="2:25" ht="15.95" customHeight="1" x14ac:dyDescent="0.15">
      <c r="B140" s="409"/>
      <c r="C140" s="681" t="s">
        <v>505</v>
      </c>
      <c r="D140" s="682"/>
      <c r="E140" s="228">
        <v>44</v>
      </c>
      <c r="F140" s="268">
        <v>99.4</v>
      </c>
      <c r="G140" s="213" t="s">
        <v>533</v>
      </c>
      <c r="H140" s="213" t="s">
        <v>572</v>
      </c>
      <c r="I140" s="213" t="s">
        <v>525</v>
      </c>
      <c r="J140" s="429" t="s">
        <v>309</v>
      </c>
      <c r="K140" s="429"/>
      <c r="L140" s="429"/>
      <c r="M140" s="213" t="s">
        <v>589</v>
      </c>
      <c r="N140" s="213" t="s">
        <v>589</v>
      </c>
      <c r="O140" s="213" t="s">
        <v>536</v>
      </c>
      <c r="P140" s="213"/>
      <c r="Q140" s="213" t="s">
        <v>536</v>
      </c>
      <c r="R140" s="221" t="s">
        <v>537</v>
      </c>
      <c r="S140" s="221" t="s">
        <v>538</v>
      </c>
      <c r="T140" s="221" t="s">
        <v>539</v>
      </c>
      <c r="U140" s="429" t="s">
        <v>540</v>
      </c>
      <c r="V140" s="683"/>
      <c r="W140" s="683"/>
      <c r="X140" s="683"/>
      <c r="Y140" s="213" t="s">
        <v>541</v>
      </c>
    </row>
    <row r="141" spans="2:25" ht="15.95" customHeight="1" x14ac:dyDescent="0.15">
      <c r="B141" s="409"/>
      <c r="C141" s="681" t="s">
        <v>505</v>
      </c>
      <c r="D141" s="682"/>
      <c r="E141" s="228">
        <v>51</v>
      </c>
      <c r="F141" s="268">
        <v>93.2</v>
      </c>
      <c r="G141" s="213" t="s">
        <v>533</v>
      </c>
      <c r="H141" s="213" t="s">
        <v>549</v>
      </c>
      <c r="I141" s="213" t="s">
        <v>525</v>
      </c>
      <c r="J141" s="429" t="s">
        <v>309</v>
      </c>
      <c r="K141" s="429"/>
      <c r="L141" s="429"/>
      <c r="M141" s="213" t="s">
        <v>581</v>
      </c>
      <c r="N141" s="213" t="s">
        <v>612</v>
      </c>
      <c r="O141" s="213" t="s">
        <v>544</v>
      </c>
      <c r="P141" s="213"/>
      <c r="Q141" s="213" t="s">
        <v>536</v>
      </c>
      <c r="R141" s="221" t="s">
        <v>537</v>
      </c>
      <c r="S141" s="221" t="s">
        <v>538</v>
      </c>
      <c r="T141" s="221" t="s">
        <v>545</v>
      </c>
      <c r="U141" s="429" t="s">
        <v>545</v>
      </c>
      <c r="V141" s="683"/>
      <c r="W141" s="683"/>
      <c r="X141" s="683"/>
      <c r="Y141" s="213" t="s">
        <v>541</v>
      </c>
    </row>
    <row r="142" spans="2:25" ht="15.95" customHeight="1" x14ac:dyDescent="0.15">
      <c r="B142" s="409"/>
      <c r="C142" s="681" t="s">
        <v>505</v>
      </c>
      <c r="D142" s="682"/>
      <c r="E142" s="228">
        <v>52</v>
      </c>
      <c r="F142" s="268">
        <v>92.9</v>
      </c>
      <c r="G142" s="213" t="s">
        <v>533</v>
      </c>
      <c r="H142" s="213" t="s">
        <v>576</v>
      </c>
      <c r="I142" s="213" t="s">
        <v>525</v>
      </c>
      <c r="J142" s="429" t="s">
        <v>301</v>
      </c>
      <c r="K142" s="429"/>
      <c r="L142" s="429"/>
      <c r="M142" s="213" t="s">
        <v>614</v>
      </c>
      <c r="N142" s="213" t="s">
        <v>545</v>
      </c>
      <c r="O142" s="213" t="s">
        <v>545</v>
      </c>
      <c r="P142" s="213"/>
      <c r="Q142" s="213" t="s">
        <v>536</v>
      </c>
      <c r="R142" s="221" t="s">
        <v>537</v>
      </c>
      <c r="S142" s="221" t="s">
        <v>538</v>
      </c>
      <c r="T142" s="221" t="s">
        <v>545</v>
      </c>
      <c r="U142" s="429" t="s">
        <v>545</v>
      </c>
      <c r="V142" s="683"/>
      <c r="W142" s="683"/>
      <c r="X142" s="683"/>
      <c r="Y142" s="213" t="s">
        <v>541</v>
      </c>
    </row>
    <row r="143" spans="2:25" ht="15.95" customHeight="1" x14ac:dyDescent="0.15">
      <c r="B143" s="409"/>
      <c r="C143" s="681" t="s">
        <v>505</v>
      </c>
      <c r="D143" s="682"/>
      <c r="E143" s="228">
        <v>53</v>
      </c>
      <c r="F143" s="268">
        <v>95.6</v>
      </c>
      <c r="G143" s="213" t="s">
        <v>533</v>
      </c>
      <c r="H143" s="213" t="s">
        <v>576</v>
      </c>
      <c r="I143" s="213" t="s">
        <v>525</v>
      </c>
      <c r="J143" s="429" t="s">
        <v>309</v>
      </c>
      <c r="K143" s="429"/>
      <c r="L143" s="429"/>
      <c r="M143" s="213" t="s">
        <v>543</v>
      </c>
      <c r="N143" s="213" t="s">
        <v>545</v>
      </c>
      <c r="O143" s="213" t="s">
        <v>545</v>
      </c>
      <c r="P143" s="213"/>
      <c r="Q143" s="213" t="s">
        <v>544</v>
      </c>
      <c r="R143" s="221" t="s">
        <v>537</v>
      </c>
      <c r="S143" s="221" t="s">
        <v>564</v>
      </c>
      <c r="T143" s="221" t="s">
        <v>545</v>
      </c>
      <c r="U143" s="429" t="s">
        <v>545</v>
      </c>
      <c r="V143" s="683"/>
      <c r="W143" s="683"/>
      <c r="X143" s="683"/>
      <c r="Y143" s="213" t="s">
        <v>565</v>
      </c>
    </row>
    <row r="144" spans="2:25" ht="15.95" customHeight="1" x14ac:dyDescent="0.15">
      <c r="B144" s="410"/>
      <c r="C144" s="681" t="s">
        <v>505</v>
      </c>
      <c r="D144" s="682"/>
      <c r="E144" s="228">
        <v>54</v>
      </c>
      <c r="F144" s="268">
        <v>96.5</v>
      </c>
      <c r="G144" s="213" t="s">
        <v>557</v>
      </c>
      <c r="H144" s="213" t="s">
        <v>558</v>
      </c>
      <c r="I144" s="213"/>
      <c r="J144" s="429" t="s">
        <v>343</v>
      </c>
      <c r="K144" s="429"/>
      <c r="L144" s="429"/>
      <c r="M144" s="213" t="s">
        <v>559</v>
      </c>
      <c r="N144" s="213" t="s">
        <v>545</v>
      </c>
      <c r="O144" s="213" t="s">
        <v>545</v>
      </c>
      <c r="P144" s="213"/>
      <c r="Q144" s="213"/>
      <c r="R144" s="221" t="s">
        <v>537</v>
      </c>
      <c r="S144" s="221" t="s">
        <v>537</v>
      </c>
      <c r="T144" s="221" t="s">
        <v>545</v>
      </c>
      <c r="U144" s="429" t="s">
        <v>545</v>
      </c>
      <c r="V144" s="683"/>
      <c r="W144" s="683"/>
      <c r="X144" s="683"/>
      <c r="Y144" s="213"/>
    </row>
    <row r="145" spans="2:25" ht="15.75" customHeight="1" x14ac:dyDescent="0.15">
      <c r="B145" s="409" t="s">
        <v>394</v>
      </c>
      <c r="C145" s="415" t="s">
        <v>506</v>
      </c>
      <c r="D145" s="416"/>
      <c r="E145" s="228">
        <v>11</v>
      </c>
      <c r="F145" s="268">
        <v>113.7</v>
      </c>
      <c r="G145" s="213" t="s">
        <v>533</v>
      </c>
      <c r="H145" s="213" t="s">
        <v>542</v>
      </c>
      <c r="I145" s="213" t="s">
        <v>525</v>
      </c>
      <c r="J145" s="429" t="s">
        <v>309</v>
      </c>
      <c r="K145" s="429"/>
      <c r="L145" s="429"/>
      <c r="M145" s="213" t="s">
        <v>615</v>
      </c>
      <c r="N145" s="213" t="s">
        <v>615</v>
      </c>
      <c r="O145" s="213" t="s">
        <v>536</v>
      </c>
      <c r="P145" s="213"/>
      <c r="Q145" s="213" t="s">
        <v>536</v>
      </c>
      <c r="R145" s="221" t="s">
        <v>537</v>
      </c>
      <c r="S145" s="221" t="s">
        <v>538</v>
      </c>
      <c r="T145" s="221" t="s">
        <v>539</v>
      </c>
      <c r="U145" s="429" t="s">
        <v>540</v>
      </c>
      <c r="V145" s="683"/>
      <c r="W145" s="683"/>
      <c r="X145" s="683"/>
      <c r="Y145" s="213" t="s">
        <v>541</v>
      </c>
    </row>
    <row r="146" spans="2:25" ht="15.95" customHeight="1" x14ac:dyDescent="0.15">
      <c r="B146" s="409"/>
      <c r="C146" s="415" t="s">
        <v>506</v>
      </c>
      <c r="D146" s="416"/>
      <c r="E146" s="228">
        <v>18</v>
      </c>
      <c r="F146" s="268">
        <v>104.5</v>
      </c>
      <c r="G146" s="213" t="s">
        <v>533</v>
      </c>
      <c r="H146" s="213" t="s">
        <v>560</v>
      </c>
      <c r="I146" s="213" t="s">
        <v>525</v>
      </c>
      <c r="J146" s="429" t="s">
        <v>309</v>
      </c>
      <c r="K146" s="429"/>
      <c r="L146" s="429"/>
      <c r="M146" s="213" t="s">
        <v>615</v>
      </c>
      <c r="N146" s="213" t="s">
        <v>615</v>
      </c>
      <c r="O146" s="213" t="s">
        <v>536</v>
      </c>
      <c r="P146" s="213"/>
      <c r="Q146" s="213" t="s">
        <v>536</v>
      </c>
      <c r="R146" s="221" t="s">
        <v>537</v>
      </c>
      <c r="S146" s="221" t="s">
        <v>538</v>
      </c>
      <c r="T146" s="221" t="s">
        <v>539</v>
      </c>
      <c r="U146" s="429" t="s">
        <v>540</v>
      </c>
      <c r="V146" s="723"/>
      <c r="W146" s="723"/>
      <c r="X146" s="723"/>
      <c r="Y146" s="300" t="s">
        <v>541</v>
      </c>
    </row>
    <row r="147" spans="2:25" ht="15.95" customHeight="1" x14ac:dyDescent="0.15">
      <c r="B147" s="409"/>
      <c r="C147" s="415" t="s">
        <v>506</v>
      </c>
      <c r="D147" s="416"/>
      <c r="E147" s="228">
        <v>20</v>
      </c>
      <c r="F147" s="268">
        <v>105.6</v>
      </c>
      <c r="G147" s="213" t="s">
        <v>533</v>
      </c>
      <c r="H147" s="213" t="s">
        <v>549</v>
      </c>
      <c r="I147" s="213" t="s">
        <v>525</v>
      </c>
      <c r="J147" s="429" t="s">
        <v>309</v>
      </c>
      <c r="K147" s="429"/>
      <c r="L147" s="429"/>
      <c r="M147" s="213" t="s">
        <v>616</v>
      </c>
      <c r="N147" s="213" t="s">
        <v>616</v>
      </c>
      <c r="O147" s="213" t="s">
        <v>544</v>
      </c>
      <c r="P147" s="213"/>
      <c r="Q147" s="213" t="s">
        <v>536</v>
      </c>
      <c r="R147" s="221" t="s">
        <v>537</v>
      </c>
      <c r="S147" s="221" t="s">
        <v>538</v>
      </c>
      <c r="T147" s="221" t="s">
        <v>545</v>
      </c>
      <c r="U147" s="429" t="s">
        <v>545</v>
      </c>
      <c r="V147" s="683"/>
      <c r="W147" s="683"/>
      <c r="X147" s="683"/>
      <c r="Y147" s="213" t="s">
        <v>541</v>
      </c>
    </row>
    <row r="148" spans="2:25" ht="15.95" customHeight="1" x14ac:dyDescent="0.15">
      <c r="B148" s="409"/>
      <c r="C148" s="415" t="s">
        <v>506</v>
      </c>
      <c r="D148" s="416"/>
      <c r="E148" s="228">
        <v>21</v>
      </c>
      <c r="F148" s="268">
        <v>110.6</v>
      </c>
      <c r="G148" s="213" t="s">
        <v>533</v>
      </c>
      <c r="H148" s="213" t="s">
        <v>549</v>
      </c>
      <c r="I148" s="213" t="s">
        <v>525</v>
      </c>
      <c r="J148" s="429" t="s">
        <v>309</v>
      </c>
      <c r="K148" s="429"/>
      <c r="L148" s="429"/>
      <c r="M148" s="213" t="s">
        <v>535</v>
      </c>
      <c r="N148" s="213" t="s">
        <v>535</v>
      </c>
      <c r="O148" s="213" t="s">
        <v>544</v>
      </c>
      <c r="P148" s="213"/>
      <c r="Q148" s="213" t="s">
        <v>536</v>
      </c>
      <c r="R148" s="221" t="s">
        <v>537</v>
      </c>
      <c r="S148" s="221" t="s">
        <v>538</v>
      </c>
      <c r="T148" s="221" t="s">
        <v>545</v>
      </c>
      <c r="U148" s="429" t="s">
        <v>545</v>
      </c>
      <c r="V148" s="683"/>
      <c r="W148" s="683"/>
      <c r="X148" s="683"/>
      <c r="Y148" s="213" t="s">
        <v>541</v>
      </c>
    </row>
    <row r="149" spans="2:25" ht="15.95" customHeight="1" x14ac:dyDescent="0.15">
      <c r="B149" s="409"/>
      <c r="C149" s="415" t="s">
        <v>506</v>
      </c>
      <c r="D149" s="416"/>
      <c r="E149" s="228">
        <v>24</v>
      </c>
      <c r="F149" s="269">
        <v>112.4</v>
      </c>
      <c r="G149" s="213" t="s">
        <v>533</v>
      </c>
      <c r="H149" s="213" t="s">
        <v>567</v>
      </c>
      <c r="I149" s="213" t="s">
        <v>525</v>
      </c>
      <c r="J149" s="429" t="s">
        <v>309</v>
      </c>
      <c r="K149" s="429"/>
      <c r="L149" s="429"/>
      <c r="M149" s="213" t="s">
        <v>543</v>
      </c>
      <c r="N149" s="213" t="s">
        <v>543</v>
      </c>
      <c r="O149" s="213" t="s">
        <v>544</v>
      </c>
      <c r="P149" s="213"/>
      <c r="Q149" s="213" t="s">
        <v>536</v>
      </c>
      <c r="R149" s="221" t="s">
        <v>537</v>
      </c>
      <c r="S149" s="221" t="s">
        <v>538</v>
      </c>
      <c r="T149" s="221" t="s">
        <v>545</v>
      </c>
      <c r="U149" s="429" t="s">
        <v>545</v>
      </c>
      <c r="V149" s="683"/>
      <c r="W149" s="683"/>
      <c r="X149" s="683"/>
      <c r="Y149" s="213" t="s">
        <v>541</v>
      </c>
    </row>
    <row r="150" spans="2:25" ht="15.95" customHeight="1" x14ac:dyDescent="0.15">
      <c r="B150" s="409"/>
      <c r="C150" s="415" t="s">
        <v>506</v>
      </c>
      <c r="D150" s="416"/>
      <c r="E150" s="228">
        <v>27</v>
      </c>
      <c r="F150" s="268">
        <v>103.7</v>
      </c>
      <c r="G150" s="213" t="s">
        <v>533</v>
      </c>
      <c r="H150" s="213" t="s">
        <v>552</v>
      </c>
      <c r="I150" s="213" t="s">
        <v>525</v>
      </c>
      <c r="J150" s="429" t="s">
        <v>309</v>
      </c>
      <c r="K150" s="429"/>
      <c r="L150" s="429"/>
      <c r="M150" s="213" t="s">
        <v>561</v>
      </c>
      <c r="N150" s="213" t="s">
        <v>543</v>
      </c>
      <c r="O150" s="270" t="s">
        <v>544</v>
      </c>
      <c r="P150" s="270"/>
      <c r="Q150" s="270" t="s">
        <v>536</v>
      </c>
      <c r="R150" s="221" t="s">
        <v>537</v>
      </c>
      <c r="S150" s="221" t="s">
        <v>538</v>
      </c>
      <c r="T150" s="221" t="s">
        <v>545</v>
      </c>
      <c r="U150" s="429" t="s">
        <v>545</v>
      </c>
      <c r="V150" s="683"/>
      <c r="W150" s="683"/>
      <c r="X150" s="683"/>
      <c r="Y150" s="213" t="s">
        <v>541</v>
      </c>
    </row>
    <row r="151" spans="2:25" ht="15.95" customHeight="1" x14ac:dyDescent="0.15">
      <c r="B151" s="409"/>
      <c r="C151" s="415" t="s">
        <v>506</v>
      </c>
      <c r="D151" s="416"/>
      <c r="E151" s="228">
        <v>29</v>
      </c>
      <c r="F151" s="268">
        <v>107.5</v>
      </c>
      <c r="G151" s="213" t="s">
        <v>533</v>
      </c>
      <c r="H151" s="213" t="s">
        <v>552</v>
      </c>
      <c r="I151" s="213" t="s">
        <v>525</v>
      </c>
      <c r="J151" s="429" t="s">
        <v>309</v>
      </c>
      <c r="K151" s="429"/>
      <c r="L151" s="429"/>
      <c r="M151" s="213" t="s">
        <v>617</v>
      </c>
      <c r="N151" s="213" t="s">
        <v>582</v>
      </c>
      <c r="O151" s="270" t="s">
        <v>544</v>
      </c>
      <c r="P151" s="270"/>
      <c r="Q151" s="270" t="s">
        <v>536</v>
      </c>
      <c r="R151" s="221" t="s">
        <v>537</v>
      </c>
      <c r="S151" s="221" t="s">
        <v>538</v>
      </c>
      <c r="T151" s="221" t="s">
        <v>545</v>
      </c>
      <c r="U151" s="429" t="s">
        <v>545</v>
      </c>
      <c r="V151" s="683"/>
      <c r="W151" s="683"/>
      <c r="X151" s="683"/>
      <c r="Y151" s="213" t="s">
        <v>541</v>
      </c>
    </row>
    <row r="152" spans="2:25" ht="15.95" customHeight="1" x14ac:dyDescent="0.15">
      <c r="B152" s="409"/>
      <c r="C152" s="415" t="s">
        <v>506</v>
      </c>
      <c r="D152" s="416"/>
      <c r="E152" s="228">
        <v>31</v>
      </c>
      <c r="F152" s="268">
        <v>111.9</v>
      </c>
      <c r="G152" s="213" t="s">
        <v>533</v>
      </c>
      <c r="H152" s="213" t="s">
        <v>552</v>
      </c>
      <c r="I152" s="213" t="s">
        <v>525</v>
      </c>
      <c r="J152" s="429" t="s">
        <v>309</v>
      </c>
      <c r="K152" s="429"/>
      <c r="L152" s="429"/>
      <c r="M152" s="213" t="s">
        <v>550</v>
      </c>
      <c r="N152" s="213" t="s">
        <v>550</v>
      </c>
      <c r="O152" s="270" t="s">
        <v>544</v>
      </c>
      <c r="P152" s="270"/>
      <c r="Q152" s="270" t="s">
        <v>536</v>
      </c>
      <c r="R152" s="221" t="s">
        <v>537</v>
      </c>
      <c r="S152" s="221" t="s">
        <v>538</v>
      </c>
      <c r="T152" s="221" t="s">
        <v>545</v>
      </c>
      <c r="U152" s="429" t="s">
        <v>545</v>
      </c>
      <c r="V152" s="683"/>
      <c r="W152" s="683"/>
      <c r="X152" s="683"/>
      <c r="Y152" s="213" t="s">
        <v>541</v>
      </c>
    </row>
    <row r="153" spans="2:25" ht="15.95" customHeight="1" x14ac:dyDescent="0.15">
      <c r="B153" s="409"/>
      <c r="C153" s="681" t="s">
        <v>506</v>
      </c>
      <c r="D153" s="682"/>
      <c r="E153" s="228">
        <v>36</v>
      </c>
      <c r="F153" s="268">
        <v>104.7</v>
      </c>
      <c r="G153" s="213" t="s">
        <v>533</v>
      </c>
      <c r="H153" s="213" t="s">
        <v>572</v>
      </c>
      <c r="I153" s="213" t="s">
        <v>525</v>
      </c>
      <c r="J153" s="442" t="s">
        <v>309</v>
      </c>
      <c r="K153" s="699"/>
      <c r="L153" s="443"/>
      <c r="M153" s="213" t="s">
        <v>561</v>
      </c>
      <c r="N153" s="213" t="s">
        <v>545</v>
      </c>
      <c r="O153" s="270" t="s">
        <v>545</v>
      </c>
      <c r="P153" s="270"/>
      <c r="Q153" s="270" t="s">
        <v>536</v>
      </c>
      <c r="R153" s="221" t="s">
        <v>537</v>
      </c>
      <c r="S153" s="221" t="s">
        <v>538</v>
      </c>
      <c r="T153" s="221" t="s">
        <v>545</v>
      </c>
      <c r="U153" s="442" t="s">
        <v>545</v>
      </c>
      <c r="V153" s="699"/>
      <c r="W153" s="699"/>
      <c r="X153" s="443"/>
      <c r="Y153" s="213" t="s">
        <v>541</v>
      </c>
    </row>
    <row r="154" spans="2:25" ht="15.95" customHeight="1" x14ac:dyDescent="0.15">
      <c r="B154" s="409"/>
      <c r="C154" s="681" t="s">
        <v>506</v>
      </c>
      <c r="D154" s="682"/>
      <c r="E154" s="228">
        <v>37</v>
      </c>
      <c r="F154" s="268">
        <v>104</v>
      </c>
      <c r="G154" s="213" t="s">
        <v>557</v>
      </c>
      <c r="H154" s="213" t="s">
        <v>558</v>
      </c>
      <c r="I154" s="213"/>
      <c r="J154" s="442" t="s">
        <v>343</v>
      </c>
      <c r="K154" s="699"/>
      <c r="L154" s="443"/>
      <c r="M154" s="213" t="s">
        <v>595</v>
      </c>
      <c r="N154" s="213" t="s">
        <v>545</v>
      </c>
      <c r="O154" s="270" t="s">
        <v>545</v>
      </c>
      <c r="P154" s="270"/>
      <c r="Q154" s="270"/>
      <c r="R154" s="221" t="s">
        <v>537</v>
      </c>
      <c r="S154" s="221" t="s">
        <v>537</v>
      </c>
      <c r="T154" s="221" t="s">
        <v>545</v>
      </c>
      <c r="U154" s="442" t="s">
        <v>545</v>
      </c>
      <c r="V154" s="699"/>
      <c r="W154" s="699"/>
      <c r="X154" s="443"/>
      <c r="Y154" s="213"/>
    </row>
    <row r="155" spans="2:25" ht="15.95" customHeight="1" x14ac:dyDescent="0.15">
      <c r="B155" s="409"/>
      <c r="C155" s="681" t="s">
        <v>507</v>
      </c>
      <c r="D155" s="682"/>
      <c r="E155" s="228">
        <v>22</v>
      </c>
      <c r="F155" s="268">
        <v>114.7</v>
      </c>
      <c r="G155" s="213" t="s">
        <v>533</v>
      </c>
      <c r="H155" s="213" t="s">
        <v>576</v>
      </c>
      <c r="I155" s="213" t="s">
        <v>525</v>
      </c>
      <c r="J155" s="442" t="s">
        <v>309</v>
      </c>
      <c r="K155" s="699"/>
      <c r="L155" s="443"/>
      <c r="M155" s="213" t="s">
        <v>584</v>
      </c>
      <c r="N155" s="213" t="s">
        <v>584</v>
      </c>
      <c r="O155" s="270" t="s">
        <v>536</v>
      </c>
      <c r="P155" s="270"/>
      <c r="Q155" s="270" t="s">
        <v>536</v>
      </c>
      <c r="R155" s="221" t="s">
        <v>537</v>
      </c>
      <c r="S155" s="221" t="s">
        <v>538</v>
      </c>
      <c r="T155" s="221" t="s">
        <v>539</v>
      </c>
      <c r="U155" s="442" t="s">
        <v>540</v>
      </c>
      <c r="V155" s="699"/>
      <c r="W155" s="699"/>
      <c r="X155" s="443"/>
      <c r="Y155" s="213" t="s">
        <v>541</v>
      </c>
    </row>
    <row r="156" spans="2:25" ht="15.95" customHeight="1" x14ac:dyDescent="0.15">
      <c r="B156" s="409"/>
      <c r="C156" s="681" t="s">
        <v>507</v>
      </c>
      <c r="D156" s="682"/>
      <c r="E156" s="228">
        <v>23</v>
      </c>
      <c r="F156" s="268">
        <v>119.9</v>
      </c>
      <c r="G156" s="213" t="s">
        <v>533</v>
      </c>
      <c r="H156" s="213" t="s">
        <v>576</v>
      </c>
      <c r="I156" s="213" t="s">
        <v>525</v>
      </c>
      <c r="J156" s="442" t="s">
        <v>343</v>
      </c>
      <c r="K156" s="699"/>
      <c r="L156" s="443"/>
      <c r="M156" s="213" t="s">
        <v>545</v>
      </c>
      <c r="N156" s="213" t="s">
        <v>592</v>
      </c>
      <c r="O156" s="270" t="s">
        <v>536</v>
      </c>
      <c r="P156" s="270"/>
      <c r="Q156" s="270" t="s">
        <v>618</v>
      </c>
      <c r="R156" s="221" t="s">
        <v>537</v>
      </c>
      <c r="S156" s="221" t="s">
        <v>537</v>
      </c>
      <c r="T156" s="221" t="s">
        <v>619</v>
      </c>
      <c r="U156" s="429" t="s">
        <v>620</v>
      </c>
      <c r="V156" s="683"/>
      <c r="W156" s="683"/>
      <c r="X156" s="683"/>
      <c r="Y156" s="213"/>
    </row>
    <row r="157" spans="2:25" ht="15.95" customHeight="1" x14ac:dyDescent="0.15">
      <c r="B157" s="409"/>
      <c r="C157" s="681" t="s">
        <v>507</v>
      </c>
      <c r="D157" s="682"/>
      <c r="E157" s="228">
        <v>24</v>
      </c>
      <c r="F157" s="268">
        <v>119.9</v>
      </c>
      <c r="G157" s="213" t="s">
        <v>533</v>
      </c>
      <c r="H157" s="213" t="s">
        <v>576</v>
      </c>
      <c r="I157" s="213" t="s">
        <v>525</v>
      </c>
      <c r="J157" s="429" t="s">
        <v>343</v>
      </c>
      <c r="K157" s="429"/>
      <c r="L157" s="429"/>
      <c r="M157" s="213" t="s">
        <v>545</v>
      </c>
      <c r="N157" s="213" t="s">
        <v>551</v>
      </c>
      <c r="O157" s="270" t="s">
        <v>526</v>
      </c>
      <c r="P157" s="270"/>
      <c r="Q157" s="270" t="s">
        <v>618</v>
      </c>
      <c r="R157" s="221" t="s">
        <v>537</v>
      </c>
      <c r="S157" s="221" t="s">
        <v>537</v>
      </c>
      <c r="T157" s="221" t="s">
        <v>619</v>
      </c>
      <c r="U157" s="429" t="s">
        <v>620</v>
      </c>
      <c r="V157" s="683"/>
      <c r="W157" s="683"/>
      <c r="X157" s="683"/>
      <c r="Y157" s="213"/>
    </row>
    <row r="158" spans="2:25" ht="15.95" customHeight="1" x14ac:dyDescent="0.15">
      <c r="B158" s="409"/>
      <c r="C158" s="681" t="s">
        <v>507</v>
      </c>
      <c r="D158" s="682"/>
      <c r="E158" s="228">
        <v>43</v>
      </c>
      <c r="F158" s="268">
        <v>117.1</v>
      </c>
      <c r="G158" s="213" t="s">
        <v>533</v>
      </c>
      <c r="H158" s="213" t="s">
        <v>560</v>
      </c>
      <c r="I158" s="213" t="s">
        <v>525</v>
      </c>
      <c r="J158" s="429" t="s">
        <v>309</v>
      </c>
      <c r="K158" s="429"/>
      <c r="L158" s="429"/>
      <c r="M158" s="213" t="s">
        <v>543</v>
      </c>
      <c r="N158" s="213" t="s">
        <v>543</v>
      </c>
      <c r="O158" s="213" t="s">
        <v>536</v>
      </c>
      <c r="P158" s="213"/>
      <c r="Q158" s="213" t="s">
        <v>536</v>
      </c>
      <c r="R158" s="221" t="s">
        <v>537</v>
      </c>
      <c r="S158" s="221" t="s">
        <v>538</v>
      </c>
      <c r="T158" s="221" t="s">
        <v>539</v>
      </c>
      <c r="U158" s="429" t="s">
        <v>540</v>
      </c>
      <c r="V158" s="683"/>
      <c r="W158" s="683"/>
      <c r="X158" s="683"/>
      <c r="Y158" s="213" t="s">
        <v>541</v>
      </c>
    </row>
    <row r="159" spans="2:25" ht="15.95" customHeight="1" x14ac:dyDescent="0.15">
      <c r="B159" s="409"/>
      <c r="C159" s="681" t="s">
        <v>507</v>
      </c>
      <c r="D159" s="682"/>
      <c r="E159" s="228">
        <v>44</v>
      </c>
      <c r="F159" s="268">
        <v>114.8</v>
      </c>
      <c r="G159" s="213" t="s">
        <v>533</v>
      </c>
      <c r="H159" s="213" t="s">
        <v>549</v>
      </c>
      <c r="I159" s="213" t="s">
        <v>525</v>
      </c>
      <c r="J159" s="429" t="s">
        <v>309</v>
      </c>
      <c r="K159" s="429"/>
      <c r="L159" s="429"/>
      <c r="M159" s="213" t="s">
        <v>621</v>
      </c>
      <c r="N159" s="213" t="s">
        <v>621</v>
      </c>
      <c r="O159" s="213" t="s">
        <v>544</v>
      </c>
      <c r="P159" s="213"/>
      <c r="Q159" s="213" t="s">
        <v>536</v>
      </c>
      <c r="R159" s="221" t="s">
        <v>537</v>
      </c>
      <c r="S159" s="221" t="s">
        <v>538</v>
      </c>
      <c r="T159" s="221" t="s">
        <v>545</v>
      </c>
      <c r="U159" s="429" t="s">
        <v>545</v>
      </c>
      <c r="V159" s="683"/>
      <c r="W159" s="683"/>
      <c r="X159" s="683"/>
      <c r="Y159" s="213" t="s">
        <v>541</v>
      </c>
    </row>
    <row r="160" spans="2:25" ht="15.95" customHeight="1" x14ac:dyDescent="0.15">
      <c r="B160" s="409"/>
      <c r="C160" s="681" t="s">
        <v>507</v>
      </c>
      <c r="D160" s="682"/>
      <c r="E160" s="228">
        <v>45</v>
      </c>
      <c r="F160" s="268">
        <v>118.9</v>
      </c>
      <c r="G160" s="213" t="s">
        <v>533</v>
      </c>
      <c r="H160" s="213" t="s">
        <v>549</v>
      </c>
      <c r="I160" s="213" t="s">
        <v>525</v>
      </c>
      <c r="J160" s="429" t="s">
        <v>309</v>
      </c>
      <c r="K160" s="429"/>
      <c r="L160" s="429"/>
      <c r="M160" s="213" t="s">
        <v>561</v>
      </c>
      <c r="N160" s="213" t="s">
        <v>561</v>
      </c>
      <c r="O160" s="213" t="s">
        <v>544</v>
      </c>
      <c r="P160" s="213"/>
      <c r="Q160" s="213" t="s">
        <v>536</v>
      </c>
      <c r="R160" s="221" t="s">
        <v>537</v>
      </c>
      <c r="S160" s="221" t="s">
        <v>538</v>
      </c>
      <c r="T160" s="221" t="s">
        <v>545</v>
      </c>
      <c r="U160" s="429" t="s">
        <v>545</v>
      </c>
      <c r="V160" s="683"/>
      <c r="W160" s="683"/>
      <c r="X160" s="683"/>
      <c r="Y160" s="213" t="s">
        <v>541</v>
      </c>
    </row>
    <row r="161" spans="2:25" ht="15.95" customHeight="1" x14ac:dyDescent="0.15">
      <c r="B161" s="409"/>
      <c r="C161" s="681" t="s">
        <v>507</v>
      </c>
      <c r="D161" s="682"/>
      <c r="E161" s="228">
        <v>46</v>
      </c>
      <c r="F161" s="268">
        <v>119.4</v>
      </c>
      <c r="G161" s="213" t="s">
        <v>533</v>
      </c>
      <c r="H161" s="213" t="s">
        <v>549</v>
      </c>
      <c r="I161" s="213" t="s">
        <v>525</v>
      </c>
      <c r="J161" s="429" t="s">
        <v>309</v>
      </c>
      <c r="K161" s="429"/>
      <c r="L161" s="429"/>
      <c r="M161" s="213" t="s">
        <v>609</v>
      </c>
      <c r="N161" s="213" t="s">
        <v>569</v>
      </c>
      <c r="O161" s="213" t="s">
        <v>544</v>
      </c>
      <c r="P161" s="213"/>
      <c r="Q161" s="213" t="s">
        <v>536</v>
      </c>
      <c r="R161" s="221" t="s">
        <v>537</v>
      </c>
      <c r="S161" s="221" t="s">
        <v>538</v>
      </c>
      <c r="T161" s="221" t="s">
        <v>545</v>
      </c>
      <c r="U161" s="429" t="s">
        <v>545</v>
      </c>
      <c r="V161" s="683"/>
      <c r="W161" s="683"/>
      <c r="X161" s="683"/>
      <c r="Y161" s="213" t="s">
        <v>541</v>
      </c>
    </row>
    <row r="162" spans="2:25" ht="15.95" customHeight="1" x14ac:dyDescent="0.15">
      <c r="B162" s="409"/>
      <c r="C162" s="681" t="s">
        <v>507</v>
      </c>
      <c r="D162" s="682"/>
      <c r="E162" s="228">
        <v>47</v>
      </c>
      <c r="F162" s="268">
        <v>120.5</v>
      </c>
      <c r="G162" s="213" t="s">
        <v>533</v>
      </c>
      <c r="H162" s="213" t="s">
        <v>549</v>
      </c>
      <c r="I162" s="213" t="s">
        <v>525</v>
      </c>
      <c r="J162" s="429" t="s">
        <v>309</v>
      </c>
      <c r="K162" s="429"/>
      <c r="L162" s="429"/>
      <c r="M162" s="213" t="s">
        <v>561</v>
      </c>
      <c r="N162" s="213" t="s">
        <v>561</v>
      </c>
      <c r="O162" s="213" t="s">
        <v>544</v>
      </c>
      <c r="P162" s="213"/>
      <c r="Q162" s="213" t="s">
        <v>536</v>
      </c>
      <c r="R162" s="221" t="s">
        <v>537</v>
      </c>
      <c r="S162" s="221" t="s">
        <v>538</v>
      </c>
      <c r="T162" s="221" t="s">
        <v>545</v>
      </c>
      <c r="U162" s="429" t="s">
        <v>545</v>
      </c>
      <c r="V162" s="683"/>
      <c r="W162" s="683"/>
      <c r="X162" s="683"/>
      <c r="Y162" s="213" t="s">
        <v>541</v>
      </c>
    </row>
    <row r="163" spans="2:25" ht="15.95" customHeight="1" x14ac:dyDescent="0.15">
      <c r="B163" s="409"/>
      <c r="C163" s="681" t="s">
        <v>507</v>
      </c>
      <c r="D163" s="682"/>
      <c r="E163" s="228">
        <v>48</v>
      </c>
      <c r="F163" s="268">
        <v>122.6</v>
      </c>
      <c r="G163" s="213" t="s">
        <v>533</v>
      </c>
      <c r="H163" s="213" t="s">
        <v>549</v>
      </c>
      <c r="I163" s="213" t="s">
        <v>525</v>
      </c>
      <c r="J163" s="429" t="s">
        <v>309</v>
      </c>
      <c r="K163" s="429"/>
      <c r="L163" s="429"/>
      <c r="M163" s="213" t="s">
        <v>592</v>
      </c>
      <c r="N163" s="213" t="s">
        <v>592</v>
      </c>
      <c r="O163" s="213" t="s">
        <v>544</v>
      </c>
      <c r="P163" s="213"/>
      <c r="Q163" s="213" t="s">
        <v>536</v>
      </c>
      <c r="R163" s="221" t="s">
        <v>537</v>
      </c>
      <c r="S163" s="221" t="s">
        <v>538</v>
      </c>
      <c r="T163" s="221" t="s">
        <v>545</v>
      </c>
      <c r="U163" s="429" t="s">
        <v>545</v>
      </c>
      <c r="V163" s="683"/>
      <c r="W163" s="683"/>
      <c r="X163" s="683"/>
      <c r="Y163" s="213" t="s">
        <v>541</v>
      </c>
    </row>
    <row r="164" spans="2:25" ht="15.95" customHeight="1" x14ac:dyDescent="0.15">
      <c r="B164" s="409"/>
      <c r="C164" s="681" t="s">
        <v>507</v>
      </c>
      <c r="D164" s="682"/>
      <c r="E164" s="228">
        <v>52</v>
      </c>
      <c r="F164" s="268">
        <v>117</v>
      </c>
      <c r="G164" s="213" t="s">
        <v>533</v>
      </c>
      <c r="H164" s="213" t="s">
        <v>552</v>
      </c>
      <c r="I164" s="213" t="s">
        <v>525</v>
      </c>
      <c r="J164" s="429" t="s">
        <v>309</v>
      </c>
      <c r="K164" s="429"/>
      <c r="L164" s="429"/>
      <c r="M164" s="213" t="s">
        <v>622</v>
      </c>
      <c r="N164" s="213" t="s">
        <v>622</v>
      </c>
      <c r="O164" s="213" t="s">
        <v>544</v>
      </c>
      <c r="P164" s="213"/>
      <c r="Q164" s="213" t="s">
        <v>536</v>
      </c>
      <c r="R164" s="221" t="s">
        <v>537</v>
      </c>
      <c r="S164" s="221" t="s">
        <v>538</v>
      </c>
      <c r="T164" s="221" t="s">
        <v>545</v>
      </c>
      <c r="U164" s="429" t="s">
        <v>545</v>
      </c>
      <c r="V164" s="683"/>
      <c r="W164" s="683"/>
      <c r="X164" s="683"/>
      <c r="Y164" s="213" t="s">
        <v>541</v>
      </c>
    </row>
    <row r="165" spans="2:25" ht="15.95" customHeight="1" x14ac:dyDescent="0.15">
      <c r="B165" s="409"/>
      <c r="C165" s="681" t="s">
        <v>507</v>
      </c>
      <c r="D165" s="682"/>
      <c r="E165" s="228">
        <v>55</v>
      </c>
      <c r="F165" s="268">
        <v>122</v>
      </c>
      <c r="G165" s="213" t="s">
        <v>533</v>
      </c>
      <c r="H165" s="213" t="s">
        <v>572</v>
      </c>
      <c r="I165" s="213" t="s">
        <v>525</v>
      </c>
      <c r="J165" s="429" t="s">
        <v>335</v>
      </c>
      <c r="K165" s="429"/>
      <c r="L165" s="429"/>
      <c r="M165" s="213" t="s">
        <v>543</v>
      </c>
      <c r="N165" s="213" t="s">
        <v>543</v>
      </c>
      <c r="O165" s="213" t="s">
        <v>544</v>
      </c>
      <c r="P165" s="213"/>
      <c r="Q165" s="213" t="s">
        <v>536</v>
      </c>
      <c r="R165" s="221" t="s">
        <v>537</v>
      </c>
      <c r="S165" s="221" t="s">
        <v>538</v>
      </c>
      <c r="T165" s="221" t="s">
        <v>545</v>
      </c>
      <c r="U165" s="429" t="s">
        <v>545</v>
      </c>
      <c r="V165" s="683"/>
      <c r="W165" s="683"/>
      <c r="X165" s="683"/>
      <c r="Y165" s="213" t="s">
        <v>541</v>
      </c>
    </row>
    <row r="166" spans="2:25" ht="15.95" customHeight="1" x14ac:dyDescent="0.15">
      <c r="B166" s="409"/>
      <c r="C166" s="681" t="s">
        <v>507</v>
      </c>
      <c r="D166" s="682"/>
      <c r="E166" s="228">
        <v>56</v>
      </c>
      <c r="F166" s="268">
        <v>121.9</v>
      </c>
      <c r="G166" s="213" t="s">
        <v>533</v>
      </c>
      <c r="H166" s="213" t="s">
        <v>572</v>
      </c>
      <c r="I166" s="213" t="s">
        <v>525</v>
      </c>
      <c r="J166" s="429" t="s">
        <v>335</v>
      </c>
      <c r="K166" s="429"/>
      <c r="L166" s="429"/>
      <c r="M166" s="213" t="s">
        <v>584</v>
      </c>
      <c r="N166" s="213" t="s">
        <v>561</v>
      </c>
      <c r="O166" s="213" t="s">
        <v>544</v>
      </c>
      <c r="P166" s="213"/>
      <c r="Q166" s="213" t="s">
        <v>536</v>
      </c>
      <c r="R166" s="221" t="s">
        <v>537</v>
      </c>
      <c r="S166" s="221" t="s">
        <v>538</v>
      </c>
      <c r="T166" s="221" t="s">
        <v>545</v>
      </c>
      <c r="U166" s="429" t="s">
        <v>545</v>
      </c>
      <c r="V166" s="683"/>
      <c r="W166" s="683"/>
      <c r="X166" s="683"/>
      <c r="Y166" s="213" t="s">
        <v>541</v>
      </c>
    </row>
    <row r="167" spans="2:25" ht="15.95" customHeight="1" x14ac:dyDescent="0.15">
      <c r="B167" s="409"/>
      <c r="C167" s="681" t="s">
        <v>507</v>
      </c>
      <c r="D167" s="682"/>
      <c r="E167" s="228">
        <v>59</v>
      </c>
      <c r="F167" s="268">
        <v>121.1</v>
      </c>
      <c r="G167" s="213" t="s">
        <v>557</v>
      </c>
      <c r="H167" s="213" t="s">
        <v>623</v>
      </c>
      <c r="I167" s="213" t="s">
        <v>337</v>
      </c>
      <c r="J167" s="429" t="s">
        <v>339</v>
      </c>
      <c r="K167" s="429"/>
      <c r="L167" s="429"/>
      <c r="M167" s="213" t="s">
        <v>624</v>
      </c>
      <c r="N167" s="213" t="s">
        <v>545</v>
      </c>
      <c r="O167" s="213" t="s">
        <v>526</v>
      </c>
      <c r="P167" s="213"/>
      <c r="Q167" s="213" t="s">
        <v>618</v>
      </c>
      <c r="R167" s="221" t="s">
        <v>537</v>
      </c>
      <c r="S167" s="221" t="s">
        <v>537</v>
      </c>
      <c r="T167" s="221" t="s">
        <v>619</v>
      </c>
      <c r="U167" s="429" t="s">
        <v>625</v>
      </c>
      <c r="V167" s="683"/>
      <c r="W167" s="683"/>
      <c r="X167" s="683"/>
      <c r="Y167" s="213"/>
    </row>
    <row r="168" spans="2:25" ht="15.95" customHeight="1" x14ac:dyDescent="0.15">
      <c r="B168" s="409"/>
      <c r="C168" s="681" t="s">
        <v>507</v>
      </c>
      <c r="D168" s="682"/>
      <c r="E168" s="228">
        <v>65</v>
      </c>
      <c r="F168" s="268">
        <v>115.5</v>
      </c>
      <c r="G168" s="213" t="s">
        <v>533</v>
      </c>
      <c r="H168" s="213" t="s">
        <v>567</v>
      </c>
      <c r="I168" s="213" t="s">
        <v>525</v>
      </c>
      <c r="J168" s="429" t="s">
        <v>335</v>
      </c>
      <c r="K168" s="429"/>
      <c r="L168" s="429"/>
      <c r="M168" s="213" t="s">
        <v>561</v>
      </c>
      <c r="N168" s="213" t="s">
        <v>545</v>
      </c>
      <c r="O168" s="213" t="s">
        <v>545</v>
      </c>
      <c r="P168" s="213"/>
      <c r="Q168" s="213" t="s">
        <v>536</v>
      </c>
      <c r="R168" s="221" t="s">
        <v>537</v>
      </c>
      <c r="S168" s="221" t="s">
        <v>538</v>
      </c>
      <c r="T168" s="221" t="s">
        <v>545</v>
      </c>
      <c r="U168" s="429" t="s">
        <v>545</v>
      </c>
      <c r="V168" s="683"/>
      <c r="W168" s="683"/>
      <c r="X168" s="683"/>
      <c r="Y168" s="213" t="s">
        <v>541</v>
      </c>
    </row>
    <row r="169" spans="2:25" ht="15.95" customHeight="1" x14ac:dyDescent="0.15">
      <c r="B169" s="409"/>
      <c r="C169" s="681" t="s">
        <v>507</v>
      </c>
      <c r="D169" s="682"/>
      <c r="E169" s="228">
        <v>66</v>
      </c>
      <c r="F169" s="268">
        <v>117.7</v>
      </c>
      <c r="G169" s="213" t="s">
        <v>533</v>
      </c>
      <c r="H169" s="213" t="s">
        <v>546</v>
      </c>
      <c r="I169" s="213" t="s">
        <v>525</v>
      </c>
      <c r="J169" s="429" t="s">
        <v>309</v>
      </c>
      <c r="K169" s="429"/>
      <c r="L169" s="429"/>
      <c r="M169" s="213" t="s">
        <v>543</v>
      </c>
      <c r="N169" s="213" t="s">
        <v>545</v>
      </c>
      <c r="O169" s="213" t="s">
        <v>545</v>
      </c>
      <c r="P169" s="213"/>
      <c r="Q169" s="213" t="s">
        <v>544</v>
      </c>
      <c r="R169" s="221" t="s">
        <v>537</v>
      </c>
      <c r="S169" s="221" t="s">
        <v>564</v>
      </c>
      <c r="T169" s="221" t="s">
        <v>545</v>
      </c>
      <c r="U169" s="429" t="s">
        <v>545</v>
      </c>
      <c r="V169" s="683"/>
      <c r="W169" s="683"/>
      <c r="X169" s="683"/>
      <c r="Y169" s="213" t="s">
        <v>565</v>
      </c>
    </row>
    <row r="170" spans="2:25" ht="15.95" customHeight="1" x14ac:dyDescent="0.15">
      <c r="B170" s="409"/>
      <c r="C170" s="681"/>
      <c r="D170" s="682"/>
      <c r="E170" s="228"/>
      <c r="F170" s="268"/>
      <c r="G170" s="213"/>
      <c r="H170" s="213"/>
      <c r="I170" s="213"/>
      <c r="J170" s="429"/>
      <c r="K170" s="429"/>
      <c r="L170" s="429"/>
      <c r="M170" s="213"/>
      <c r="N170" s="213"/>
      <c r="O170" s="213"/>
      <c r="P170" s="213"/>
      <c r="Q170" s="213"/>
      <c r="R170" s="221"/>
      <c r="S170" s="221"/>
      <c r="T170" s="221"/>
      <c r="U170" s="429"/>
      <c r="V170" s="683"/>
      <c r="W170" s="683"/>
      <c r="X170" s="683"/>
      <c r="Y170" s="213"/>
    </row>
    <row r="171" spans="2:25" ht="15.95" customHeight="1" x14ac:dyDescent="0.15">
      <c r="B171" s="409"/>
      <c r="C171" s="681"/>
      <c r="D171" s="682"/>
      <c r="E171" s="228"/>
      <c r="F171" s="268"/>
      <c r="G171" s="213"/>
      <c r="H171" s="213"/>
      <c r="I171" s="213"/>
      <c r="J171" s="429"/>
      <c r="K171" s="429"/>
      <c r="L171" s="429"/>
      <c r="M171" s="213"/>
      <c r="N171" s="213"/>
      <c r="O171" s="213"/>
      <c r="P171" s="213"/>
      <c r="Q171" s="213"/>
      <c r="R171" s="221"/>
      <c r="S171" s="221"/>
      <c r="T171" s="221"/>
      <c r="U171" s="429"/>
      <c r="V171" s="683"/>
      <c r="W171" s="683"/>
      <c r="X171" s="683"/>
      <c r="Y171" s="213"/>
    </row>
    <row r="172" spans="2:25" ht="15.95" customHeight="1" x14ac:dyDescent="0.15">
      <c r="B172" s="409"/>
      <c r="C172" s="681"/>
      <c r="D172" s="682"/>
      <c r="E172" s="228"/>
      <c r="F172" s="268"/>
      <c r="G172" s="213"/>
      <c r="H172" s="213"/>
      <c r="I172" s="213"/>
      <c r="J172" s="429"/>
      <c r="K172" s="429"/>
      <c r="L172" s="429"/>
      <c r="M172" s="213"/>
      <c r="N172" s="213"/>
      <c r="O172" s="213"/>
      <c r="P172" s="213"/>
      <c r="Q172" s="213"/>
      <c r="R172" s="221"/>
      <c r="S172" s="221"/>
      <c r="T172" s="221"/>
      <c r="U172" s="429"/>
      <c r="V172" s="683"/>
      <c r="W172" s="683"/>
      <c r="X172" s="683"/>
      <c r="Y172" s="213"/>
    </row>
    <row r="173" spans="2:25" ht="15.95" customHeight="1" x14ac:dyDescent="0.15">
      <c r="B173" s="409"/>
      <c r="C173" s="681"/>
      <c r="D173" s="682"/>
      <c r="E173" s="228"/>
      <c r="F173" s="268"/>
      <c r="G173" s="213"/>
      <c r="H173" s="213"/>
      <c r="I173" s="213"/>
      <c r="J173" s="429"/>
      <c r="K173" s="429"/>
      <c r="L173" s="429"/>
      <c r="M173" s="213"/>
      <c r="N173" s="213"/>
      <c r="O173" s="213"/>
      <c r="P173" s="213"/>
      <c r="Q173" s="213"/>
      <c r="R173" s="221"/>
      <c r="S173" s="221"/>
      <c r="T173" s="221"/>
      <c r="U173" s="429"/>
      <c r="V173" s="683"/>
      <c r="W173" s="683"/>
      <c r="X173" s="683"/>
      <c r="Y173" s="213"/>
    </row>
    <row r="174" spans="2:25" ht="15.95" customHeight="1" x14ac:dyDescent="0.15">
      <c r="B174" s="409"/>
      <c r="C174" s="681"/>
      <c r="D174" s="682"/>
      <c r="E174" s="228"/>
      <c r="F174" s="268"/>
      <c r="G174" s="213"/>
      <c r="H174" s="213"/>
      <c r="I174" s="213"/>
      <c r="J174" s="429"/>
      <c r="K174" s="429"/>
      <c r="L174" s="429"/>
      <c r="M174" s="213"/>
      <c r="N174" s="213"/>
      <c r="O174" s="213"/>
      <c r="P174" s="213"/>
      <c r="Q174" s="213"/>
      <c r="R174" s="221"/>
      <c r="S174" s="221"/>
      <c r="T174" s="221"/>
      <c r="U174" s="429"/>
      <c r="V174" s="683"/>
      <c r="W174" s="683"/>
      <c r="X174" s="683"/>
      <c r="Y174" s="213"/>
    </row>
    <row r="175" spans="2:25" ht="15.95" customHeight="1" x14ac:dyDescent="0.15">
      <c r="B175" s="409"/>
      <c r="C175" s="681"/>
      <c r="D175" s="682"/>
      <c r="E175" s="228"/>
      <c r="F175" s="268"/>
      <c r="G175" s="213"/>
      <c r="H175" s="213"/>
      <c r="I175" s="213"/>
      <c r="J175" s="429"/>
      <c r="K175" s="429"/>
      <c r="L175" s="429"/>
      <c r="M175" s="213"/>
      <c r="N175" s="213"/>
      <c r="O175" s="213"/>
      <c r="P175" s="213"/>
      <c r="Q175" s="213"/>
      <c r="R175" s="221"/>
      <c r="S175" s="221"/>
      <c r="T175" s="221"/>
      <c r="U175" s="429"/>
      <c r="V175" s="683"/>
      <c r="W175" s="683"/>
      <c r="X175" s="683"/>
      <c r="Y175" s="213"/>
    </row>
    <row r="176" spans="2:25" ht="15.95" customHeight="1" x14ac:dyDescent="0.15">
      <c r="B176" s="409"/>
      <c r="C176" s="681"/>
      <c r="D176" s="682"/>
      <c r="E176" s="228"/>
      <c r="F176" s="268"/>
      <c r="G176" s="213"/>
      <c r="H176" s="213"/>
      <c r="I176" s="213"/>
      <c r="J176" s="429"/>
      <c r="K176" s="429"/>
      <c r="L176" s="429"/>
      <c r="M176" s="213"/>
      <c r="N176" s="213"/>
      <c r="O176" s="213"/>
      <c r="P176" s="213"/>
      <c r="Q176" s="213"/>
      <c r="R176" s="221"/>
      <c r="S176" s="221"/>
      <c r="T176" s="221"/>
      <c r="U176" s="429"/>
      <c r="V176" s="683"/>
      <c r="W176" s="683"/>
      <c r="X176" s="683"/>
      <c r="Y176" s="213"/>
    </row>
    <row r="177" spans="2:25" ht="15.95" customHeight="1" x14ac:dyDescent="0.15">
      <c r="B177" s="409"/>
      <c r="C177" s="681"/>
      <c r="D177" s="682"/>
      <c r="E177" s="228"/>
      <c r="F177" s="268"/>
      <c r="G177" s="213"/>
      <c r="H177" s="213"/>
      <c r="I177" s="213"/>
      <c r="J177" s="429"/>
      <c r="K177" s="429"/>
      <c r="L177" s="429"/>
      <c r="M177" s="213"/>
      <c r="N177" s="213"/>
      <c r="O177" s="213"/>
      <c r="P177" s="213"/>
      <c r="Q177" s="213"/>
      <c r="R177" s="221"/>
      <c r="S177" s="221"/>
      <c r="T177" s="221"/>
      <c r="U177" s="429"/>
      <c r="V177" s="683"/>
      <c r="W177" s="683"/>
      <c r="X177" s="683"/>
      <c r="Y177" s="213"/>
    </row>
    <row r="178" spans="2:25" ht="15.95" customHeight="1" x14ac:dyDescent="0.15">
      <c r="B178" s="410"/>
      <c r="C178" s="681"/>
      <c r="D178" s="682"/>
      <c r="E178" s="228"/>
      <c r="F178" s="268"/>
      <c r="G178" s="213"/>
      <c r="H178" s="213"/>
      <c r="I178" s="213"/>
      <c r="J178" s="429"/>
      <c r="K178" s="429"/>
      <c r="L178" s="429"/>
      <c r="M178" s="213"/>
      <c r="N178" s="213"/>
      <c r="O178" s="213"/>
      <c r="P178" s="213"/>
      <c r="Q178" s="213"/>
      <c r="R178" s="221"/>
      <c r="S178" s="221"/>
      <c r="T178" s="221"/>
      <c r="U178" s="429"/>
      <c r="V178" s="683"/>
      <c r="W178" s="683"/>
      <c r="X178" s="683"/>
      <c r="Y178" s="213"/>
    </row>
    <row r="179" spans="2:25" ht="15.95" customHeight="1" x14ac:dyDescent="0.15">
      <c r="B179" s="26"/>
      <c r="C179" s="1" t="s">
        <v>144</v>
      </c>
      <c r="D179" s="7"/>
      <c r="F179" s="7"/>
      <c r="G179" s="24"/>
      <c r="H179" s="24"/>
      <c r="I179" s="24"/>
      <c r="J179" s="24"/>
      <c r="K179" s="24"/>
      <c r="L179" s="24"/>
      <c r="M179" s="24"/>
      <c r="N179" s="24"/>
      <c r="O179" s="24"/>
      <c r="P179" s="25"/>
      <c r="Q179" s="36"/>
      <c r="R179" s="7"/>
      <c r="S179" s="7"/>
      <c r="T179" s="24"/>
      <c r="U179" s="37"/>
      <c r="V179" s="37"/>
      <c r="W179" s="37"/>
      <c r="X179" s="37"/>
      <c r="Y179" s="7"/>
    </row>
    <row r="180" spans="2:25" ht="15.95" customHeight="1" x14ac:dyDescent="0.15">
      <c r="B180" s="26"/>
      <c r="C180" s="30" t="s">
        <v>145</v>
      </c>
      <c r="D180" s="7"/>
      <c r="F180" s="7"/>
      <c r="G180" s="24"/>
      <c r="H180" s="24"/>
      <c r="I180" s="24"/>
      <c r="J180" s="24"/>
      <c r="K180" s="24"/>
      <c r="L180" s="24"/>
      <c r="M180" s="24"/>
      <c r="N180" s="24"/>
      <c r="O180" s="24"/>
      <c r="P180" s="25"/>
      <c r="Q180" s="36"/>
      <c r="R180" s="7"/>
      <c r="S180" s="7"/>
      <c r="T180" s="24"/>
      <c r="U180" s="37"/>
      <c r="V180" s="37"/>
      <c r="W180" s="37"/>
      <c r="X180" s="37"/>
      <c r="Y180" s="7"/>
    </row>
    <row r="181" spans="2:25" ht="15.95" customHeight="1" x14ac:dyDescent="0.15">
      <c r="B181" s="27"/>
      <c r="C181" s="3" t="s">
        <v>146</v>
      </c>
      <c r="D181" s="3"/>
      <c r="E181" s="3"/>
      <c r="F181" s="3"/>
      <c r="G181" s="3"/>
      <c r="H181" s="3"/>
      <c r="I181" s="3"/>
      <c r="J181" s="3"/>
      <c r="K181" s="3"/>
      <c r="L181" s="3"/>
      <c r="M181" s="3"/>
      <c r="N181" s="3"/>
      <c r="O181" s="3"/>
      <c r="P181" s="3"/>
      <c r="Q181" s="3"/>
      <c r="R181" s="3"/>
      <c r="S181" s="3"/>
      <c r="T181" s="3"/>
      <c r="U181" s="3"/>
      <c r="V181" s="3"/>
      <c r="W181" s="3"/>
      <c r="X181" s="3"/>
    </row>
    <row r="182" spans="2:25" ht="15.95" customHeight="1" x14ac:dyDescent="0.15">
      <c r="B182" s="3"/>
      <c r="C182" s="3" t="s">
        <v>147</v>
      </c>
      <c r="D182" s="3"/>
      <c r="E182" s="3"/>
      <c r="F182" s="3"/>
      <c r="G182" s="3"/>
      <c r="H182" s="3"/>
      <c r="I182" s="3"/>
      <c r="J182" s="3"/>
      <c r="K182" s="3"/>
      <c r="L182" s="3"/>
      <c r="M182" s="3"/>
      <c r="N182" s="3"/>
      <c r="O182" s="3"/>
      <c r="P182" s="3"/>
      <c r="Q182" s="3"/>
      <c r="R182" s="3"/>
      <c r="S182" s="3"/>
      <c r="T182" s="3"/>
      <c r="U182" s="3"/>
      <c r="V182" s="3"/>
      <c r="W182" s="3"/>
      <c r="X182" s="3"/>
    </row>
    <row r="183" spans="2:25" ht="15.95" customHeight="1" x14ac:dyDescent="0.15">
      <c r="B183" s="3"/>
      <c r="C183" s="3" t="s">
        <v>148</v>
      </c>
      <c r="D183" s="3"/>
      <c r="E183" s="3"/>
      <c r="F183" s="3"/>
      <c r="G183" s="3"/>
      <c r="H183" s="3"/>
      <c r="I183" s="3"/>
      <c r="J183" s="3"/>
      <c r="K183" s="3"/>
      <c r="L183" s="3"/>
      <c r="M183" s="3"/>
      <c r="N183" s="3"/>
      <c r="O183" s="3"/>
      <c r="P183" s="3"/>
      <c r="Q183" s="3"/>
      <c r="R183" s="3"/>
      <c r="S183" s="3"/>
      <c r="T183" s="3"/>
      <c r="U183" s="3"/>
      <c r="V183" s="3"/>
      <c r="W183" s="3"/>
      <c r="X183" s="3"/>
    </row>
    <row r="184" spans="2:25" ht="15.95" customHeight="1" x14ac:dyDescent="0.15">
      <c r="C184" s="4" t="s">
        <v>106</v>
      </c>
    </row>
  </sheetData>
  <dataConsolidate/>
  <mergeCells count="549">
    <mergeCell ref="C40:D40"/>
    <mergeCell ref="J40:L40"/>
    <mergeCell ref="U40:X40"/>
    <mergeCell ref="C41:D41"/>
    <mergeCell ref="J41:L41"/>
    <mergeCell ref="U41:X41"/>
    <mergeCell ref="C42:D42"/>
    <mergeCell ref="J42:L42"/>
    <mergeCell ref="U42:X42"/>
    <mergeCell ref="C37:D37"/>
    <mergeCell ref="J37:L37"/>
    <mergeCell ref="U37:X37"/>
    <mergeCell ref="C38:D38"/>
    <mergeCell ref="J38:L38"/>
    <mergeCell ref="U38:X38"/>
    <mergeCell ref="C39:D39"/>
    <mergeCell ref="J39:L39"/>
    <mergeCell ref="U39:X39"/>
    <mergeCell ref="C34:D34"/>
    <mergeCell ref="J34:L34"/>
    <mergeCell ref="U34:X34"/>
    <mergeCell ref="C35:D35"/>
    <mergeCell ref="J35:L35"/>
    <mergeCell ref="U35:X35"/>
    <mergeCell ref="C36:D36"/>
    <mergeCell ref="J36:L36"/>
    <mergeCell ref="U36:X36"/>
    <mergeCell ref="C31:D31"/>
    <mergeCell ref="J31:L31"/>
    <mergeCell ref="U31:X31"/>
    <mergeCell ref="C32:D32"/>
    <mergeCell ref="J32:L32"/>
    <mergeCell ref="U32:X32"/>
    <mergeCell ref="C33:D33"/>
    <mergeCell ref="J33:L33"/>
    <mergeCell ref="U33:X33"/>
    <mergeCell ref="C28:D28"/>
    <mergeCell ref="J28:L28"/>
    <mergeCell ref="U28:X28"/>
    <mergeCell ref="C29:D29"/>
    <mergeCell ref="J29:L29"/>
    <mergeCell ref="U29:X29"/>
    <mergeCell ref="C30:D30"/>
    <mergeCell ref="J30:L30"/>
    <mergeCell ref="U30:X30"/>
    <mergeCell ref="C25:D25"/>
    <mergeCell ref="J25:L25"/>
    <mergeCell ref="U25:X25"/>
    <mergeCell ref="C26:D26"/>
    <mergeCell ref="J26:L26"/>
    <mergeCell ref="U26:X26"/>
    <mergeCell ref="C27:D27"/>
    <mergeCell ref="J27:L27"/>
    <mergeCell ref="U27:X27"/>
    <mergeCell ref="C22:D22"/>
    <mergeCell ref="J22:L22"/>
    <mergeCell ref="U22:X22"/>
    <mergeCell ref="C23:D23"/>
    <mergeCell ref="J23:L23"/>
    <mergeCell ref="U23:X23"/>
    <mergeCell ref="C24:D24"/>
    <mergeCell ref="J24:L24"/>
    <mergeCell ref="U24:X24"/>
    <mergeCell ref="C19:D19"/>
    <mergeCell ref="J19:L19"/>
    <mergeCell ref="U19:X19"/>
    <mergeCell ref="C20:D20"/>
    <mergeCell ref="J20:L20"/>
    <mergeCell ref="U20:X20"/>
    <mergeCell ref="C21:D21"/>
    <mergeCell ref="J21:L21"/>
    <mergeCell ref="U21:X21"/>
    <mergeCell ref="C15:D15"/>
    <mergeCell ref="J15:L15"/>
    <mergeCell ref="C16:D16"/>
    <mergeCell ref="J16:L16"/>
    <mergeCell ref="U16:X16"/>
    <mergeCell ref="C17:D17"/>
    <mergeCell ref="J17:L17"/>
    <mergeCell ref="U17:X17"/>
    <mergeCell ref="C18:D18"/>
    <mergeCell ref="J18:L18"/>
    <mergeCell ref="U18:X18"/>
    <mergeCell ref="C75:D75"/>
    <mergeCell ref="J75:L75"/>
    <mergeCell ref="U75:X75"/>
    <mergeCell ref="C76:D76"/>
    <mergeCell ref="J76:L76"/>
    <mergeCell ref="U76:X76"/>
    <mergeCell ref="B9:B42"/>
    <mergeCell ref="C9:D9"/>
    <mergeCell ref="J9:L9"/>
    <mergeCell ref="U9:X9"/>
    <mergeCell ref="C10:D10"/>
    <mergeCell ref="J10:L10"/>
    <mergeCell ref="U10:X10"/>
    <mergeCell ref="C11:D11"/>
    <mergeCell ref="J11:L11"/>
    <mergeCell ref="U11:X11"/>
    <mergeCell ref="C12:D12"/>
    <mergeCell ref="J12:L12"/>
    <mergeCell ref="U12:X12"/>
    <mergeCell ref="C13:D13"/>
    <mergeCell ref="J13:L13"/>
    <mergeCell ref="U13:X13"/>
    <mergeCell ref="C14:D14"/>
    <mergeCell ref="J14:L14"/>
    <mergeCell ref="C72:D72"/>
    <mergeCell ref="J72:L72"/>
    <mergeCell ref="U72:X72"/>
    <mergeCell ref="C73:D73"/>
    <mergeCell ref="J73:L73"/>
    <mergeCell ref="U73:X73"/>
    <mergeCell ref="C74:D74"/>
    <mergeCell ref="J74:L74"/>
    <mergeCell ref="U74:X74"/>
    <mergeCell ref="C69:D69"/>
    <mergeCell ref="J69:L69"/>
    <mergeCell ref="U69:X69"/>
    <mergeCell ref="C70:D70"/>
    <mergeCell ref="J70:L70"/>
    <mergeCell ref="U70:X70"/>
    <mergeCell ref="C71:D71"/>
    <mergeCell ref="J71:L71"/>
    <mergeCell ref="U71:X71"/>
    <mergeCell ref="C66:D66"/>
    <mergeCell ref="J66:L66"/>
    <mergeCell ref="U66:X66"/>
    <mergeCell ref="C67:D67"/>
    <mergeCell ref="J67:L67"/>
    <mergeCell ref="U67:X67"/>
    <mergeCell ref="C68:D68"/>
    <mergeCell ref="J68:L68"/>
    <mergeCell ref="U68:X68"/>
    <mergeCell ref="C63:D63"/>
    <mergeCell ref="J63:L63"/>
    <mergeCell ref="U63:X63"/>
    <mergeCell ref="C64:D64"/>
    <mergeCell ref="J64:L64"/>
    <mergeCell ref="U64:X64"/>
    <mergeCell ref="C65:D65"/>
    <mergeCell ref="J65:L65"/>
    <mergeCell ref="U65:X65"/>
    <mergeCell ref="C60:D60"/>
    <mergeCell ref="J60:L60"/>
    <mergeCell ref="U60:X60"/>
    <mergeCell ref="C61:D61"/>
    <mergeCell ref="J61:L61"/>
    <mergeCell ref="U61:X61"/>
    <mergeCell ref="C62:D62"/>
    <mergeCell ref="J62:L62"/>
    <mergeCell ref="U62:X62"/>
    <mergeCell ref="C57:D57"/>
    <mergeCell ref="J57:L57"/>
    <mergeCell ref="U57:X57"/>
    <mergeCell ref="C58:D58"/>
    <mergeCell ref="J58:L58"/>
    <mergeCell ref="U58:X58"/>
    <mergeCell ref="C59:D59"/>
    <mergeCell ref="J59:L59"/>
    <mergeCell ref="U59:X59"/>
    <mergeCell ref="C54:D54"/>
    <mergeCell ref="J54:L54"/>
    <mergeCell ref="U54:X54"/>
    <mergeCell ref="C55:D55"/>
    <mergeCell ref="J55:L55"/>
    <mergeCell ref="U55:X55"/>
    <mergeCell ref="C56:D56"/>
    <mergeCell ref="J56:L56"/>
    <mergeCell ref="U56:X56"/>
    <mergeCell ref="C51:D51"/>
    <mergeCell ref="J51:L51"/>
    <mergeCell ref="U51:X51"/>
    <mergeCell ref="C52:D52"/>
    <mergeCell ref="J52:L52"/>
    <mergeCell ref="U52:X52"/>
    <mergeCell ref="C53:D53"/>
    <mergeCell ref="J53:L53"/>
    <mergeCell ref="U53:X53"/>
    <mergeCell ref="B43:B76"/>
    <mergeCell ref="C43:D43"/>
    <mergeCell ref="J43:L43"/>
    <mergeCell ref="U43:X43"/>
    <mergeCell ref="C44:D44"/>
    <mergeCell ref="J44:L44"/>
    <mergeCell ref="U44:X44"/>
    <mergeCell ref="C45:D45"/>
    <mergeCell ref="J45:L45"/>
    <mergeCell ref="U45:X45"/>
    <mergeCell ref="C46:D46"/>
    <mergeCell ref="J46:L46"/>
    <mergeCell ref="U46:X46"/>
    <mergeCell ref="C47:D47"/>
    <mergeCell ref="J47:L47"/>
    <mergeCell ref="U47:X47"/>
    <mergeCell ref="C48:D48"/>
    <mergeCell ref="J48:L48"/>
    <mergeCell ref="C49:D49"/>
    <mergeCell ref="J49:L49"/>
    <mergeCell ref="U49:X49"/>
    <mergeCell ref="C50:D50"/>
    <mergeCell ref="J50:L50"/>
    <mergeCell ref="U50:X50"/>
    <mergeCell ref="C108:D108"/>
    <mergeCell ref="J108:L108"/>
    <mergeCell ref="U108:X108"/>
    <mergeCell ref="C109:D109"/>
    <mergeCell ref="J109:L109"/>
    <mergeCell ref="U109:X109"/>
    <mergeCell ref="C110:D110"/>
    <mergeCell ref="J110:L110"/>
    <mergeCell ref="U110:X110"/>
    <mergeCell ref="C105:D105"/>
    <mergeCell ref="J105:L105"/>
    <mergeCell ref="U105:X105"/>
    <mergeCell ref="C106:D106"/>
    <mergeCell ref="J106:L106"/>
    <mergeCell ref="U106:X106"/>
    <mergeCell ref="C107:D107"/>
    <mergeCell ref="J107:L107"/>
    <mergeCell ref="U107:X107"/>
    <mergeCell ref="C102:D102"/>
    <mergeCell ref="J102:L102"/>
    <mergeCell ref="U102:X102"/>
    <mergeCell ref="C103:D103"/>
    <mergeCell ref="J103:L103"/>
    <mergeCell ref="U103:X103"/>
    <mergeCell ref="C104:D104"/>
    <mergeCell ref="J104:L104"/>
    <mergeCell ref="U104:X104"/>
    <mergeCell ref="C99:D99"/>
    <mergeCell ref="J99:L99"/>
    <mergeCell ref="U99:X99"/>
    <mergeCell ref="C100:D100"/>
    <mergeCell ref="J100:L100"/>
    <mergeCell ref="U100:X100"/>
    <mergeCell ref="C101:D101"/>
    <mergeCell ref="J101:L101"/>
    <mergeCell ref="U101:X101"/>
    <mergeCell ref="C96:D96"/>
    <mergeCell ref="J96:L96"/>
    <mergeCell ref="U96:X96"/>
    <mergeCell ref="C97:D97"/>
    <mergeCell ref="J97:L97"/>
    <mergeCell ref="U97:X97"/>
    <mergeCell ref="C98:D98"/>
    <mergeCell ref="J98:L98"/>
    <mergeCell ref="U98:X98"/>
    <mergeCell ref="C93:D93"/>
    <mergeCell ref="J93:L93"/>
    <mergeCell ref="U93:X93"/>
    <mergeCell ref="C94:D94"/>
    <mergeCell ref="J94:L94"/>
    <mergeCell ref="U94:X94"/>
    <mergeCell ref="C95:D95"/>
    <mergeCell ref="J95:L95"/>
    <mergeCell ref="U95:X95"/>
    <mergeCell ref="C90:D90"/>
    <mergeCell ref="J90:L90"/>
    <mergeCell ref="U90:X90"/>
    <mergeCell ref="C91:D91"/>
    <mergeCell ref="J91:L91"/>
    <mergeCell ref="U91:X91"/>
    <mergeCell ref="C92:D92"/>
    <mergeCell ref="J92:L92"/>
    <mergeCell ref="U92:X92"/>
    <mergeCell ref="C87:D87"/>
    <mergeCell ref="J87:L87"/>
    <mergeCell ref="U87:X87"/>
    <mergeCell ref="C88:D88"/>
    <mergeCell ref="J88:L88"/>
    <mergeCell ref="U88:X88"/>
    <mergeCell ref="C89:D89"/>
    <mergeCell ref="J89:L89"/>
    <mergeCell ref="U89:X89"/>
    <mergeCell ref="C83:D83"/>
    <mergeCell ref="J83:L83"/>
    <mergeCell ref="U83:X83"/>
    <mergeCell ref="C84:D84"/>
    <mergeCell ref="J84:L84"/>
    <mergeCell ref="C85:D85"/>
    <mergeCell ref="J85:L85"/>
    <mergeCell ref="U85:X85"/>
    <mergeCell ref="C86:D86"/>
    <mergeCell ref="J86:L86"/>
    <mergeCell ref="U86:X86"/>
    <mergeCell ref="C143:D143"/>
    <mergeCell ref="J143:L143"/>
    <mergeCell ref="U143:X143"/>
    <mergeCell ref="C144:D144"/>
    <mergeCell ref="J144:L144"/>
    <mergeCell ref="U144:X144"/>
    <mergeCell ref="B77:B110"/>
    <mergeCell ref="C77:D77"/>
    <mergeCell ref="J77:L77"/>
    <mergeCell ref="U77:X77"/>
    <mergeCell ref="C78:D78"/>
    <mergeCell ref="J78:L78"/>
    <mergeCell ref="U78:X78"/>
    <mergeCell ref="C79:D79"/>
    <mergeCell ref="J79:L79"/>
    <mergeCell ref="U79:X79"/>
    <mergeCell ref="C80:D80"/>
    <mergeCell ref="J80:L80"/>
    <mergeCell ref="U80:X80"/>
    <mergeCell ref="C81:D81"/>
    <mergeCell ref="J81:L81"/>
    <mergeCell ref="U81:X81"/>
    <mergeCell ref="C82:D82"/>
    <mergeCell ref="J82:L82"/>
    <mergeCell ref="C140:D140"/>
    <mergeCell ref="J140:L140"/>
    <mergeCell ref="U140:X140"/>
    <mergeCell ref="C141:D141"/>
    <mergeCell ref="J141:L141"/>
    <mergeCell ref="U141:X141"/>
    <mergeCell ref="C142:D142"/>
    <mergeCell ref="J142:L142"/>
    <mergeCell ref="U142:X142"/>
    <mergeCell ref="C137:D137"/>
    <mergeCell ref="J137:L137"/>
    <mergeCell ref="U137:X137"/>
    <mergeCell ref="C138:D138"/>
    <mergeCell ref="J138:L138"/>
    <mergeCell ref="U138:X138"/>
    <mergeCell ref="C139:D139"/>
    <mergeCell ref="J139:L139"/>
    <mergeCell ref="U139:X139"/>
    <mergeCell ref="C134:D134"/>
    <mergeCell ref="J134:L134"/>
    <mergeCell ref="U134:X134"/>
    <mergeCell ref="C135:D135"/>
    <mergeCell ref="J135:L135"/>
    <mergeCell ref="U135:X135"/>
    <mergeCell ref="C136:D136"/>
    <mergeCell ref="J136:L136"/>
    <mergeCell ref="U136:X136"/>
    <mergeCell ref="C131:D131"/>
    <mergeCell ref="J131:L131"/>
    <mergeCell ref="U131:X131"/>
    <mergeCell ref="C132:D132"/>
    <mergeCell ref="J132:L132"/>
    <mergeCell ref="U132:X132"/>
    <mergeCell ref="C133:D133"/>
    <mergeCell ref="J133:L133"/>
    <mergeCell ref="U133:X133"/>
    <mergeCell ref="C128:D128"/>
    <mergeCell ref="J128:L128"/>
    <mergeCell ref="U128:X128"/>
    <mergeCell ref="C129:D129"/>
    <mergeCell ref="J129:L129"/>
    <mergeCell ref="U129:X129"/>
    <mergeCell ref="C130:D130"/>
    <mergeCell ref="J130:L130"/>
    <mergeCell ref="U130:X130"/>
    <mergeCell ref="C125:D125"/>
    <mergeCell ref="J125:L125"/>
    <mergeCell ref="U125:X125"/>
    <mergeCell ref="C126:D126"/>
    <mergeCell ref="J126:L126"/>
    <mergeCell ref="U126:X126"/>
    <mergeCell ref="C127:D127"/>
    <mergeCell ref="J127:L127"/>
    <mergeCell ref="U127:X127"/>
    <mergeCell ref="C122:D122"/>
    <mergeCell ref="J122:L122"/>
    <mergeCell ref="U122:X122"/>
    <mergeCell ref="C123:D123"/>
    <mergeCell ref="J123:L123"/>
    <mergeCell ref="U123:X123"/>
    <mergeCell ref="C124:D124"/>
    <mergeCell ref="J124:L124"/>
    <mergeCell ref="U124:X124"/>
    <mergeCell ref="C119:D119"/>
    <mergeCell ref="J119:L119"/>
    <mergeCell ref="U119:X119"/>
    <mergeCell ref="C120:D120"/>
    <mergeCell ref="J120:L120"/>
    <mergeCell ref="U120:X120"/>
    <mergeCell ref="C121:D121"/>
    <mergeCell ref="J121:L121"/>
    <mergeCell ref="U121:X121"/>
    <mergeCell ref="B111:B144"/>
    <mergeCell ref="C111:D111"/>
    <mergeCell ref="J111:L111"/>
    <mergeCell ref="U111:X111"/>
    <mergeCell ref="C112:D112"/>
    <mergeCell ref="J112:L112"/>
    <mergeCell ref="U112:X112"/>
    <mergeCell ref="C113:D113"/>
    <mergeCell ref="J113:L113"/>
    <mergeCell ref="U113:X113"/>
    <mergeCell ref="C114:D114"/>
    <mergeCell ref="J114:L114"/>
    <mergeCell ref="U114:X114"/>
    <mergeCell ref="C115:D115"/>
    <mergeCell ref="J115:L115"/>
    <mergeCell ref="U115:X115"/>
    <mergeCell ref="C116:D116"/>
    <mergeCell ref="J116:L116"/>
    <mergeCell ref="U116:X116"/>
    <mergeCell ref="C117:D117"/>
    <mergeCell ref="J117:L117"/>
    <mergeCell ref="C118:D118"/>
    <mergeCell ref="J118:L118"/>
    <mergeCell ref="U118:X118"/>
    <mergeCell ref="C176:D176"/>
    <mergeCell ref="J176:L176"/>
    <mergeCell ref="U176:X176"/>
    <mergeCell ref="C177:D177"/>
    <mergeCell ref="J177:L177"/>
    <mergeCell ref="U177:X177"/>
    <mergeCell ref="C178:D178"/>
    <mergeCell ref="J178:L178"/>
    <mergeCell ref="U178:X178"/>
    <mergeCell ref="C173:D173"/>
    <mergeCell ref="J173:L173"/>
    <mergeCell ref="U173:X173"/>
    <mergeCell ref="C174:D174"/>
    <mergeCell ref="J174:L174"/>
    <mergeCell ref="U174:X174"/>
    <mergeCell ref="C175:D175"/>
    <mergeCell ref="J175:L175"/>
    <mergeCell ref="U175:X175"/>
    <mergeCell ref="C170:D170"/>
    <mergeCell ref="J170:L170"/>
    <mergeCell ref="U170:X170"/>
    <mergeCell ref="C171:D171"/>
    <mergeCell ref="J171:L171"/>
    <mergeCell ref="U171:X171"/>
    <mergeCell ref="C172:D172"/>
    <mergeCell ref="J172:L172"/>
    <mergeCell ref="U172:X172"/>
    <mergeCell ref="C167:D167"/>
    <mergeCell ref="J167:L167"/>
    <mergeCell ref="U167:X167"/>
    <mergeCell ref="C168:D168"/>
    <mergeCell ref="J168:L168"/>
    <mergeCell ref="U168:X168"/>
    <mergeCell ref="C169:D169"/>
    <mergeCell ref="J169:L169"/>
    <mergeCell ref="U169:X169"/>
    <mergeCell ref="C164:D164"/>
    <mergeCell ref="J164:L164"/>
    <mergeCell ref="U164:X164"/>
    <mergeCell ref="C165:D165"/>
    <mergeCell ref="J165:L165"/>
    <mergeCell ref="U165:X165"/>
    <mergeCell ref="C166:D166"/>
    <mergeCell ref="J166:L166"/>
    <mergeCell ref="U166:X166"/>
    <mergeCell ref="C161:D161"/>
    <mergeCell ref="J161:L161"/>
    <mergeCell ref="U161:X161"/>
    <mergeCell ref="C162:D162"/>
    <mergeCell ref="J162:L162"/>
    <mergeCell ref="U162:X162"/>
    <mergeCell ref="C163:D163"/>
    <mergeCell ref="J163:L163"/>
    <mergeCell ref="U163:X163"/>
    <mergeCell ref="B145:B178"/>
    <mergeCell ref="C145:D145"/>
    <mergeCell ref="J145:L145"/>
    <mergeCell ref="U145:X145"/>
    <mergeCell ref="C146:D146"/>
    <mergeCell ref="J146:L146"/>
    <mergeCell ref="U146:X146"/>
    <mergeCell ref="C147:D147"/>
    <mergeCell ref="J147:L147"/>
    <mergeCell ref="U147:X147"/>
    <mergeCell ref="C148:D148"/>
    <mergeCell ref="J148:L148"/>
    <mergeCell ref="U148:X148"/>
    <mergeCell ref="C149:D149"/>
    <mergeCell ref="J149:L149"/>
    <mergeCell ref="U149:X149"/>
    <mergeCell ref="C150:D150"/>
    <mergeCell ref="J150:L150"/>
    <mergeCell ref="U150:X150"/>
    <mergeCell ref="C151:D151"/>
    <mergeCell ref="J151:L151"/>
    <mergeCell ref="U151:X151"/>
    <mergeCell ref="C152:D152"/>
    <mergeCell ref="C160:D160"/>
    <mergeCell ref="M7:M8"/>
    <mergeCell ref="N7:N8"/>
    <mergeCell ref="G5:H6"/>
    <mergeCell ref="I5:N6"/>
    <mergeCell ref="T5:X6"/>
    <mergeCell ref="P5:S6"/>
    <mergeCell ref="J160:L160"/>
    <mergeCell ref="U160:X160"/>
    <mergeCell ref="U82:X82"/>
    <mergeCell ref="U14:X14"/>
    <mergeCell ref="J152:L152"/>
    <mergeCell ref="U153:X153"/>
    <mergeCell ref="U154:X154"/>
    <mergeCell ref="U155:X155"/>
    <mergeCell ref="U156:X156"/>
    <mergeCell ref="U157:X157"/>
    <mergeCell ref="J155:L155"/>
    <mergeCell ref="C156:D156"/>
    <mergeCell ref="J156:L156"/>
    <mergeCell ref="C157:D157"/>
    <mergeCell ref="J157:L157"/>
    <mergeCell ref="B2:X2"/>
    <mergeCell ref="F3:H3"/>
    <mergeCell ref="B3:E3"/>
    <mergeCell ref="B4:E4"/>
    <mergeCell ref="K3:N3"/>
    <mergeCell ref="E5:E8"/>
    <mergeCell ref="C5:D8"/>
    <mergeCell ref="F5:F8"/>
    <mergeCell ref="K4:N4"/>
    <mergeCell ref="I3:J3"/>
    <mergeCell ref="I4:J4"/>
    <mergeCell ref="F4:H4"/>
    <mergeCell ref="O7:O8"/>
    <mergeCell ref="R7:R8"/>
    <mergeCell ref="P7:Q7"/>
    <mergeCell ref="O3:O4"/>
    <mergeCell ref="G7:G8"/>
    <mergeCell ref="H7:H8"/>
    <mergeCell ref="J7:L8"/>
    <mergeCell ref="I7:I8"/>
    <mergeCell ref="C158:D158"/>
    <mergeCell ref="J158:L158"/>
    <mergeCell ref="C159:D159"/>
    <mergeCell ref="J159:L159"/>
    <mergeCell ref="U158:X158"/>
    <mergeCell ref="U159:X159"/>
    <mergeCell ref="Y5:Y8"/>
    <mergeCell ref="T3:W4"/>
    <mergeCell ref="X3:Y4"/>
    <mergeCell ref="P3:S3"/>
    <mergeCell ref="P4:S4"/>
    <mergeCell ref="S7:S8"/>
    <mergeCell ref="T7:T8"/>
    <mergeCell ref="U7:X8"/>
    <mergeCell ref="U152:X152"/>
    <mergeCell ref="U48:X48"/>
    <mergeCell ref="U15:X15"/>
    <mergeCell ref="U117:X117"/>
    <mergeCell ref="U84:X84"/>
    <mergeCell ref="C153:D153"/>
    <mergeCell ref="J153:L153"/>
    <mergeCell ref="C154:D154"/>
    <mergeCell ref="J154:L154"/>
    <mergeCell ref="C155:D155"/>
  </mergeCells>
  <phoneticPr fontId="12"/>
  <dataValidations count="3">
    <dataValidation allowBlank="1" showInputMessage="1" showErrorMessage="1" prompt="前回の定期点検年月日を入力" sqref="O6" xr:uid="{EF81D0D3-1A11-4033-81AF-7EE00AC8F197}"/>
    <dataValidation allowBlank="1" showInputMessage="1" showErrorMessage="1" prompt="覆工スパン毎に連番を記入。_x000a_数値で入力する。" sqref="E9:E178" xr:uid="{BCD82D75-7463-4E10-BEB1-7AF8A1394E47}"/>
    <dataValidation type="list" errorStyle="warning" allowBlank="1" showInputMessage="1" showErrorMessage="1" error="選択出来ません" sqref="H9:H178"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6" fitToHeight="0" orientation="landscape" copies="2" r:id="rId1"/>
  <headerFooter alignWithMargins="0"/>
  <rowBreaks count="4" manualBreakCount="4">
    <brk id="42" min="1" max="24" man="1"/>
    <brk id="76" min="1" max="24" man="1"/>
    <brk id="110" min="1" max="24" man="1"/>
    <brk id="144" min="1" max="24"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I9:I178</xm:sqref>
        </x14:dataValidation>
        <x14:dataValidation type="list" allowBlank="1" showInputMessage="1" showErrorMessage="1" xr:uid="{00000000-0002-0000-0600-000006000000}">
          <x14:formula1>
            <xm:f>'(参考)リスト'!$J$16:$J$18</xm:f>
          </x14:formula1>
          <xm:sqref>T9:T178</xm:sqref>
        </x14:dataValidation>
        <x14:dataValidation type="list" allowBlank="1" showInputMessage="1" showErrorMessage="1" xr:uid="{00000000-0002-0000-0600-000007000000}">
          <x14:formula1>
            <xm:f>'(参考)リスト'!$H$16:$H$17</xm:f>
          </x14:formula1>
          <xm:sqref>R9:R178</xm:sqref>
        </x14:dataValidation>
        <x14:dataValidation type="list" allowBlank="1" showInputMessage="1" showErrorMessage="1" xr:uid="{00000000-0002-0000-0600-000008000000}">
          <x14:formula1>
            <xm:f>'(参考)リスト'!$I$16:$I$18</xm:f>
          </x14:formula1>
          <xm:sqref>S9:S178</xm:sqref>
        </x14:dataValidation>
        <x14:dataValidation type="list" allowBlank="1" showInputMessage="1" showErrorMessage="1" xr:uid="{00000000-0002-0000-0600-00000C000000}">
          <x14:formula1>
            <xm:f>'(参考)リスト'!$F$16:$F$21</xm:f>
          </x14:formula1>
          <xm:sqref>O9:Q178</xm:sqref>
        </x14:dataValidation>
        <x14:dataValidation type="list" showInputMessage="1" showErrorMessage="1" xr:uid="{029E4745-3D5D-4892-8FDA-530343C9ED98}">
          <x14:formula1>
            <xm:f>'(参考)リスト'!$B$16:$B$21</xm:f>
          </x14:formula1>
          <xm:sqref>G9:G178</xm:sqref>
        </x14:dataValidation>
        <x14:dataValidation type="list" allowBlank="1" showInputMessage="1" showErrorMessage="1" xr:uid="{91402F3D-BA0A-4172-8B61-7890E57CE66D}">
          <x14:formula1>
            <xm:f>'(参考)リスト'!$E$16:$E$27</xm:f>
          </x14:formula1>
          <xm:sqref>J9:L178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46"/>
  <sheetViews>
    <sheetView showGridLines="0" showZeros="0" view="pageBreakPreview" zoomScaleNormal="70" zoomScaleSheetLayoutView="100" workbookViewId="0">
      <selection activeCell="C8" sqref="C8:X22"/>
    </sheetView>
  </sheetViews>
  <sheetFormatPr defaultColWidth="9" defaultRowHeight="15.95" customHeight="1" x14ac:dyDescent="0.15"/>
  <cols>
    <col min="1" max="1" width="1.75" style="1" customWidth="1"/>
    <col min="2" max="2" width="4.125" style="1" customWidth="1"/>
    <col min="3" max="3" width="3.25" style="1" customWidth="1"/>
    <col min="4" max="4" width="3.5" style="1" customWidth="1"/>
    <col min="5" max="5" width="6" style="1" customWidth="1"/>
    <col min="6" max="6" width="6.5" style="1" customWidth="1"/>
    <col min="7" max="8" width="10.5" style="1" customWidth="1"/>
    <col min="9" max="9" width="11.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5" style="1" customWidth="1"/>
    <col min="19" max="20" width="6.5" style="1" customWidth="1"/>
    <col min="21" max="21" width="4.125" style="1" customWidth="1"/>
    <col min="22" max="22" width="6.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602" t="s">
        <v>149</v>
      </c>
      <c r="C2" s="602"/>
      <c r="D2" s="602"/>
      <c r="E2" s="602"/>
      <c r="F2" s="602"/>
      <c r="G2" s="602"/>
      <c r="H2" s="602"/>
      <c r="I2" s="602"/>
      <c r="J2" s="384"/>
      <c r="K2" s="384"/>
      <c r="L2" s="384"/>
      <c r="M2" s="384"/>
      <c r="N2" s="384"/>
      <c r="O2" s="384"/>
      <c r="P2" s="384"/>
      <c r="Q2" s="384"/>
      <c r="R2" s="384"/>
      <c r="S2" s="384"/>
      <c r="T2" s="384"/>
      <c r="U2" s="384"/>
      <c r="V2" s="384"/>
    </row>
    <row r="3" spans="2:24" ht="20.100000000000001" customHeight="1" x14ac:dyDescent="0.15">
      <c r="B3" s="435" t="s">
        <v>398</v>
      </c>
      <c r="C3" s="439"/>
      <c r="D3" s="439"/>
      <c r="E3" s="436"/>
      <c r="F3" s="734" t="s">
        <v>399</v>
      </c>
      <c r="G3" s="735"/>
      <c r="H3" s="735"/>
      <c r="I3" s="736"/>
      <c r="J3" s="208" t="s">
        <v>400</v>
      </c>
      <c r="K3" s="434" t="s">
        <v>401</v>
      </c>
      <c r="L3" s="434"/>
      <c r="M3" s="477" t="s">
        <v>511</v>
      </c>
      <c r="N3" s="479"/>
      <c r="O3" s="695" t="s">
        <v>512</v>
      </c>
      <c r="P3" s="677"/>
      <c r="Q3" s="677"/>
      <c r="R3" s="737"/>
      <c r="S3" s="651" t="s">
        <v>509</v>
      </c>
      <c r="T3" s="687"/>
      <c r="U3" s="687"/>
      <c r="V3" s="652"/>
      <c r="W3" s="691">
        <v>45917</v>
      </c>
      <c r="X3" s="692"/>
    </row>
    <row r="4" spans="2:24" ht="20.100000000000001" customHeight="1" x14ac:dyDescent="0.15">
      <c r="B4" s="437" t="s">
        <v>532</v>
      </c>
      <c r="C4" s="468"/>
      <c r="D4" s="468"/>
      <c r="E4" s="438"/>
      <c r="F4" s="730" t="s">
        <v>406</v>
      </c>
      <c r="G4" s="731"/>
      <c r="H4" s="731"/>
      <c r="I4" s="732"/>
      <c r="J4" s="271" t="s">
        <v>402</v>
      </c>
      <c r="K4" s="434" t="s">
        <v>510</v>
      </c>
      <c r="L4" s="434"/>
      <c r="M4" s="464"/>
      <c r="N4" s="481"/>
      <c r="O4" s="697" t="s">
        <v>513</v>
      </c>
      <c r="P4" s="678"/>
      <c r="Q4" s="678"/>
      <c r="R4" s="733"/>
      <c r="S4" s="688"/>
      <c r="T4" s="689"/>
      <c r="U4" s="689"/>
      <c r="V4" s="690"/>
      <c r="W4" s="693"/>
      <c r="X4" s="694"/>
    </row>
    <row r="5" spans="2:24" ht="30" customHeight="1" x14ac:dyDescent="0.15">
      <c r="B5" s="409" t="s">
        <v>120</v>
      </c>
      <c r="C5" s="704" t="s">
        <v>121</v>
      </c>
      <c r="D5" s="705"/>
      <c r="E5" s="685" t="s">
        <v>150</v>
      </c>
      <c r="F5" s="685" t="s">
        <v>123</v>
      </c>
      <c r="G5" s="704" t="s">
        <v>151</v>
      </c>
      <c r="H5" s="724"/>
      <c r="I5" s="725"/>
      <c r="J5" s="435" t="s">
        <v>152</v>
      </c>
      <c r="K5" s="439"/>
      <c r="L5" s="439"/>
      <c r="M5" s="439"/>
      <c r="N5" s="671" t="s">
        <v>120</v>
      </c>
      <c r="O5" s="720"/>
      <c r="P5" s="713" t="s">
        <v>153</v>
      </c>
      <c r="Q5" s="717"/>
      <c r="R5" s="717"/>
      <c r="S5" s="717"/>
      <c r="T5" s="717"/>
      <c r="U5" s="714"/>
      <c r="V5" s="713" t="s">
        <v>129</v>
      </c>
      <c r="W5" s="717"/>
      <c r="X5" s="714"/>
    </row>
    <row r="6" spans="2:24" ht="16.5" customHeight="1" x14ac:dyDescent="0.15">
      <c r="B6" s="409"/>
      <c r="C6" s="726"/>
      <c r="D6" s="705"/>
      <c r="E6" s="727"/>
      <c r="F6" s="727"/>
      <c r="G6" s="713" t="s">
        <v>154</v>
      </c>
      <c r="H6" s="714"/>
      <c r="I6" s="649" t="s">
        <v>131</v>
      </c>
      <c r="J6" s="709" t="s">
        <v>155</v>
      </c>
      <c r="K6" s="709"/>
      <c r="L6" s="711" t="s">
        <v>156</v>
      </c>
      <c r="M6" s="711"/>
      <c r="N6" s="649" t="s">
        <v>157</v>
      </c>
      <c r="O6" s="710"/>
      <c r="P6" s="698" t="s">
        <v>140</v>
      </c>
      <c r="Q6" s="649" t="s">
        <v>158</v>
      </c>
      <c r="R6" s="649"/>
      <c r="S6" s="649"/>
      <c r="T6" s="649"/>
      <c r="U6" s="649"/>
      <c r="V6" s="704"/>
      <c r="W6" s="724"/>
      <c r="X6" s="725"/>
    </row>
    <row r="7" spans="2:24" ht="16.5" customHeight="1" x14ac:dyDescent="0.15">
      <c r="B7" s="409"/>
      <c r="C7" s="693"/>
      <c r="D7" s="694"/>
      <c r="E7" s="728"/>
      <c r="F7" s="728"/>
      <c r="G7" s="715"/>
      <c r="H7" s="716"/>
      <c r="I7" s="710"/>
      <c r="J7" s="683"/>
      <c r="K7" s="683"/>
      <c r="L7" s="683"/>
      <c r="M7" s="683"/>
      <c r="N7" s="267" t="s">
        <v>142</v>
      </c>
      <c r="O7" s="267" t="s">
        <v>143</v>
      </c>
      <c r="P7" s="738"/>
      <c r="Q7" s="710"/>
      <c r="R7" s="710"/>
      <c r="S7" s="710"/>
      <c r="T7" s="710"/>
      <c r="U7" s="710"/>
      <c r="V7" s="272"/>
      <c r="W7" s="273"/>
      <c r="X7" s="274"/>
    </row>
    <row r="8" spans="2:24" ht="15.95" customHeight="1" x14ac:dyDescent="0.15">
      <c r="B8" s="409"/>
      <c r="C8" s="415" t="s">
        <v>494</v>
      </c>
      <c r="D8" s="416"/>
      <c r="E8" s="221">
        <v>1</v>
      </c>
      <c r="F8" s="268">
        <v>0.8</v>
      </c>
      <c r="G8" s="213" t="s">
        <v>626</v>
      </c>
      <c r="H8" s="213" t="s">
        <v>343</v>
      </c>
      <c r="I8" s="213" t="s">
        <v>627</v>
      </c>
      <c r="J8" s="429" t="s">
        <v>375</v>
      </c>
      <c r="K8" s="429"/>
      <c r="L8" s="729" t="s">
        <v>595</v>
      </c>
      <c r="M8" s="443"/>
      <c r="N8" s="213"/>
      <c r="O8" s="213" t="s">
        <v>628</v>
      </c>
      <c r="P8" s="221"/>
      <c r="Q8" s="429"/>
      <c r="R8" s="429"/>
      <c r="S8" s="429"/>
      <c r="T8" s="429"/>
      <c r="U8" s="429"/>
      <c r="V8" s="415" t="s">
        <v>629</v>
      </c>
      <c r="W8" s="417"/>
      <c r="X8" s="416"/>
    </row>
    <row r="9" spans="2:24" ht="15.95" customHeight="1" x14ac:dyDescent="0.15">
      <c r="B9" s="409"/>
      <c r="C9" s="415" t="s">
        <v>494</v>
      </c>
      <c r="D9" s="416"/>
      <c r="E9" s="221">
        <v>2</v>
      </c>
      <c r="F9" s="268">
        <v>6.5</v>
      </c>
      <c r="G9" s="213" t="s">
        <v>630</v>
      </c>
      <c r="H9" s="213" t="s">
        <v>631</v>
      </c>
      <c r="I9" s="213" t="s">
        <v>627</v>
      </c>
      <c r="J9" s="429" t="s">
        <v>373</v>
      </c>
      <c r="K9" s="429"/>
      <c r="L9" s="729" t="s">
        <v>595</v>
      </c>
      <c r="M9" s="443"/>
      <c r="N9" s="213"/>
      <c r="O9" s="213" t="s">
        <v>628</v>
      </c>
      <c r="P9" s="221"/>
      <c r="Q9" s="429"/>
      <c r="R9" s="429"/>
      <c r="S9" s="429"/>
      <c r="T9" s="429"/>
      <c r="U9" s="429"/>
      <c r="V9" s="442" t="s">
        <v>629</v>
      </c>
      <c r="W9" s="699"/>
      <c r="X9" s="443"/>
    </row>
    <row r="10" spans="2:24" ht="15.95" customHeight="1" x14ac:dyDescent="0.15">
      <c r="B10" s="409"/>
      <c r="C10" s="415" t="s">
        <v>494</v>
      </c>
      <c r="D10" s="416"/>
      <c r="E10" s="221">
        <v>3</v>
      </c>
      <c r="F10" s="268">
        <v>8.5</v>
      </c>
      <c r="G10" s="213" t="s">
        <v>630</v>
      </c>
      <c r="H10" s="213" t="s">
        <v>631</v>
      </c>
      <c r="I10" s="213" t="s">
        <v>627</v>
      </c>
      <c r="J10" s="429" t="s">
        <v>373</v>
      </c>
      <c r="K10" s="429"/>
      <c r="L10" s="729" t="s">
        <v>595</v>
      </c>
      <c r="M10" s="443"/>
      <c r="N10" s="213"/>
      <c r="O10" s="213" t="s">
        <v>628</v>
      </c>
      <c r="P10" s="221"/>
      <c r="Q10" s="429"/>
      <c r="R10" s="429"/>
      <c r="S10" s="429"/>
      <c r="T10" s="429"/>
      <c r="U10" s="429"/>
      <c r="V10" s="415" t="s">
        <v>629</v>
      </c>
      <c r="W10" s="417"/>
      <c r="X10" s="416"/>
    </row>
    <row r="11" spans="2:24" ht="15.95" customHeight="1" x14ac:dyDescent="0.15">
      <c r="B11" s="409"/>
      <c r="C11" s="415" t="s">
        <v>494</v>
      </c>
      <c r="D11" s="416"/>
      <c r="E11" s="221">
        <v>4</v>
      </c>
      <c r="F11" s="268">
        <v>8.5</v>
      </c>
      <c r="G11" s="213" t="s">
        <v>630</v>
      </c>
      <c r="H11" s="213" t="s">
        <v>631</v>
      </c>
      <c r="I11" s="213" t="s">
        <v>627</v>
      </c>
      <c r="J11" s="429" t="s">
        <v>373</v>
      </c>
      <c r="K11" s="429"/>
      <c r="L11" s="729" t="s">
        <v>595</v>
      </c>
      <c r="M11" s="443"/>
      <c r="N11" s="213"/>
      <c r="O11" s="213" t="s">
        <v>628</v>
      </c>
      <c r="P11" s="221"/>
      <c r="Q11" s="429"/>
      <c r="R11" s="429"/>
      <c r="S11" s="429"/>
      <c r="T11" s="429"/>
      <c r="U11" s="429"/>
      <c r="V11" s="415" t="s">
        <v>629</v>
      </c>
      <c r="W11" s="417"/>
      <c r="X11" s="416"/>
    </row>
    <row r="12" spans="2:24" ht="15.95" customHeight="1" x14ac:dyDescent="0.15">
      <c r="B12" s="409"/>
      <c r="C12" s="415" t="s">
        <v>497</v>
      </c>
      <c r="D12" s="416"/>
      <c r="E12" s="221">
        <v>1</v>
      </c>
      <c r="F12" s="268">
        <v>17.5</v>
      </c>
      <c r="G12" s="213" t="s">
        <v>626</v>
      </c>
      <c r="H12" s="213" t="s">
        <v>343</v>
      </c>
      <c r="I12" s="213" t="s">
        <v>627</v>
      </c>
      <c r="J12" s="429" t="s">
        <v>375</v>
      </c>
      <c r="K12" s="429"/>
      <c r="L12" s="729" t="s">
        <v>595</v>
      </c>
      <c r="M12" s="443"/>
      <c r="N12" s="213"/>
      <c r="O12" s="213" t="s">
        <v>628</v>
      </c>
      <c r="P12" s="221"/>
      <c r="Q12" s="429"/>
      <c r="R12" s="429"/>
      <c r="S12" s="429"/>
      <c r="T12" s="429"/>
      <c r="U12" s="429"/>
      <c r="V12" s="415" t="s">
        <v>629</v>
      </c>
      <c r="W12" s="417"/>
      <c r="X12" s="416"/>
    </row>
    <row r="13" spans="2:24" ht="15.95" customHeight="1" x14ac:dyDescent="0.15">
      <c r="B13" s="409"/>
      <c r="C13" s="415" t="s">
        <v>497</v>
      </c>
      <c r="D13" s="416"/>
      <c r="E13" s="221">
        <v>2</v>
      </c>
      <c r="F13" s="268">
        <v>12.7</v>
      </c>
      <c r="G13" s="213" t="s">
        <v>630</v>
      </c>
      <c r="H13" s="213" t="s">
        <v>631</v>
      </c>
      <c r="I13" s="213" t="s">
        <v>627</v>
      </c>
      <c r="J13" s="429" t="s">
        <v>373</v>
      </c>
      <c r="K13" s="429"/>
      <c r="L13" s="429" t="s">
        <v>595</v>
      </c>
      <c r="M13" s="429"/>
      <c r="N13" s="213"/>
      <c r="O13" s="213" t="s">
        <v>628</v>
      </c>
      <c r="P13" s="221"/>
      <c r="Q13" s="429"/>
      <c r="R13" s="429"/>
      <c r="S13" s="429"/>
      <c r="T13" s="429"/>
      <c r="U13" s="429"/>
      <c r="V13" s="415" t="s">
        <v>629</v>
      </c>
      <c r="W13" s="417"/>
      <c r="X13" s="416"/>
    </row>
    <row r="14" spans="2:24" ht="15.95" customHeight="1" x14ac:dyDescent="0.15">
      <c r="B14" s="409"/>
      <c r="C14" s="415" t="s">
        <v>497</v>
      </c>
      <c r="D14" s="416"/>
      <c r="E14" s="221">
        <v>3</v>
      </c>
      <c r="F14" s="268">
        <v>16.8</v>
      </c>
      <c r="G14" s="213" t="s">
        <v>630</v>
      </c>
      <c r="H14" s="213" t="s">
        <v>631</v>
      </c>
      <c r="I14" s="213" t="s">
        <v>627</v>
      </c>
      <c r="J14" s="429" t="s">
        <v>373</v>
      </c>
      <c r="K14" s="429"/>
      <c r="L14" s="429" t="s">
        <v>595</v>
      </c>
      <c r="M14" s="429"/>
      <c r="N14" s="213"/>
      <c r="O14" s="213" t="s">
        <v>628</v>
      </c>
      <c r="P14" s="221"/>
      <c r="Q14" s="429"/>
      <c r="R14" s="429"/>
      <c r="S14" s="429"/>
      <c r="T14" s="429"/>
      <c r="U14" s="429"/>
      <c r="V14" s="415" t="s">
        <v>629</v>
      </c>
      <c r="W14" s="417"/>
      <c r="X14" s="416"/>
    </row>
    <row r="15" spans="2:24" ht="15.95" customHeight="1" x14ac:dyDescent="0.15">
      <c r="B15" s="409"/>
      <c r="C15" s="415" t="s">
        <v>497</v>
      </c>
      <c r="D15" s="416"/>
      <c r="E15" s="228">
        <v>4</v>
      </c>
      <c r="F15" s="268">
        <v>12.6</v>
      </c>
      <c r="G15" s="213" t="s">
        <v>630</v>
      </c>
      <c r="H15" s="213" t="s">
        <v>631</v>
      </c>
      <c r="I15" s="213" t="s">
        <v>627</v>
      </c>
      <c r="J15" s="429" t="s">
        <v>373</v>
      </c>
      <c r="K15" s="429"/>
      <c r="L15" s="429" t="s">
        <v>595</v>
      </c>
      <c r="M15" s="429"/>
      <c r="N15" s="213"/>
      <c r="O15" s="213" t="s">
        <v>628</v>
      </c>
      <c r="P15" s="221"/>
      <c r="Q15" s="429"/>
      <c r="R15" s="429"/>
      <c r="S15" s="429"/>
      <c r="T15" s="429"/>
      <c r="U15" s="429"/>
      <c r="V15" s="415" t="s">
        <v>629</v>
      </c>
      <c r="W15" s="417"/>
      <c r="X15" s="416"/>
    </row>
    <row r="16" spans="2:24" ht="15.95" customHeight="1" x14ac:dyDescent="0.15">
      <c r="B16" s="409"/>
      <c r="C16" s="415" t="s">
        <v>498</v>
      </c>
      <c r="D16" s="416"/>
      <c r="E16" s="228">
        <v>1</v>
      </c>
      <c r="F16" s="268">
        <v>21</v>
      </c>
      <c r="G16" s="213" t="s">
        <v>630</v>
      </c>
      <c r="H16" s="213" t="s">
        <v>631</v>
      </c>
      <c r="I16" s="213" t="s">
        <v>627</v>
      </c>
      <c r="J16" s="429" t="s">
        <v>373</v>
      </c>
      <c r="K16" s="429"/>
      <c r="L16" s="429" t="s">
        <v>595</v>
      </c>
      <c r="M16" s="429"/>
      <c r="N16" s="213"/>
      <c r="O16" s="213" t="s">
        <v>628</v>
      </c>
      <c r="P16" s="221"/>
      <c r="Q16" s="429"/>
      <c r="R16" s="429"/>
      <c r="S16" s="429"/>
      <c r="T16" s="429"/>
      <c r="U16" s="429"/>
      <c r="V16" s="415" t="s">
        <v>629</v>
      </c>
      <c r="W16" s="417"/>
      <c r="X16" s="416"/>
    </row>
    <row r="17" spans="2:24" ht="15.95" customHeight="1" x14ac:dyDescent="0.15">
      <c r="B17" s="409"/>
      <c r="C17" s="415" t="s">
        <v>499</v>
      </c>
      <c r="D17" s="416"/>
      <c r="E17" s="228">
        <v>1</v>
      </c>
      <c r="F17" s="268">
        <v>35.200000000000003</v>
      </c>
      <c r="G17" s="213" t="s">
        <v>626</v>
      </c>
      <c r="H17" s="213" t="s">
        <v>343</v>
      </c>
      <c r="I17" s="213" t="s">
        <v>627</v>
      </c>
      <c r="J17" s="429" t="s">
        <v>375</v>
      </c>
      <c r="K17" s="429"/>
      <c r="L17" s="429" t="s">
        <v>595</v>
      </c>
      <c r="M17" s="429"/>
      <c r="N17" s="213"/>
      <c r="O17" s="213" t="s">
        <v>628</v>
      </c>
      <c r="P17" s="221"/>
      <c r="Q17" s="429"/>
      <c r="R17" s="429"/>
      <c r="S17" s="429"/>
      <c r="T17" s="429"/>
      <c r="U17" s="429"/>
      <c r="V17" s="415" t="s">
        <v>629</v>
      </c>
      <c r="W17" s="417"/>
      <c r="X17" s="416"/>
    </row>
    <row r="18" spans="2:24" ht="15.95" customHeight="1" x14ac:dyDescent="0.15">
      <c r="B18" s="409"/>
      <c r="C18" s="415" t="s">
        <v>500</v>
      </c>
      <c r="D18" s="416"/>
      <c r="E18" s="228">
        <v>1</v>
      </c>
      <c r="F18" s="268">
        <v>50</v>
      </c>
      <c r="G18" s="213" t="s">
        <v>630</v>
      </c>
      <c r="H18" s="213" t="s">
        <v>631</v>
      </c>
      <c r="I18" s="213" t="s">
        <v>627</v>
      </c>
      <c r="J18" s="429" t="s">
        <v>373</v>
      </c>
      <c r="K18" s="429"/>
      <c r="L18" s="429" t="s">
        <v>595</v>
      </c>
      <c r="M18" s="429"/>
      <c r="N18" s="213"/>
      <c r="O18" s="213" t="s">
        <v>628</v>
      </c>
      <c r="P18" s="221"/>
      <c r="Q18" s="429"/>
      <c r="R18" s="429"/>
      <c r="S18" s="429"/>
      <c r="T18" s="429"/>
      <c r="U18" s="429"/>
      <c r="V18" s="415" t="s">
        <v>629</v>
      </c>
      <c r="W18" s="417"/>
      <c r="X18" s="416"/>
    </row>
    <row r="19" spans="2:24" ht="15.95" customHeight="1" x14ac:dyDescent="0.15">
      <c r="B19" s="409"/>
      <c r="C19" s="415" t="s">
        <v>501</v>
      </c>
      <c r="D19" s="416"/>
      <c r="E19" s="228">
        <v>1</v>
      </c>
      <c r="F19" s="268">
        <v>52.9</v>
      </c>
      <c r="G19" s="213" t="s">
        <v>626</v>
      </c>
      <c r="H19" s="213" t="s">
        <v>343</v>
      </c>
      <c r="I19" s="213" t="s">
        <v>627</v>
      </c>
      <c r="J19" s="429" t="s">
        <v>375</v>
      </c>
      <c r="K19" s="429"/>
      <c r="L19" s="429" t="s">
        <v>595</v>
      </c>
      <c r="M19" s="429"/>
      <c r="N19" s="213"/>
      <c r="O19" s="213" t="s">
        <v>628</v>
      </c>
      <c r="P19" s="221"/>
      <c r="Q19" s="429"/>
      <c r="R19" s="429"/>
      <c r="S19" s="429"/>
      <c r="T19" s="429"/>
      <c r="U19" s="429"/>
      <c r="V19" s="415" t="s">
        <v>629</v>
      </c>
      <c r="W19" s="417"/>
      <c r="X19" s="416"/>
    </row>
    <row r="20" spans="2:24" ht="15.95" customHeight="1" x14ac:dyDescent="0.15">
      <c r="B20" s="409"/>
      <c r="C20" s="415" t="s">
        <v>502</v>
      </c>
      <c r="D20" s="416"/>
      <c r="E20" s="228">
        <v>1</v>
      </c>
      <c r="F20" s="268">
        <v>70.599999999999994</v>
      </c>
      <c r="G20" s="213" t="s">
        <v>626</v>
      </c>
      <c r="H20" s="213" t="s">
        <v>343</v>
      </c>
      <c r="I20" s="213" t="s">
        <v>627</v>
      </c>
      <c r="J20" s="429" t="s">
        <v>375</v>
      </c>
      <c r="K20" s="429"/>
      <c r="L20" s="429" t="s">
        <v>595</v>
      </c>
      <c r="M20" s="429"/>
      <c r="N20" s="213"/>
      <c r="O20" s="213" t="s">
        <v>628</v>
      </c>
      <c r="P20" s="221"/>
      <c r="Q20" s="429"/>
      <c r="R20" s="429"/>
      <c r="S20" s="429"/>
      <c r="T20" s="429"/>
      <c r="U20" s="429"/>
      <c r="V20" s="415" t="s">
        <v>629</v>
      </c>
      <c r="W20" s="417"/>
      <c r="X20" s="416"/>
    </row>
    <row r="21" spans="2:24" ht="15.95" customHeight="1" x14ac:dyDescent="0.15">
      <c r="B21" s="409"/>
      <c r="C21" s="415" t="s">
        <v>506</v>
      </c>
      <c r="D21" s="416"/>
      <c r="E21" s="228">
        <v>1</v>
      </c>
      <c r="F21" s="268">
        <v>112.3</v>
      </c>
      <c r="G21" s="213" t="s">
        <v>630</v>
      </c>
      <c r="H21" s="213" t="s">
        <v>631</v>
      </c>
      <c r="I21" s="213" t="s">
        <v>627</v>
      </c>
      <c r="J21" s="429" t="s">
        <v>373</v>
      </c>
      <c r="K21" s="429"/>
      <c r="L21" s="429" t="s">
        <v>595</v>
      </c>
      <c r="M21" s="429"/>
      <c r="N21" s="213"/>
      <c r="O21" s="213" t="s">
        <v>628</v>
      </c>
      <c r="P21" s="221"/>
      <c r="Q21" s="429"/>
      <c r="R21" s="429"/>
      <c r="S21" s="429"/>
      <c r="T21" s="429"/>
      <c r="U21" s="429"/>
      <c r="V21" s="415" t="s">
        <v>629</v>
      </c>
      <c r="W21" s="417"/>
      <c r="X21" s="416"/>
    </row>
    <row r="22" spans="2:24" ht="15.95" customHeight="1" x14ac:dyDescent="0.15">
      <c r="B22" s="409"/>
      <c r="C22" s="415" t="s">
        <v>507</v>
      </c>
      <c r="D22" s="416"/>
      <c r="E22" s="228">
        <v>1</v>
      </c>
      <c r="F22" s="268">
        <v>123.9</v>
      </c>
      <c r="G22" s="213" t="s">
        <v>626</v>
      </c>
      <c r="H22" s="213" t="s">
        <v>343</v>
      </c>
      <c r="I22" s="213" t="s">
        <v>627</v>
      </c>
      <c r="J22" s="429" t="s">
        <v>375</v>
      </c>
      <c r="K22" s="429"/>
      <c r="L22" s="429" t="s">
        <v>595</v>
      </c>
      <c r="M22" s="429"/>
      <c r="N22" s="213"/>
      <c r="O22" s="213" t="s">
        <v>628</v>
      </c>
      <c r="P22" s="221"/>
      <c r="Q22" s="429"/>
      <c r="R22" s="429"/>
      <c r="S22" s="429"/>
      <c r="T22" s="429"/>
      <c r="U22" s="429"/>
      <c r="V22" s="415" t="s">
        <v>629</v>
      </c>
      <c r="W22" s="417"/>
      <c r="X22" s="416"/>
    </row>
    <row r="23" spans="2:24" ht="15.95" customHeight="1" x14ac:dyDescent="0.15">
      <c r="B23" s="409"/>
      <c r="C23" s="415"/>
      <c r="D23" s="416"/>
      <c r="E23" s="228"/>
      <c r="F23" s="268"/>
      <c r="G23" s="213"/>
      <c r="H23" s="213"/>
      <c r="I23" s="213"/>
      <c r="J23" s="429"/>
      <c r="K23" s="429"/>
      <c r="L23" s="429"/>
      <c r="M23" s="429"/>
      <c r="N23" s="213"/>
      <c r="O23" s="213"/>
      <c r="P23" s="221"/>
      <c r="Q23" s="429"/>
      <c r="R23" s="429"/>
      <c r="S23" s="429"/>
      <c r="T23" s="429"/>
      <c r="U23" s="429"/>
      <c r="V23" s="415"/>
      <c r="W23" s="417"/>
      <c r="X23" s="416"/>
    </row>
    <row r="24" spans="2:24" ht="15.95" customHeight="1" x14ac:dyDescent="0.15">
      <c r="B24" s="409"/>
      <c r="C24" s="415"/>
      <c r="D24" s="416"/>
      <c r="E24" s="228"/>
      <c r="F24" s="268"/>
      <c r="G24" s="213"/>
      <c r="H24" s="213"/>
      <c r="I24" s="213"/>
      <c r="J24" s="429"/>
      <c r="K24" s="429"/>
      <c r="L24" s="429"/>
      <c r="M24" s="429"/>
      <c r="N24" s="213"/>
      <c r="O24" s="213"/>
      <c r="P24" s="221"/>
      <c r="Q24" s="429"/>
      <c r="R24" s="429"/>
      <c r="S24" s="429"/>
      <c r="T24" s="429"/>
      <c r="U24" s="429"/>
      <c r="V24" s="415"/>
      <c r="W24" s="417"/>
      <c r="X24" s="416"/>
    </row>
    <row r="25" spans="2:24" ht="15.95" customHeight="1" x14ac:dyDescent="0.15">
      <c r="B25" s="409"/>
      <c r="C25" s="415"/>
      <c r="D25" s="416"/>
      <c r="E25" s="228"/>
      <c r="F25" s="268"/>
      <c r="G25" s="213"/>
      <c r="H25" s="213"/>
      <c r="I25" s="213"/>
      <c r="J25" s="429"/>
      <c r="K25" s="429"/>
      <c r="L25" s="429"/>
      <c r="M25" s="429"/>
      <c r="N25" s="213"/>
      <c r="O25" s="213"/>
      <c r="P25" s="221"/>
      <c r="Q25" s="429"/>
      <c r="R25" s="429"/>
      <c r="S25" s="429"/>
      <c r="T25" s="429"/>
      <c r="U25" s="429"/>
      <c r="V25" s="415"/>
      <c r="W25" s="417"/>
      <c r="X25" s="416"/>
    </row>
    <row r="26" spans="2:24" ht="15.95" customHeight="1" x14ac:dyDescent="0.15">
      <c r="B26" s="409"/>
      <c r="C26" s="415"/>
      <c r="D26" s="416"/>
      <c r="E26" s="228"/>
      <c r="F26" s="268"/>
      <c r="G26" s="213"/>
      <c r="H26" s="213"/>
      <c r="I26" s="213"/>
      <c r="J26" s="429"/>
      <c r="K26" s="429"/>
      <c r="L26" s="429"/>
      <c r="M26" s="429"/>
      <c r="N26" s="213"/>
      <c r="O26" s="213"/>
      <c r="P26" s="221"/>
      <c r="Q26" s="429"/>
      <c r="R26" s="429"/>
      <c r="S26" s="429"/>
      <c r="T26" s="429"/>
      <c r="U26" s="429"/>
      <c r="V26" s="415"/>
      <c r="W26" s="417"/>
      <c r="X26" s="416"/>
    </row>
    <row r="27" spans="2:24" ht="15.95" customHeight="1" x14ac:dyDescent="0.15">
      <c r="B27" s="409"/>
      <c r="C27" s="415"/>
      <c r="D27" s="416"/>
      <c r="E27" s="228"/>
      <c r="F27" s="268"/>
      <c r="G27" s="213"/>
      <c r="H27" s="213"/>
      <c r="I27" s="213"/>
      <c r="J27" s="429"/>
      <c r="K27" s="429"/>
      <c r="L27" s="429"/>
      <c r="M27" s="429"/>
      <c r="N27" s="213"/>
      <c r="O27" s="213"/>
      <c r="P27" s="221"/>
      <c r="Q27" s="429"/>
      <c r="R27" s="429"/>
      <c r="S27" s="429"/>
      <c r="T27" s="429"/>
      <c r="U27" s="429"/>
      <c r="V27" s="415"/>
      <c r="W27" s="417"/>
      <c r="X27" s="416"/>
    </row>
    <row r="28" spans="2:24" ht="15.95" customHeight="1" x14ac:dyDescent="0.15">
      <c r="B28" s="409"/>
      <c r="C28" s="415"/>
      <c r="D28" s="416"/>
      <c r="E28" s="228"/>
      <c r="F28" s="268"/>
      <c r="G28" s="213"/>
      <c r="H28" s="213"/>
      <c r="I28" s="213"/>
      <c r="J28" s="429"/>
      <c r="K28" s="429"/>
      <c r="L28" s="429"/>
      <c r="M28" s="429"/>
      <c r="N28" s="213"/>
      <c r="O28" s="213"/>
      <c r="P28" s="221"/>
      <c r="Q28" s="429"/>
      <c r="R28" s="429"/>
      <c r="S28" s="429"/>
      <c r="T28" s="429"/>
      <c r="U28" s="429"/>
      <c r="V28" s="415"/>
      <c r="W28" s="417"/>
      <c r="X28" s="416"/>
    </row>
    <row r="29" spans="2:24" ht="15.95" customHeight="1" x14ac:dyDescent="0.15">
      <c r="B29" s="409"/>
      <c r="C29" s="415"/>
      <c r="D29" s="416"/>
      <c r="E29" s="228"/>
      <c r="F29" s="268"/>
      <c r="G29" s="213"/>
      <c r="H29" s="213"/>
      <c r="I29" s="213"/>
      <c r="J29" s="429"/>
      <c r="K29" s="429"/>
      <c r="L29" s="429"/>
      <c r="M29" s="429"/>
      <c r="N29" s="213"/>
      <c r="O29" s="213"/>
      <c r="P29" s="221"/>
      <c r="Q29" s="429"/>
      <c r="R29" s="429"/>
      <c r="S29" s="429"/>
      <c r="T29" s="429"/>
      <c r="U29" s="429"/>
      <c r="V29" s="415"/>
      <c r="W29" s="417"/>
      <c r="X29" s="416"/>
    </row>
    <row r="30" spans="2:24" ht="15.95" customHeight="1" x14ac:dyDescent="0.15">
      <c r="B30" s="409"/>
      <c r="C30" s="415"/>
      <c r="D30" s="416"/>
      <c r="E30" s="228"/>
      <c r="F30" s="268"/>
      <c r="G30" s="213"/>
      <c r="H30" s="213"/>
      <c r="I30" s="213"/>
      <c r="J30" s="429"/>
      <c r="K30" s="429"/>
      <c r="L30" s="429"/>
      <c r="M30" s="429"/>
      <c r="N30" s="213"/>
      <c r="O30" s="213"/>
      <c r="P30" s="221"/>
      <c r="Q30" s="429"/>
      <c r="R30" s="429"/>
      <c r="S30" s="429"/>
      <c r="T30" s="429"/>
      <c r="U30" s="429"/>
      <c r="V30" s="415"/>
      <c r="W30" s="417"/>
      <c r="X30" s="416"/>
    </row>
    <row r="31" spans="2:24" ht="15.95" customHeight="1" x14ac:dyDescent="0.15">
      <c r="B31" s="409"/>
      <c r="C31" s="415"/>
      <c r="D31" s="416"/>
      <c r="E31" s="228"/>
      <c r="F31" s="268"/>
      <c r="G31" s="213"/>
      <c r="H31" s="213"/>
      <c r="I31" s="213"/>
      <c r="J31" s="429"/>
      <c r="K31" s="429"/>
      <c r="L31" s="429"/>
      <c r="M31" s="429"/>
      <c r="N31" s="213"/>
      <c r="O31" s="213"/>
      <c r="P31" s="221"/>
      <c r="Q31" s="429"/>
      <c r="R31" s="429"/>
      <c r="S31" s="429"/>
      <c r="T31" s="429"/>
      <c r="U31" s="429"/>
      <c r="V31" s="415"/>
      <c r="W31" s="417"/>
      <c r="X31" s="416"/>
    </row>
    <row r="32" spans="2:24" ht="15.95" customHeight="1" x14ac:dyDescent="0.15">
      <c r="B32" s="409"/>
      <c r="C32" s="415"/>
      <c r="D32" s="416"/>
      <c r="E32" s="228"/>
      <c r="F32" s="268"/>
      <c r="G32" s="213"/>
      <c r="H32" s="213"/>
      <c r="I32" s="213"/>
      <c r="J32" s="429"/>
      <c r="K32" s="429"/>
      <c r="L32" s="429"/>
      <c r="M32" s="429"/>
      <c r="N32" s="213"/>
      <c r="O32" s="213"/>
      <c r="P32" s="221"/>
      <c r="Q32" s="429"/>
      <c r="R32" s="429"/>
      <c r="S32" s="429"/>
      <c r="T32" s="429"/>
      <c r="U32" s="429"/>
      <c r="V32" s="415"/>
      <c r="W32" s="417"/>
      <c r="X32" s="416"/>
    </row>
    <row r="33" spans="2:24" ht="15.95" customHeight="1" x14ac:dyDescent="0.15">
      <c r="B33" s="409"/>
      <c r="C33" s="415"/>
      <c r="D33" s="416"/>
      <c r="E33" s="228"/>
      <c r="F33" s="268"/>
      <c r="G33" s="213"/>
      <c r="H33" s="213"/>
      <c r="I33" s="213"/>
      <c r="J33" s="429"/>
      <c r="K33" s="429"/>
      <c r="L33" s="429"/>
      <c r="M33" s="429"/>
      <c r="N33" s="213"/>
      <c r="O33" s="213"/>
      <c r="P33" s="221"/>
      <c r="Q33" s="429"/>
      <c r="R33" s="429"/>
      <c r="S33" s="429"/>
      <c r="T33" s="429"/>
      <c r="U33" s="429"/>
      <c r="V33" s="415"/>
      <c r="W33" s="417"/>
      <c r="X33" s="416"/>
    </row>
    <row r="34" spans="2:24" ht="15.95" customHeight="1" x14ac:dyDescent="0.15">
      <c r="B34" s="409"/>
      <c r="C34" s="415"/>
      <c r="D34" s="416"/>
      <c r="E34" s="228"/>
      <c r="F34" s="268"/>
      <c r="G34" s="213"/>
      <c r="H34" s="213"/>
      <c r="I34" s="213"/>
      <c r="J34" s="429"/>
      <c r="K34" s="429"/>
      <c r="L34" s="429"/>
      <c r="M34" s="429"/>
      <c r="N34" s="213"/>
      <c r="O34" s="213"/>
      <c r="P34" s="221"/>
      <c r="Q34" s="429"/>
      <c r="R34" s="429"/>
      <c r="S34" s="429"/>
      <c r="T34" s="429"/>
      <c r="U34" s="429"/>
      <c r="V34" s="415"/>
      <c r="W34" s="417"/>
      <c r="X34" s="416"/>
    </row>
    <row r="35" spans="2:24" ht="15.95" customHeight="1" x14ac:dyDescent="0.15">
      <c r="B35" s="409"/>
      <c r="C35" s="415"/>
      <c r="D35" s="416"/>
      <c r="E35" s="228"/>
      <c r="F35" s="268"/>
      <c r="G35" s="213"/>
      <c r="H35" s="213"/>
      <c r="I35" s="213"/>
      <c r="J35" s="429"/>
      <c r="K35" s="429"/>
      <c r="L35" s="429"/>
      <c r="M35" s="429"/>
      <c r="N35" s="213"/>
      <c r="O35" s="213"/>
      <c r="P35" s="221"/>
      <c r="Q35" s="429"/>
      <c r="R35" s="429"/>
      <c r="S35" s="429"/>
      <c r="T35" s="429"/>
      <c r="U35" s="429"/>
      <c r="V35" s="415"/>
      <c r="W35" s="417"/>
      <c r="X35" s="416"/>
    </row>
    <row r="36" spans="2:24" ht="15.95" customHeight="1" x14ac:dyDescent="0.15">
      <c r="B36" s="409"/>
      <c r="C36" s="415"/>
      <c r="D36" s="416"/>
      <c r="E36" s="228"/>
      <c r="F36" s="268"/>
      <c r="G36" s="213"/>
      <c r="H36" s="213"/>
      <c r="I36" s="213"/>
      <c r="J36" s="429"/>
      <c r="K36" s="429"/>
      <c r="L36" s="429"/>
      <c r="M36" s="429"/>
      <c r="N36" s="213"/>
      <c r="O36" s="213"/>
      <c r="P36" s="221"/>
      <c r="Q36" s="429"/>
      <c r="R36" s="429"/>
      <c r="S36" s="429"/>
      <c r="T36" s="429"/>
      <c r="U36" s="429"/>
      <c r="V36" s="415"/>
      <c r="W36" s="417"/>
      <c r="X36" s="416"/>
    </row>
    <row r="37" spans="2:24" ht="15.95" customHeight="1" x14ac:dyDescent="0.15">
      <c r="B37" s="409"/>
      <c r="C37" s="415"/>
      <c r="D37" s="416"/>
      <c r="E37" s="228"/>
      <c r="F37" s="268"/>
      <c r="G37" s="213"/>
      <c r="H37" s="213"/>
      <c r="I37" s="213"/>
      <c r="J37" s="429"/>
      <c r="K37" s="429"/>
      <c r="L37" s="429"/>
      <c r="M37" s="429"/>
      <c r="N37" s="213"/>
      <c r="O37" s="213"/>
      <c r="P37" s="221"/>
      <c r="Q37" s="429"/>
      <c r="R37" s="429"/>
      <c r="S37" s="429"/>
      <c r="T37" s="429"/>
      <c r="U37" s="429"/>
      <c r="V37" s="415"/>
      <c r="W37" s="417"/>
      <c r="X37" s="416"/>
    </row>
    <row r="38" spans="2:24" ht="15.95" customHeight="1" x14ac:dyDescent="0.15">
      <c r="B38" s="409"/>
      <c r="C38" s="415"/>
      <c r="D38" s="416"/>
      <c r="E38" s="228"/>
      <c r="F38" s="268"/>
      <c r="G38" s="213"/>
      <c r="H38" s="213"/>
      <c r="I38" s="213"/>
      <c r="J38" s="429"/>
      <c r="K38" s="429"/>
      <c r="L38" s="429"/>
      <c r="M38" s="429"/>
      <c r="N38" s="213"/>
      <c r="O38" s="213"/>
      <c r="P38" s="221"/>
      <c r="Q38" s="429"/>
      <c r="R38" s="429"/>
      <c r="S38" s="429"/>
      <c r="T38" s="429"/>
      <c r="U38" s="429"/>
      <c r="V38" s="415"/>
      <c r="W38" s="417"/>
      <c r="X38" s="416"/>
    </row>
    <row r="39" spans="2:24" ht="15.95" customHeight="1" x14ac:dyDescent="0.15">
      <c r="B39" s="409"/>
      <c r="C39" s="415"/>
      <c r="D39" s="416"/>
      <c r="E39" s="228"/>
      <c r="F39" s="268"/>
      <c r="G39" s="213"/>
      <c r="H39" s="213"/>
      <c r="I39" s="213"/>
      <c r="J39" s="429"/>
      <c r="K39" s="429"/>
      <c r="L39" s="429"/>
      <c r="M39" s="429"/>
      <c r="N39" s="213"/>
      <c r="O39" s="213"/>
      <c r="P39" s="221"/>
      <c r="Q39" s="429"/>
      <c r="R39" s="429"/>
      <c r="S39" s="429"/>
      <c r="T39" s="429"/>
      <c r="U39" s="429"/>
      <c r="V39" s="415"/>
      <c r="W39" s="417"/>
      <c r="X39" s="416"/>
    </row>
    <row r="40" spans="2:24" ht="15.95" customHeight="1" x14ac:dyDescent="0.15">
      <c r="B40" s="409"/>
      <c r="C40" s="681"/>
      <c r="D40" s="682"/>
      <c r="E40" s="228"/>
      <c r="F40" s="268"/>
      <c r="G40" s="213"/>
      <c r="H40" s="213"/>
      <c r="I40" s="213"/>
      <c r="J40" s="429"/>
      <c r="K40" s="429"/>
      <c r="L40" s="429"/>
      <c r="M40" s="429"/>
      <c r="N40" s="213"/>
      <c r="O40" s="213"/>
      <c r="P40" s="221"/>
      <c r="Q40" s="429"/>
      <c r="R40" s="429"/>
      <c r="S40" s="429"/>
      <c r="T40" s="429"/>
      <c r="U40" s="429"/>
      <c r="V40" s="415"/>
      <c r="W40" s="417"/>
      <c r="X40" s="416"/>
    </row>
    <row r="41" spans="2:24" ht="15.95" customHeight="1" x14ac:dyDescent="0.15">
      <c r="B41" s="410"/>
      <c r="C41" s="681"/>
      <c r="D41" s="682"/>
      <c r="E41" s="228"/>
      <c r="F41" s="268"/>
      <c r="G41" s="213"/>
      <c r="H41" s="213"/>
      <c r="I41" s="213"/>
      <c r="J41" s="429"/>
      <c r="K41" s="429"/>
      <c r="L41" s="429"/>
      <c r="M41" s="429"/>
      <c r="N41" s="213"/>
      <c r="O41" s="213"/>
      <c r="P41" s="221"/>
      <c r="Q41" s="429"/>
      <c r="R41" s="429"/>
      <c r="S41" s="429"/>
      <c r="T41" s="429"/>
      <c r="U41" s="429"/>
      <c r="V41" s="415"/>
      <c r="W41" s="417"/>
      <c r="X41" s="416"/>
    </row>
    <row r="42" spans="2:24" ht="15.95" customHeight="1" x14ac:dyDescent="0.15">
      <c r="B42" s="26"/>
      <c r="C42" s="1" t="s">
        <v>159</v>
      </c>
      <c r="D42" s="7"/>
      <c r="F42" s="7"/>
      <c r="G42" s="24"/>
      <c r="H42" s="24"/>
      <c r="I42" s="24"/>
      <c r="J42" s="24"/>
      <c r="K42" s="24"/>
      <c r="L42" s="24"/>
      <c r="M42" s="24"/>
      <c r="N42" s="24"/>
      <c r="O42" s="24"/>
      <c r="P42" s="7"/>
      <c r="Q42" s="24"/>
      <c r="R42" s="24"/>
      <c r="S42" s="24"/>
      <c r="T42" s="24"/>
      <c r="U42" s="24"/>
      <c r="V42" s="7"/>
      <c r="W42" s="7"/>
      <c r="X42" s="7"/>
    </row>
    <row r="43" spans="2:24" ht="15.95" customHeight="1" x14ac:dyDescent="0.15">
      <c r="B43" s="26"/>
      <c r="C43" s="30" t="s">
        <v>160</v>
      </c>
      <c r="D43" s="7"/>
      <c r="F43" s="7"/>
      <c r="G43" s="24"/>
      <c r="H43" s="24"/>
      <c r="I43" s="24"/>
      <c r="J43" s="24"/>
      <c r="K43" s="24"/>
      <c r="L43" s="24"/>
      <c r="M43" s="24"/>
      <c r="N43" s="24"/>
      <c r="O43" s="24"/>
      <c r="P43" s="7"/>
      <c r="Q43" s="24"/>
      <c r="R43" s="24"/>
      <c r="S43" s="24"/>
      <c r="T43" s="24"/>
      <c r="U43" s="24"/>
      <c r="V43" s="7"/>
      <c r="W43" s="7"/>
      <c r="X43" s="7"/>
    </row>
    <row r="44" spans="2:24" ht="15.95" customHeight="1" x14ac:dyDescent="0.15">
      <c r="C44" s="3" t="s">
        <v>161</v>
      </c>
    </row>
    <row r="45" spans="2:24" ht="15.95" customHeight="1" x14ac:dyDescent="0.15">
      <c r="C45" s="3" t="s">
        <v>162</v>
      </c>
    </row>
    <row r="46" spans="2:24" ht="15.95" customHeight="1" x14ac:dyDescent="0.15">
      <c r="C46" s="4" t="s">
        <v>106</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7"/>
  <dataValidations count="4">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1"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85" zoomScaleSheetLayoutView="100" workbookViewId="0">
      <pane xSplit="4" ySplit="6" topLeftCell="E7" activePane="bottomRight" state="frozen"/>
      <selection pane="topRight" activeCell="Z23" sqref="Z23"/>
      <selection pane="bottomLeft" activeCell="Z23" sqref="Z23"/>
      <selection pane="bottomRight" activeCell="B3" sqref="B3:Z4"/>
    </sheetView>
  </sheetViews>
  <sheetFormatPr defaultColWidth="5.5" defaultRowHeight="15.95" customHeight="1" x14ac:dyDescent="0.15"/>
  <cols>
    <col min="1" max="1" width="2.75" style="1" customWidth="1"/>
    <col min="2" max="2" width="4.125" style="1" customWidth="1"/>
    <col min="3" max="29" width="5.5" style="1" customWidth="1"/>
    <col min="30" max="16384" width="5.5" style="1"/>
  </cols>
  <sheetData>
    <row r="1" spans="2:28" ht="9.75" customHeight="1" x14ac:dyDescent="0.15"/>
    <row r="2" spans="2:28" ht="24.75" customHeight="1" x14ac:dyDescent="0.15">
      <c r="B2" s="384" t="s">
        <v>163</v>
      </c>
      <c r="C2" s="384"/>
      <c r="D2" s="384"/>
      <c r="E2" s="602"/>
      <c r="F2" s="602"/>
      <c r="G2" s="602"/>
      <c r="H2" s="384"/>
      <c r="I2" s="384"/>
      <c r="J2" s="384"/>
      <c r="K2" s="384"/>
      <c r="L2" s="384"/>
      <c r="M2" s="384"/>
      <c r="N2" s="384"/>
      <c r="O2" s="384"/>
      <c r="P2" s="384"/>
      <c r="Q2" s="384"/>
      <c r="R2" s="384"/>
      <c r="S2" s="384"/>
      <c r="T2" s="384"/>
      <c r="U2" s="384"/>
      <c r="V2" s="384"/>
      <c r="W2" s="384"/>
      <c r="X2" s="384"/>
      <c r="Y2" s="384"/>
      <c r="Z2" s="384"/>
    </row>
    <row r="3" spans="2:28" ht="20.100000000000001" customHeight="1" x14ac:dyDescent="0.15">
      <c r="B3" s="760" t="s">
        <v>398</v>
      </c>
      <c r="C3" s="760"/>
      <c r="D3" s="603"/>
      <c r="E3" s="761" t="s">
        <v>399</v>
      </c>
      <c r="F3" s="762"/>
      <c r="G3" s="763"/>
      <c r="H3" s="764" t="s">
        <v>400</v>
      </c>
      <c r="I3" s="371"/>
      <c r="J3" s="765" t="s">
        <v>401</v>
      </c>
      <c r="K3" s="765"/>
      <c r="L3" s="765"/>
      <c r="M3" s="477" t="s">
        <v>511</v>
      </c>
      <c r="N3" s="478"/>
      <c r="O3" s="478"/>
      <c r="P3" s="478"/>
      <c r="Q3" s="776" t="s">
        <v>512</v>
      </c>
      <c r="R3" s="777"/>
      <c r="S3" s="777"/>
      <c r="T3" s="778"/>
      <c r="U3" s="631" t="s">
        <v>509</v>
      </c>
      <c r="V3" s="632"/>
      <c r="W3" s="633"/>
      <c r="X3" s="610">
        <v>45917</v>
      </c>
      <c r="Y3" s="611"/>
      <c r="Z3" s="612"/>
    </row>
    <row r="4" spans="2:28" ht="20.100000000000001" customHeight="1" x14ac:dyDescent="0.15">
      <c r="B4" s="772" t="s">
        <v>532</v>
      </c>
      <c r="C4" s="772"/>
      <c r="D4" s="616"/>
      <c r="E4" s="773" t="s">
        <v>406</v>
      </c>
      <c r="F4" s="774"/>
      <c r="G4" s="775"/>
      <c r="H4" s="743" t="s">
        <v>402</v>
      </c>
      <c r="I4" s="400"/>
      <c r="J4" s="765" t="s">
        <v>510</v>
      </c>
      <c r="K4" s="765"/>
      <c r="L4" s="765"/>
      <c r="M4" s="464"/>
      <c r="N4" s="480"/>
      <c r="O4" s="480"/>
      <c r="P4" s="480"/>
      <c r="Q4" s="779" t="s">
        <v>513</v>
      </c>
      <c r="R4" s="780"/>
      <c r="S4" s="780"/>
      <c r="T4" s="781"/>
      <c r="U4" s="766"/>
      <c r="V4" s="767"/>
      <c r="W4" s="768"/>
      <c r="X4" s="769"/>
      <c r="Y4" s="770"/>
      <c r="Z4" s="771"/>
    </row>
    <row r="5" spans="2:28" ht="28.5" customHeight="1" x14ac:dyDescent="0.15">
      <c r="B5" s="782" t="s">
        <v>164</v>
      </c>
      <c r="C5" s="785" t="s">
        <v>165</v>
      </c>
      <c r="D5" s="785"/>
      <c r="E5" s="786" t="s">
        <v>122</v>
      </c>
      <c r="F5" s="792" t="s">
        <v>164</v>
      </c>
      <c r="G5" s="793"/>
      <c r="H5" s="742"/>
      <c r="I5" s="742"/>
      <c r="J5" s="742"/>
      <c r="K5" s="742"/>
      <c r="L5" s="742"/>
      <c r="M5" s="742"/>
      <c r="N5" s="742"/>
      <c r="O5" s="742"/>
      <c r="P5" s="742"/>
      <c r="Q5" s="742"/>
      <c r="R5" s="742"/>
      <c r="S5" s="794"/>
      <c r="T5" s="794"/>
      <c r="U5" s="794"/>
      <c r="V5" s="794"/>
      <c r="W5" s="794"/>
      <c r="X5" s="794"/>
      <c r="Y5" s="794"/>
      <c r="Z5" s="795"/>
      <c r="AA5" s="21"/>
      <c r="AB5" s="5"/>
    </row>
    <row r="6" spans="2:28" ht="24.75" customHeight="1" x14ac:dyDescent="0.15">
      <c r="B6" s="782"/>
      <c r="C6" s="400"/>
      <c r="D6" s="400"/>
      <c r="E6" s="787"/>
      <c r="F6" s="371" t="s">
        <v>166</v>
      </c>
      <c r="G6" s="371"/>
      <c r="H6" s="741" t="s">
        <v>167</v>
      </c>
      <c r="I6" s="794"/>
      <c r="J6" s="794"/>
      <c r="K6" s="794"/>
      <c r="L6" s="794"/>
      <c r="M6" s="794"/>
      <c r="N6" s="795"/>
      <c r="O6" s="741" t="s">
        <v>168</v>
      </c>
      <c r="P6" s="742"/>
      <c r="Q6" s="742"/>
      <c r="R6" s="742"/>
      <c r="S6" s="742"/>
      <c r="T6" s="742"/>
      <c r="U6" s="742"/>
      <c r="V6" s="742"/>
      <c r="W6" s="742"/>
      <c r="X6" s="743"/>
      <c r="Y6" s="741" t="s">
        <v>169</v>
      </c>
      <c r="Z6" s="743"/>
      <c r="AA6" s="5"/>
      <c r="AB6" s="5"/>
    </row>
    <row r="7" spans="2:28" ht="27.75" customHeight="1" x14ac:dyDescent="0.15">
      <c r="B7" s="783"/>
      <c r="C7" s="788"/>
      <c r="D7" s="789"/>
      <c r="E7" s="111"/>
      <c r="F7" s="754"/>
      <c r="G7" s="754"/>
      <c r="H7" s="749"/>
      <c r="I7" s="751"/>
      <c r="J7" s="751"/>
      <c r="K7" s="751"/>
      <c r="L7" s="751"/>
      <c r="M7" s="751"/>
      <c r="N7" s="752"/>
      <c r="O7" s="744"/>
      <c r="P7" s="745"/>
      <c r="Q7" s="745"/>
      <c r="R7" s="745"/>
      <c r="S7" s="745"/>
      <c r="T7" s="745"/>
      <c r="U7" s="745"/>
      <c r="V7" s="745"/>
      <c r="W7" s="745"/>
      <c r="X7" s="746"/>
      <c r="Y7" s="748"/>
      <c r="Z7" s="748"/>
    </row>
    <row r="8" spans="2:28" ht="27.75" customHeight="1" x14ac:dyDescent="0.15">
      <c r="B8" s="783"/>
      <c r="C8" s="788"/>
      <c r="D8" s="789"/>
      <c r="E8" s="111"/>
      <c r="F8" s="754"/>
      <c r="G8" s="754"/>
      <c r="H8" s="749"/>
      <c r="I8" s="750"/>
      <c r="J8" s="750"/>
      <c r="K8" s="750"/>
      <c r="L8" s="751"/>
      <c r="M8" s="751"/>
      <c r="N8" s="752"/>
      <c r="O8" s="744"/>
      <c r="P8" s="745"/>
      <c r="Q8" s="745"/>
      <c r="R8" s="745"/>
      <c r="S8" s="745"/>
      <c r="T8" s="745"/>
      <c r="U8" s="745"/>
      <c r="V8" s="745"/>
      <c r="W8" s="745"/>
      <c r="X8" s="746"/>
      <c r="Y8" s="748"/>
      <c r="Z8" s="748"/>
    </row>
    <row r="9" spans="2:28" ht="27.75" customHeight="1" x14ac:dyDescent="0.15">
      <c r="B9" s="783"/>
      <c r="C9" s="790"/>
      <c r="D9" s="791"/>
      <c r="E9" s="111"/>
      <c r="F9" s="754"/>
      <c r="G9" s="754"/>
      <c r="H9" s="749"/>
      <c r="I9" s="750"/>
      <c r="J9" s="750"/>
      <c r="K9" s="750"/>
      <c r="L9" s="751"/>
      <c r="M9" s="751"/>
      <c r="N9" s="752"/>
      <c r="O9" s="744"/>
      <c r="P9" s="745"/>
      <c r="Q9" s="745"/>
      <c r="R9" s="745"/>
      <c r="S9" s="745"/>
      <c r="T9" s="745"/>
      <c r="U9" s="745"/>
      <c r="V9" s="745"/>
      <c r="W9" s="745"/>
      <c r="X9" s="746"/>
      <c r="Y9" s="739"/>
      <c r="Z9" s="740"/>
    </row>
    <row r="10" spans="2:28" ht="27.75" customHeight="1" x14ac:dyDescent="0.15">
      <c r="B10" s="783"/>
      <c r="C10" s="790"/>
      <c r="D10" s="791"/>
      <c r="E10" s="111"/>
      <c r="F10" s="755"/>
      <c r="G10" s="756"/>
      <c r="H10" s="749"/>
      <c r="I10" s="750"/>
      <c r="J10" s="750"/>
      <c r="K10" s="750"/>
      <c r="L10" s="750"/>
      <c r="M10" s="750"/>
      <c r="N10" s="759"/>
      <c r="O10" s="744"/>
      <c r="P10" s="745"/>
      <c r="Q10" s="745"/>
      <c r="R10" s="745"/>
      <c r="S10" s="745"/>
      <c r="T10" s="745"/>
      <c r="U10" s="745"/>
      <c r="V10" s="745"/>
      <c r="W10" s="745"/>
      <c r="X10" s="746"/>
      <c r="Y10" s="739"/>
      <c r="Z10" s="740"/>
    </row>
    <row r="11" spans="2:28" ht="27.75" customHeight="1" x14ac:dyDescent="0.15">
      <c r="B11" s="783"/>
      <c r="C11" s="739"/>
      <c r="D11" s="740"/>
      <c r="E11" s="20"/>
      <c r="F11" s="757"/>
      <c r="G11" s="758"/>
      <c r="H11" s="749"/>
      <c r="I11" s="750"/>
      <c r="J11" s="750"/>
      <c r="K11" s="750"/>
      <c r="L11" s="750"/>
      <c r="M11" s="750"/>
      <c r="N11" s="759"/>
      <c r="O11" s="739"/>
      <c r="P11" s="747"/>
      <c r="Q11" s="747"/>
      <c r="R11" s="747"/>
      <c r="S11" s="747"/>
      <c r="T11" s="747"/>
      <c r="U11" s="747"/>
      <c r="V11" s="747"/>
      <c r="W11" s="747"/>
      <c r="X11" s="740"/>
      <c r="Y11" s="739"/>
      <c r="Z11" s="740"/>
    </row>
    <row r="12" spans="2:28" ht="27.75" customHeight="1" x14ac:dyDescent="0.15">
      <c r="B12" s="783"/>
      <c r="C12" s="739"/>
      <c r="D12" s="740"/>
      <c r="E12" s="20"/>
      <c r="F12" s="753"/>
      <c r="G12" s="753"/>
      <c r="H12" s="749"/>
      <c r="I12" s="750"/>
      <c r="J12" s="750"/>
      <c r="K12" s="750"/>
      <c r="L12" s="751"/>
      <c r="M12" s="751"/>
      <c r="N12" s="752"/>
      <c r="O12" s="739"/>
      <c r="P12" s="747"/>
      <c r="Q12" s="747"/>
      <c r="R12" s="747"/>
      <c r="S12" s="747"/>
      <c r="T12" s="747"/>
      <c r="U12" s="747"/>
      <c r="V12" s="747"/>
      <c r="W12" s="747"/>
      <c r="X12" s="740"/>
      <c r="Y12" s="739"/>
      <c r="Z12" s="740"/>
    </row>
    <row r="13" spans="2:28" ht="27.75" customHeight="1" x14ac:dyDescent="0.15">
      <c r="B13" s="783"/>
      <c r="C13" s="739"/>
      <c r="D13" s="740"/>
      <c r="E13" s="20"/>
      <c r="F13" s="753"/>
      <c r="G13" s="753"/>
      <c r="H13" s="749"/>
      <c r="I13" s="750"/>
      <c r="J13" s="750"/>
      <c r="K13" s="750"/>
      <c r="L13" s="751"/>
      <c r="M13" s="751"/>
      <c r="N13" s="752"/>
      <c r="O13" s="739"/>
      <c r="P13" s="747"/>
      <c r="Q13" s="747"/>
      <c r="R13" s="747"/>
      <c r="S13" s="747"/>
      <c r="T13" s="747"/>
      <c r="U13" s="747"/>
      <c r="V13" s="747"/>
      <c r="W13" s="747"/>
      <c r="X13" s="740"/>
      <c r="Y13" s="739"/>
      <c r="Z13" s="740"/>
    </row>
    <row r="14" spans="2:28" ht="27.75" customHeight="1" x14ac:dyDescent="0.15">
      <c r="B14" s="783"/>
      <c r="C14" s="739"/>
      <c r="D14" s="740"/>
      <c r="E14" s="20"/>
      <c r="F14" s="754"/>
      <c r="G14" s="754"/>
      <c r="H14" s="749"/>
      <c r="I14" s="750"/>
      <c r="J14" s="750"/>
      <c r="K14" s="750"/>
      <c r="L14" s="751"/>
      <c r="M14" s="751"/>
      <c r="N14" s="752"/>
      <c r="O14" s="739"/>
      <c r="P14" s="747"/>
      <c r="Q14" s="747"/>
      <c r="R14" s="747"/>
      <c r="S14" s="747"/>
      <c r="T14" s="747"/>
      <c r="U14" s="747"/>
      <c r="V14" s="747"/>
      <c r="W14" s="747"/>
      <c r="X14" s="740"/>
      <c r="Y14" s="739"/>
      <c r="Z14" s="740"/>
    </row>
    <row r="15" spans="2:28" ht="27.75" customHeight="1" x14ac:dyDescent="0.15">
      <c r="B15" s="783"/>
      <c r="C15" s="739"/>
      <c r="D15" s="740"/>
      <c r="E15" s="20"/>
      <c r="F15" s="753"/>
      <c r="G15" s="753"/>
      <c r="H15" s="749"/>
      <c r="I15" s="750"/>
      <c r="J15" s="750"/>
      <c r="K15" s="750"/>
      <c r="L15" s="751"/>
      <c r="M15" s="751"/>
      <c r="N15" s="752"/>
      <c r="O15" s="739"/>
      <c r="P15" s="747"/>
      <c r="Q15" s="747"/>
      <c r="R15" s="747"/>
      <c r="S15" s="747"/>
      <c r="T15" s="747"/>
      <c r="U15" s="747"/>
      <c r="V15" s="747"/>
      <c r="W15" s="747"/>
      <c r="X15" s="740"/>
      <c r="Y15" s="739"/>
      <c r="Z15" s="740"/>
    </row>
    <row r="16" spans="2:28" ht="27.75" customHeight="1" x14ac:dyDescent="0.15">
      <c r="B16" s="783"/>
      <c r="C16" s="739"/>
      <c r="D16" s="740"/>
      <c r="E16" s="20"/>
      <c r="F16" s="753"/>
      <c r="G16" s="753"/>
      <c r="H16" s="749"/>
      <c r="I16" s="750"/>
      <c r="J16" s="750"/>
      <c r="K16" s="750"/>
      <c r="L16" s="751"/>
      <c r="M16" s="751"/>
      <c r="N16" s="752"/>
      <c r="O16" s="739"/>
      <c r="P16" s="747"/>
      <c r="Q16" s="747"/>
      <c r="R16" s="747"/>
      <c r="S16" s="747"/>
      <c r="T16" s="747"/>
      <c r="U16" s="747"/>
      <c r="V16" s="747"/>
      <c r="W16" s="747"/>
      <c r="X16" s="740"/>
      <c r="Y16" s="739"/>
      <c r="Z16" s="740"/>
    </row>
    <row r="17" spans="2:26" ht="27.75" customHeight="1" x14ac:dyDescent="0.15">
      <c r="B17" s="783"/>
      <c r="C17" s="739"/>
      <c r="D17" s="740"/>
      <c r="E17" s="20"/>
      <c r="F17" s="753"/>
      <c r="G17" s="753"/>
      <c r="H17" s="749"/>
      <c r="I17" s="750"/>
      <c r="J17" s="750"/>
      <c r="K17" s="750"/>
      <c r="L17" s="751"/>
      <c r="M17" s="751"/>
      <c r="N17" s="752"/>
      <c r="O17" s="739"/>
      <c r="P17" s="747"/>
      <c r="Q17" s="747"/>
      <c r="R17" s="747"/>
      <c r="S17" s="747"/>
      <c r="T17" s="747"/>
      <c r="U17" s="747"/>
      <c r="V17" s="747"/>
      <c r="W17" s="747"/>
      <c r="X17" s="740"/>
      <c r="Y17" s="739"/>
      <c r="Z17" s="740"/>
    </row>
    <row r="18" spans="2:26" ht="27.75" customHeight="1" x14ac:dyDescent="0.15">
      <c r="B18" s="783"/>
      <c r="C18" s="739"/>
      <c r="D18" s="740"/>
      <c r="E18" s="20"/>
      <c r="F18" s="753"/>
      <c r="G18" s="753"/>
      <c r="H18" s="749"/>
      <c r="I18" s="750"/>
      <c r="J18" s="750"/>
      <c r="K18" s="750"/>
      <c r="L18" s="751"/>
      <c r="M18" s="751"/>
      <c r="N18" s="752"/>
      <c r="O18" s="739"/>
      <c r="P18" s="747"/>
      <c r="Q18" s="747"/>
      <c r="R18" s="747"/>
      <c r="S18" s="747"/>
      <c r="T18" s="747"/>
      <c r="U18" s="747"/>
      <c r="V18" s="747"/>
      <c r="W18" s="747"/>
      <c r="X18" s="740"/>
      <c r="Y18" s="739"/>
      <c r="Z18" s="740"/>
    </row>
    <row r="19" spans="2:26" ht="27.75" customHeight="1" x14ac:dyDescent="0.15">
      <c r="B19" s="783"/>
      <c r="C19" s="739"/>
      <c r="D19" s="740"/>
      <c r="E19" s="20"/>
      <c r="F19" s="753"/>
      <c r="G19" s="753"/>
      <c r="H19" s="749"/>
      <c r="I19" s="750"/>
      <c r="J19" s="750"/>
      <c r="K19" s="750"/>
      <c r="L19" s="751"/>
      <c r="M19" s="751"/>
      <c r="N19" s="752"/>
      <c r="O19" s="739"/>
      <c r="P19" s="747"/>
      <c r="Q19" s="747"/>
      <c r="R19" s="747"/>
      <c r="S19" s="747"/>
      <c r="T19" s="747"/>
      <c r="U19" s="747"/>
      <c r="V19" s="747"/>
      <c r="W19" s="747"/>
      <c r="X19" s="740"/>
      <c r="Y19" s="739"/>
      <c r="Z19" s="740"/>
    </row>
    <row r="20" spans="2:26" ht="27.75" customHeight="1" x14ac:dyDescent="0.15">
      <c r="B20" s="783"/>
      <c r="C20" s="739"/>
      <c r="D20" s="740"/>
      <c r="E20" s="20"/>
      <c r="F20" s="753"/>
      <c r="G20" s="753"/>
      <c r="H20" s="749"/>
      <c r="I20" s="750"/>
      <c r="J20" s="750"/>
      <c r="K20" s="750"/>
      <c r="L20" s="751"/>
      <c r="M20" s="751"/>
      <c r="N20" s="752"/>
      <c r="O20" s="739"/>
      <c r="P20" s="747"/>
      <c r="Q20" s="747"/>
      <c r="R20" s="747"/>
      <c r="S20" s="747"/>
      <c r="T20" s="747"/>
      <c r="U20" s="747"/>
      <c r="V20" s="747"/>
      <c r="W20" s="747"/>
      <c r="X20" s="740"/>
      <c r="Y20" s="739"/>
      <c r="Z20" s="740"/>
    </row>
    <row r="21" spans="2:26" ht="27.75" customHeight="1" x14ac:dyDescent="0.15">
      <c r="B21" s="784"/>
      <c r="C21" s="739"/>
      <c r="D21" s="740"/>
      <c r="E21" s="20"/>
      <c r="F21" s="753"/>
      <c r="G21" s="753"/>
      <c r="H21" s="749"/>
      <c r="I21" s="750"/>
      <c r="J21" s="750"/>
      <c r="K21" s="750"/>
      <c r="L21" s="751"/>
      <c r="M21" s="751"/>
      <c r="N21" s="752"/>
      <c r="O21" s="739"/>
      <c r="P21" s="747"/>
      <c r="Q21" s="747"/>
      <c r="R21" s="747"/>
      <c r="S21" s="747"/>
      <c r="T21" s="747"/>
      <c r="U21" s="747"/>
      <c r="V21" s="747"/>
      <c r="W21" s="747"/>
      <c r="X21" s="740"/>
      <c r="Y21" s="739"/>
      <c r="Z21" s="740"/>
    </row>
    <row r="22" spans="2:26" ht="15.95" customHeight="1" x14ac:dyDescent="0.15">
      <c r="B22" s="1" t="s">
        <v>170</v>
      </c>
    </row>
    <row r="23" spans="2:26" ht="15.95" customHeight="1" x14ac:dyDescent="0.15">
      <c r="B23" s="4" t="s">
        <v>106</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12"/>
  <printOptions horizontalCentered="1" verticalCentered="1"/>
  <pageMargins left="0.23622047244094488" right="0.23622047244094488" top="0.74803149606299213" bottom="0.74803149606299213" header="0.31496062992125984" footer="0.31496062992125984"/>
  <pageSetup paperSize="9" scale="95"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dimension ref="B1:X31"/>
  <sheetViews>
    <sheetView showGridLines="0" showZeros="0" view="pageBreakPreview" zoomScaleNormal="70" zoomScaleSheetLayoutView="100"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494</v>
      </c>
      <c r="F5" s="804"/>
      <c r="G5" s="805"/>
      <c r="H5" s="805"/>
      <c r="I5" s="805"/>
      <c r="J5" s="805"/>
      <c r="K5" s="805"/>
      <c r="L5" s="806"/>
      <c r="M5" s="832" t="s">
        <v>634</v>
      </c>
      <c r="N5" s="837" t="s">
        <v>635</v>
      </c>
      <c r="O5" s="838"/>
      <c r="P5" s="277" t="s">
        <v>494</v>
      </c>
      <c r="Q5" s="804"/>
      <c r="R5" s="805"/>
      <c r="S5" s="805"/>
      <c r="T5" s="805"/>
      <c r="U5" s="805"/>
      <c r="V5" s="805"/>
      <c r="W5" s="806"/>
    </row>
    <row r="6" spans="2:23" s="31" customFormat="1" ht="25.5" customHeight="1" x14ac:dyDescent="0.15">
      <c r="B6" s="834"/>
      <c r="C6" s="837" t="s">
        <v>173</v>
      </c>
      <c r="D6" s="838"/>
      <c r="E6" s="278">
        <v>2</v>
      </c>
      <c r="F6" s="807"/>
      <c r="G6" s="808"/>
      <c r="H6" s="808"/>
      <c r="I6" s="808"/>
      <c r="J6" s="808"/>
      <c r="K6" s="808"/>
      <c r="L6" s="809"/>
      <c r="M6" s="834"/>
      <c r="N6" s="837" t="s">
        <v>636</v>
      </c>
      <c r="O6" s="838"/>
      <c r="P6" s="278">
        <v>9</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534</v>
      </c>
      <c r="F8" s="807"/>
      <c r="G8" s="808"/>
      <c r="H8" s="808"/>
      <c r="I8" s="808"/>
      <c r="J8" s="808"/>
      <c r="K8" s="808"/>
      <c r="L8" s="809"/>
      <c r="M8" s="833"/>
      <c r="N8" s="837" t="s">
        <v>290</v>
      </c>
      <c r="O8" s="838"/>
      <c r="P8" s="277" t="s">
        <v>542</v>
      </c>
      <c r="Q8" s="807"/>
      <c r="R8" s="808"/>
      <c r="S8" s="808"/>
      <c r="T8" s="808"/>
      <c r="U8" s="808"/>
      <c r="V8" s="808"/>
      <c r="W8" s="809"/>
    </row>
    <row r="9" spans="2:23" s="31" customFormat="1" ht="25.5" customHeight="1" x14ac:dyDescent="0.15">
      <c r="B9" s="839" t="s">
        <v>133</v>
      </c>
      <c r="C9" s="841"/>
      <c r="D9" s="840"/>
      <c r="E9" s="280" t="s">
        <v>335</v>
      </c>
      <c r="F9" s="807"/>
      <c r="G9" s="808"/>
      <c r="H9" s="808"/>
      <c r="I9" s="808"/>
      <c r="J9" s="808"/>
      <c r="K9" s="808"/>
      <c r="L9" s="809"/>
      <c r="M9" s="839" t="s">
        <v>292</v>
      </c>
      <c r="N9" s="841"/>
      <c r="O9" s="840"/>
      <c r="P9" s="280" t="s">
        <v>335</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642</v>
      </c>
      <c r="F13" s="830"/>
      <c r="G13" s="831"/>
      <c r="H13" s="813" t="s">
        <v>643</v>
      </c>
      <c r="I13" s="813"/>
      <c r="J13" s="814" t="s">
        <v>644</v>
      </c>
      <c r="K13" s="814"/>
      <c r="L13" s="814"/>
      <c r="M13" s="813" t="s">
        <v>645</v>
      </c>
      <c r="N13" s="813"/>
      <c r="O13" s="813"/>
      <c r="P13" s="826" t="s">
        <v>646</v>
      </c>
      <c r="Q13" s="827"/>
      <c r="R13" s="828"/>
      <c r="S13" s="813" t="s">
        <v>643</v>
      </c>
      <c r="T13" s="813"/>
      <c r="U13" s="814" t="s">
        <v>647</v>
      </c>
      <c r="V13" s="814"/>
      <c r="W13" s="814"/>
    </row>
    <row r="14" spans="2:23" s="31" customFormat="1" ht="25.5" customHeight="1" x14ac:dyDescent="0.15">
      <c r="B14" s="815" t="s">
        <v>179</v>
      </c>
      <c r="C14" s="815"/>
      <c r="D14" s="815"/>
      <c r="E14" s="816" t="s">
        <v>540</v>
      </c>
      <c r="F14" s="816"/>
      <c r="G14" s="816"/>
      <c r="H14" s="817" t="s">
        <v>648</v>
      </c>
      <c r="I14" s="818"/>
      <c r="J14" s="819" t="s">
        <v>539</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650</v>
      </c>
      <c r="F15" s="798"/>
      <c r="G15" s="798"/>
      <c r="H15" s="798"/>
      <c r="I15" s="798"/>
      <c r="J15" s="798"/>
      <c r="K15" s="798"/>
      <c r="L15" s="799"/>
      <c r="M15" s="796" t="s">
        <v>651</v>
      </c>
      <c r="N15" s="796"/>
      <c r="O15" s="796"/>
      <c r="P15" s="797" t="s">
        <v>652</v>
      </c>
      <c r="Q15" s="798"/>
      <c r="R15" s="798"/>
      <c r="S15" s="798"/>
      <c r="T15" s="798"/>
      <c r="U15" s="798"/>
      <c r="V15" s="798"/>
      <c r="W15" s="799"/>
    </row>
    <row r="16" spans="2:23" s="31" customFormat="1" ht="25.5" customHeight="1" x14ac:dyDescent="0.15">
      <c r="B16" s="803" t="s">
        <v>171</v>
      </c>
      <c r="C16" s="803" t="s">
        <v>172</v>
      </c>
      <c r="D16" s="803"/>
      <c r="E16" s="277" t="s">
        <v>494</v>
      </c>
      <c r="F16" s="804"/>
      <c r="G16" s="805"/>
      <c r="H16" s="805"/>
      <c r="I16" s="805"/>
      <c r="J16" s="805"/>
      <c r="K16" s="805"/>
      <c r="L16" s="806"/>
      <c r="M16" s="803" t="s">
        <v>634</v>
      </c>
      <c r="N16" s="803" t="s">
        <v>635</v>
      </c>
      <c r="O16" s="803"/>
      <c r="P16" s="277" t="s">
        <v>494</v>
      </c>
      <c r="Q16" s="804"/>
      <c r="R16" s="805"/>
      <c r="S16" s="805"/>
      <c r="T16" s="805"/>
      <c r="U16" s="805"/>
      <c r="V16" s="805"/>
      <c r="W16" s="806"/>
    </row>
    <row r="17" spans="2:24" s="31" customFormat="1" ht="25.5" customHeight="1" x14ac:dyDescent="0.15">
      <c r="B17" s="803"/>
      <c r="C17" s="803" t="s">
        <v>173</v>
      </c>
      <c r="D17" s="803"/>
      <c r="E17" s="278">
        <v>17</v>
      </c>
      <c r="F17" s="807"/>
      <c r="G17" s="808"/>
      <c r="H17" s="808"/>
      <c r="I17" s="808"/>
      <c r="J17" s="808"/>
      <c r="K17" s="808"/>
      <c r="L17" s="809"/>
      <c r="M17" s="803"/>
      <c r="N17" s="803" t="s">
        <v>636</v>
      </c>
      <c r="O17" s="803"/>
      <c r="P17" s="278">
        <v>26</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546</v>
      </c>
      <c r="F19" s="807"/>
      <c r="G19" s="808"/>
      <c r="H19" s="808"/>
      <c r="I19" s="808"/>
      <c r="J19" s="808"/>
      <c r="K19" s="808"/>
      <c r="L19" s="809"/>
      <c r="M19" s="803"/>
      <c r="N19" s="803" t="s">
        <v>290</v>
      </c>
      <c r="O19" s="803"/>
      <c r="P19" s="277" t="s">
        <v>546</v>
      </c>
      <c r="Q19" s="807"/>
      <c r="R19" s="808"/>
      <c r="S19" s="808"/>
      <c r="T19" s="808"/>
      <c r="U19" s="808"/>
      <c r="V19" s="808"/>
      <c r="W19" s="809"/>
    </row>
    <row r="20" spans="2:24" s="31" customFormat="1" ht="25.5" customHeight="1" x14ac:dyDescent="0.15">
      <c r="B20" s="796" t="s">
        <v>133</v>
      </c>
      <c r="C20" s="796"/>
      <c r="D20" s="796"/>
      <c r="E20" s="280" t="s">
        <v>301</v>
      </c>
      <c r="F20" s="807"/>
      <c r="G20" s="808"/>
      <c r="H20" s="808"/>
      <c r="I20" s="808"/>
      <c r="J20" s="808"/>
      <c r="K20" s="808"/>
      <c r="L20" s="809"/>
      <c r="M20" s="796" t="s">
        <v>292</v>
      </c>
      <c r="N20" s="796"/>
      <c r="O20" s="796"/>
      <c r="P20" s="280" t="s">
        <v>318</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653</v>
      </c>
      <c r="F24" s="827"/>
      <c r="G24" s="828"/>
      <c r="H24" s="813" t="s">
        <v>643</v>
      </c>
      <c r="I24" s="813"/>
      <c r="J24" s="829" t="s">
        <v>654</v>
      </c>
      <c r="K24" s="830"/>
      <c r="L24" s="831"/>
      <c r="M24" s="813" t="s">
        <v>645</v>
      </c>
      <c r="N24" s="813"/>
      <c r="O24" s="813"/>
      <c r="P24" s="826" t="s">
        <v>655</v>
      </c>
      <c r="Q24" s="827"/>
      <c r="R24" s="828"/>
      <c r="S24" s="813" t="s">
        <v>643</v>
      </c>
      <c r="T24" s="813"/>
      <c r="U24" s="814" t="s">
        <v>656</v>
      </c>
      <c r="V24" s="814"/>
      <c r="W24" s="814"/>
    </row>
    <row r="25" spans="2:24" s="31" customFormat="1" ht="25.5" customHeight="1" x14ac:dyDescent="0.15">
      <c r="B25" s="815" t="s">
        <v>179</v>
      </c>
      <c r="C25" s="815"/>
      <c r="D25" s="815"/>
      <c r="E25" s="816" t="s">
        <v>540</v>
      </c>
      <c r="F25" s="816"/>
      <c r="G25" s="816"/>
      <c r="H25" s="817" t="s">
        <v>648</v>
      </c>
      <c r="I25" s="818"/>
      <c r="J25" s="819" t="s">
        <v>539</v>
      </c>
      <c r="K25" s="820"/>
      <c r="L25" s="821"/>
      <c r="M25" s="817" t="s">
        <v>649</v>
      </c>
      <c r="N25" s="818"/>
      <c r="O25" s="822"/>
      <c r="P25" s="823" t="s">
        <v>540</v>
      </c>
      <c r="Q25" s="816"/>
      <c r="R25" s="816"/>
      <c r="S25" s="824" t="s">
        <v>648</v>
      </c>
      <c r="T25" s="825"/>
      <c r="U25" s="819" t="s">
        <v>539</v>
      </c>
      <c r="V25" s="820"/>
      <c r="W25" s="821"/>
    </row>
    <row r="26" spans="2:24" s="31" customFormat="1" ht="39.75" customHeight="1" x14ac:dyDescent="0.15">
      <c r="B26" s="796" t="s">
        <v>181</v>
      </c>
      <c r="C26" s="796"/>
      <c r="D26" s="796"/>
      <c r="E26" s="797" t="s">
        <v>657</v>
      </c>
      <c r="F26" s="798"/>
      <c r="G26" s="798"/>
      <c r="H26" s="798"/>
      <c r="I26" s="798"/>
      <c r="J26" s="798"/>
      <c r="K26" s="798"/>
      <c r="L26" s="799"/>
      <c r="M26" s="796" t="s">
        <v>651</v>
      </c>
      <c r="N26" s="796"/>
      <c r="O26" s="796"/>
      <c r="P26" s="797" t="s">
        <v>658</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s>
  <phoneticPr fontId="12"/>
  <dataValidations count="2">
    <dataValidation type="list" allowBlank="1" showInputMessage="1" showErrorMessage="1" sqref="E8 E19 P8 P19" xr:uid="{1E652353-E9C9-4160-A807-B00C339765BC}">
      <formula1>INDIRECT(E7)</formula1>
    </dataValidation>
    <dataValidation allowBlank="1" showInputMessage="1" showErrorMessage="1" prompt="覆工スパン毎に連番を記入。_x000a_数値で入力する。" sqref="E6 E17 P17 P6" xr:uid="{C7209D6C-279C-4AC0-9BD3-7BE8878DFDC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563DD-8AEC-4D5D-AD82-459AAE3D34D6}">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494</v>
      </c>
      <c r="F5" s="804"/>
      <c r="G5" s="805"/>
      <c r="H5" s="805"/>
      <c r="I5" s="805"/>
      <c r="J5" s="805"/>
      <c r="K5" s="805"/>
      <c r="L5" s="806"/>
      <c r="M5" s="832" t="s">
        <v>634</v>
      </c>
      <c r="N5" s="837" t="s">
        <v>635</v>
      </c>
      <c r="O5" s="838"/>
      <c r="P5" s="277" t="s">
        <v>494</v>
      </c>
      <c r="Q5" s="804"/>
      <c r="R5" s="805"/>
      <c r="S5" s="805"/>
      <c r="T5" s="805"/>
      <c r="U5" s="805"/>
      <c r="V5" s="805"/>
      <c r="W5" s="806"/>
    </row>
    <row r="6" spans="2:23" s="31" customFormat="1" ht="25.5" customHeight="1" x14ac:dyDescent="0.15">
      <c r="B6" s="834"/>
      <c r="C6" s="837" t="s">
        <v>173</v>
      </c>
      <c r="D6" s="838"/>
      <c r="E6" s="278">
        <v>51</v>
      </c>
      <c r="F6" s="807"/>
      <c r="G6" s="808"/>
      <c r="H6" s="808"/>
      <c r="I6" s="808"/>
      <c r="J6" s="808"/>
      <c r="K6" s="808"/>
      <c r="L6" s="809"/>
      <c r="M6" s="834"/>
      <c r="N6" s="837" t="s">
        <v>636</v>
      </c>
      <c r="O6" s="838"/>
      <c r="P6" s="278">
        <v>52</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549</v>
      </c>
      <c r="F8" s="807"/>
      <c r="G8" s="808"/>
      <c r="H8" s="808"/>
      <c r="I8" s="808"/>
      <c r="J8" s="808"/>
      <c r="K8" s="808"/>
      <c r="L8" s="809"/>
      <c r="M8" s="833"/>
      <c r="N8" s="837" t="s">
        <v>290</v>
      </c>
      <c r="O8" s="838"/>
      <c r="P8" s="277" t="s">
        <v>549</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659</v>
      </c>
      <c r="F13" s="830"/>
      <c r="G13" s="831"/>
      <c r="H13" s="813" t="s">
        <v>643</v>
      </c>
      <c r="I13" s="813"/>
      <c r="J13" s="814" t="s">
        <v>660</v>
      </c>
      <c r="K13" s="814"/>
      <c r="L13" s="814"/>
      <c r="M13" s="813" t="s">
        <v>645</v>
      </c>
      <c r="N13" s="813"/>
      <c r="O13" s="813"/>
      <c r="P13" s="826" t="s">
        <v>661</v>
      </c>
      <c r="Q13" s="827"/>
      <c r="R13" s="828"/>
      <c r="S13" s="813" t="s">
        <v>643</v>
      </c>
      <c r="T13" s="813"/>
      <c r="U13" s="814" t="s">
        <v>662</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663</v>
      </c>
      <c r="F15" s="798"/>
      <c r="G15" s="798"/>
      <c r="H15" s="798"/>
      <c r="I15" s="798"/>
      <c r="J15" s="798"/>
      <c r="K15" s="798"/>
      <c r="L15" s="799"/>
      <c r="M15" s="796" t="s">
        <v>651</v>
      </c>
      <c r="N15" s="796"/>
      <c r="O15" s="796"/>
      <c r="P15" s="797" t="s">
        <v>664</v>
      </c>
      <c r="Q15" s="798"/>
      <c r="R15" s="798"/>
      <c r="S15" s="798"/>
      <c r="T15" s="798"/>
      <c r="U15" s="798"/>
      <c r="V15" s="798"/>
      <c r="W15" s="799"/>
    </row>
    <row r="16" spans="2:23" s="31" customFormat="1" ht="25.5" customHeight="1" x14ac:dyDescent="0.15">
      <c r="B16" s="803" t="s">
        <v>171</v>
      </c>
      <c r="C16" s="803" t="s">
        <v>172</v>
      </c>
      <c r="D16" s="803"/>
      <c r="E16" s="277" t="s">
        <v>494</v>
      </c>
      <c r="F16" s="804"/>
      <c r="G16" s="805"/>
      <c r="H16" s="805"/>
      <c r="I16" s="805"/>
      <c r="J16" s="805"/>
      <c r="K16" s="805"/>
      <c r="L16" s="806"/>
      <c r="M16" s="803" t="s">
        <v>634</v>
      </c>
      <c r="N16" s="803" t="s">
        <v>635</v>
      </c>
      <c r="O16" s="803"/>
      <c r="P16" s="277" t="s">
        <v>494</v>
      </c>
      <c r="Q16" s="804"/>
      <c r="R16" s="805"/>
      <c r="S16" s="805"/>
      <c r="T16" s="805"/>
      <c r="U16" s="805"/>
      <c r="V16" s="805"/>
      <c r="W16" s="806"/>
    </row>
    <row r="17" spans="2:24" s="31" customFormat="1" ht="25.5" customHeight="1" x14ac:dyDescent="0.15">
      <c r="B17" s="803"/>
      <c r="C17" s="803" t="s">
        <v>173</v>
      </c>
      <c r="D17" s="803"/>
      <c r="E17" s="278">
        <v>53</v>
      </c>
      <c r="F17" s="807"/>
      <c r="G17" s="808"/>
      <c r="H17" s="808"/>
      <c r="I17" s="808"/>
      <c r="J17" s="808"/>
      <c r="K17" s="808"/>
      <c r="L17" s="809"/>
      <c r="M17" s="803"/>
      <c r="N17" s="803" t="s">
        <v>636</v>
      </c>
      <c r="O17" s="803"/>
      <c r="P17" s="278">
        <v>56</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449</v>
      </c>
      <c r="Q18" s="807"/>
      <c r="R18" s="808"/>
      <c r="S18" s="808"/>
      <c r="T18" s="808"/>
      <c r="U18" s="808"/>
      <c r="V18" s="808"/>
      <c r="W18" s="809"/>
    </row>
    <row r="19" spans="2:24" s="31" customFormat="1" ht="25.5" customHeight="1" x14ac:dyDescent="0.15">
      <c r="B19" s="803"/>
      <c r="C19" s="803" t="s">
        <v>131</v>
      </c>
      <c r="D19" s="803"/>
      <c r="E19" s="277" t="s">
        <v>552</v>
      </c>
      <c r="F19" s="807"/>
      <c r="G19" s="808"/>
      <c r="H19" s="808"/>
      <c r="I19" s="808"/>
      <c r="J19" s="808"/>
      <c r="K19" s="808"/>
      <c r="L19" s="809"/>
      <c r="M19" s="803"/>
      <c r="N19" s="803" t="s">
        <v>290</v>
      </c>
      <c r="O19" s="803"/>
      <c r="P19" s="277" t="s">
        <v>555</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665</v>
      </c>
      <c r="F24" s="827"/>
      <c r="G24" s="828"/>
      <c r="H24" s="813" t="s">
        <v>643</v>
      </c>
      <c r="I24" s="813"/>
      <c r="J24" s="829" t="s">
        <v>666</v>
      </c>
      <c r="K24" s="830"/>
      <c r="L24" s="831"/>
      <c r="M24" s="813" t="s">
        <v>645</v>
      </c>
      <c r="N24" s="813"/>
      <c r="O24" s="813"/>
      <c r="P24" s="826" t="s">
        <v>667</v>
      </c>
      <c r="Q24" s="827"/>
      <c r="R24" s="828"/>
      <c r="S24" s="813" t="s">
        <v>643</v>
      </c>
      <c r="T24" s="813"/>
      <c r="U24" s="814" t="s">
        <v>668</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669</v>
      </c>
      <c r="F26" s="798"/>
      <c r="G26" s="798"/>
      <c r="H26" s="798"/>
      <c r="I26" s="798"/>
      <c r="J26" s="798"/>
      <c r="K26" s="798"/>
      <c r="L26" s="799"/>
      <c r="M26" s="796" t="s">
        <v>651</v>
      </c>
      <c r="N26" s="796"/>
      <c r="O26" s="796"/>
      <c r="P26" s="797" t="s">
        <v>670</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631F2B7-C2FC-4EA9-8757-9C5AE41586EA}"/>
    <dataValidation type="list" allowBlank="1" showInputMessage="1" showErrorMessage="1" sqref="E8 E19 P8 P19" xr:uid="{B1B9656F-1AB5-48C4-B53B-2B6CFDB3097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82BE4D-0ABE-41F9-884D-E325157DD167}">
          <x14:formula1>
            <xm:f>'(参考)リスト'!$F$16:$F$21</xm:f>
          </x14:formula1>
          <xm:sqref>E11:E12 E22:E23 P11:P12 P22:P23</xm:sqref>
        </x14:dataValidation>
        <x14:dataValidation type="list" allowBlank="1" showInputMessage="1" showErrorMessage="1" xr:uid="{CFE7B7D8-ACF4-4869-A358-D9B0845B7746}">
          <x14:formula1>
            <xm:f>'(参考)リスト'!$D$16:$D$18</xm:f>
          </x14:formula1>
          <xm:sqref>E10 E21 P10 P21</xm:sqref>
        </x14:dataValidation>
        <x14:dataValidation type="list" allowBlank="1" showInputMessage="1" showErrorMessage="1" xr:uid="{C8FE3565-D2D9-4CBD-907B-494681F95473}">
          <x14:formula1>
            <xm:f>'(参考)リスト'!$E$16:$E$27</xm:f>
          </x14:formula1>
          <xm:sqref>E9 E20 P9 P20</xm:sqref>
        </x14:dataValidation>
        <x14:dataValidation type="list" allowBlank="1" showInputMessage="1" showErrorMessage="1" xr:uid="{BC12F486-B107-4FCA-B887-867EAD3CB4C0}">
          <x14:formula1>
            <xm:f>'(参考)リスト'!$B$16:$B$21</xm:f>
          </x14:formula1>
          <xm:sqref>E7 E18 P7 P18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D9A7-F8BE-4A1F-9C7E-65E20BA37594}">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494</v>
      </c>
      <c r="F5" s="804"/>
      <c r="G5" s="805"/>
      <c r="H5" s="805"/>
      <c r="I5" s="805"/>
      <c r="J5" s="805"/>
      <c r="K5" s="805"/>
      <c r="L5" s="806"/>
      <c r="M5" s="832" t="s">
        <v>634</v>
      </c>
      <c r="N5" s="837" t="s">
        <v>635</v>
      </c>
      <c r="O5" s="838"/>
      <c r="P5" s="277" t="s">
        <v>494</v>
      </c>
      <c r="Q5" s="804"/>
      <c r="R5" s="805"/>
      <c r="S5" s="805"/>
      <c r="T5" s="805"/>
      <c r="U5" s="805"/>
      <c r="V5" s="805"/>
      <c r="W5" s="806"/>
    </row>
    <row r="6" spans="2:23" s="31" customFormat="1" ht="25.5" customHeight="1" x14ac:dyDescent="0.15">
      <c r="B6" s="834"/>
      <c r="C6" s="837" t="s">
        <v>173</v>
      </c>
      <c r="D6" s="838"/>
      <c r="E6" s="278">
        <v>57</v>
      </c>
      <c r="F6" s="807"/>
      <c r="G6" s="808"/>
      <c r="H6" s="808"/>
      <c r="I6" s="808"/>
      <c r="J6" s="808"/>
      <c r="K6" s="808"/>
      <c r="L6" s="809"/>
      <c r="M6" s="834"/>
      <c r="N6" s="837" t="s">
        <v>636</v>
      </c>
      <c r="O6" s="838"/>
      <c r="P6" s="278">
        <v>58</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557</v>
      </c>
      <c r="Q7" s="807"/>
      <c r="R7" s="808"/>
      <c r="S7" s="808"/>
      <c r="T7" s="808"/>
      <c r="U7" s="808"/>
      <c r="V7" s="808"/>
      <c r="W7" s="809"/>
    </row>
    <row r="8" spans="2:23" s="31" customFormat="1" ht="25.5" customHeight="1" x14ac:dyDescent="0.15">
      <c r="B8" s="833"/>
      <c r="C8" s="837" t="s">
        <v>131</v>
      </c>
      <c r="D8" s="838"/>
      <c r="E8" s="277" t="s">
        <v>556</v>
      </c>
      <c r="F8" s="807"/>
      <c r="G8" s="808"/>
      <c r="H8" s="808"/>
      <c r="I8" s="808"/>
      <c r="J8" s="808"/>
      <c r="K8" s="808"/>
      <c r="L8" s="809"/>
      <c r="M8" s="833"/>
      <c r="N8" s="837" t="s">
        <v>290</v>
      </c>
      <c r="O8" s="838"/>
      <c r="P8" s="277" t="s">
        <v>558</v>
      </c>
      <c r="Q8" s="807"/>
      <c r="R8" s="808"/>
      <c r="S8" s="808"/>
      <c r="T8" s="808"/>
      <c r="U8" s="808"/>
      <c r="V8" s="808"/>
      <c r="W8" s="809"/>
    </row>
    <row r="9" spans="2:23" s="31" customFormat="1" ht="25.5" customHeight="1" x14ac:dyDescent="0.15">
      <c r="B9" s="839" t="s">
        <v>133</v>
      </c>
      <c r="C9" s="841"/>
      <c r="D9" s="840"/>
      <c r="E9" s="280" t="s">
        <v>335</v>
      </c>
      <c r="F9" s="807"/>
      <c r="G9" s="808"/>
      <c r="H9" s="808"/>
      <c r="I9" s="808"/>
      <c r="J9" s="808"/>
      <c r="K9" s="808"/>
      <c r="L9" s="809"/>
      <c r="M9" s="839" t="s">
        <v>292</v>
      </c>
      <c r="N9" s="841"/>
      <c r="O9" s="840"/>
      <c r="P9" s="280" t="s">
        <v>343</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c r="Q12" s="810"/>
      <c r="R12" s="811"/>
      <c r="S12" s="811"/>
      <c r="T12" s="811"/>
      <c r="U12" s="811"/>
      <c r="V12" s="811"/>
      <c r="W12" s="812"/>
    </row>
    <row r="13" spans="2:23" s="31" customFormat="1" ht="25.5" customHeight="1" x14ac:dyDescent="0.15">
      <c r="B13" s="813" t="s">
        <v>177</v>
      </c>
      <c r="C13" s="813"/>
      <c r="D13" s="813"/>
      <c r="E13" s="829" t="s">
        <v>671</v>
      </c>
      <c r="F13" s="830"/>
      <c r="G13" s="831"/>
      <c r="H13" s="813" t="s">
        <v>643</v>
      </c>
      <c r="I13" s="813"/>
      <c r="J13" s="814" t="s">
        <v>668</v>
      </c>
      <c r="K13" s="814"/>
      <c r="L13" s="814"/>
      <c r="M13" s="813" t="s">
        <v>645</v>
      </c>
      <c r="N13" s="813"/>
      <c r="O13" s="813"/>
      <c r="P13" s="826" t="s">
        <v>559</v>
      </c>
      <c r="Q13" s="827"/>
      <c r="R13" s="828"/>
      <c r="S13" s="813" t="s">
        <v>643</v>
      </c>
      <c r="T13" s="813"/>
      <c r="U13" s="814" t="s">
        <v>668</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672</v>
      </c>
      <c r="F15" s="798"/>
      <c r="G15" s="798"/>
      <c r="H15" s="798"/>
      <c r="I15" s="798"/>
      <c r="J15" s="798"/>
      <c r="K15" s="798"/>
      <c r="L15" s="799"/>
      <c r="M15" s="796" t="s">
        <v>651</v>
      </c>
      <c r="N15" s="796"/>
      <c r="O15" s="796"/>
      <c r="P15" s="797" t="s">
        <v>673</v>
      </c>
      <c r="Q15" s="798"/>
      <c r="R15" s="798"/>
      <c r="S15" s="798"/>
      <c r="T15" s="798"/>
      <c r="U15" s="798"/>
      <c r="V15" s="798"/>
      <c r="W15" s="799"/>
    </row>
    <row r="16" spans="2:23" s="31" customFormat="1" ht="25.5" customHeight="1" x14ac:dyDescent="0.15">
      <c r="B16" s="803" t="s">
        <v>171</v>
      </c>
      <c r="C16" s="803" t="s">
        <v>172</v>
      </c>
      <c r="D16" s="803"/>
      <c r="E16" s="277" t="s">
        <v>497</v>
      </c>
      <c r="F16" s="804"/>
      <c r="G16" s="805"/>
      <c r="H16" s="805"/>
      <c r="I16" s="805"/>
      <c r="J16" s="805"/>
      <c r="K16" s="805"/>
      <c r="L16" s="806"/>
      <c r="M16" s="803" t="s">
        <v>634</v>
      </c>
      <c r="N16" s="803" t="s">
        <v>635</v>
      </c>
      <c r="O16" s="803"/>
      <c r="P16" s="277" t="s">
        <v>497</v>
      </c>
      <c r="Q16" s="804"/>
      <c r="R16" s="805"/>
      <c r="S16" s="805"/>
      <c r="T16" s="805"/>
      <c r="U16" s="805"/>
      <c r="V16" s="805"/>
      <c r="W16" s="806"/>
    </row>
    <row r="17" spans="2:24" s="31" customFormat="1" ht="25.5" customHeight="1" x14ac:dyDescent="0.15">
      <c r="B17" s="803"/>
      <c r="C17" s="803" t="s">
        <v>173</v>
      </c>
      <c r="D17" s="803"/>
      <c r="E17" s="278">
        <v>36</v>
      </c>
      <c r="F17" s="807"/>
      <c r="G17" s="808"/>
      <c r="H17" s="808"/>
      <c r="I17" s="808"/>
      <c r="J17" s="808"/>
      <c r="K17" s="808"/>
      <c r="L17" s="809"/>
      <c r="M17" s="803"/>
      <c r="N17" s="803" t="s">
        <v>636</v>
      </c>
      <c r="O17" s="803"/>
      <c r="P17" s="278">
        <v>37</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560</v>
      </c>
      <c r="F19" s="807"/>
      <c r="G19" s="808"/>
      <c r="H19" s="808"/>
      <c r="I19" s="808"/>
      <c r="J19" s="808"/>
      <c r="K19" s="808"/>
      <c r="L19" s="809"/>
      <c r="M19" s="803"/>
      <c r="N19" s="803" t="s">
        <v>290</v>
      </c>
      <c r="O19" s="803"/>
      <c r="P19" s="277" t="s">
        <v>542</v>
      </c>
      <c r="Q19" s="807"/>
      <c r="R19" s="808"/>
      <c r="S19" s="808"/>
      <c r="T19" s="808"/>
      <c r="U19" s="808"/>
      <c r="V19" s="808"/>
      <c r="W19" s="809"/>
    </row>
    <row r="20" spans="2:24" s="31" customFormat="1" ht="25.5" customHeight="1" x14ac:dyDescent="0.15">
      <c r="B20" s="796" t="s">
        <v>133</v>
      </c>
      <c r="C20" s="796"/>
      <c r="D20" s="796"/>
      <c r="E20" s="280" t="s">
        <v>318</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544</v>
      </c>
      <c r="Q23" s="810"/>
      <c r="R23" s="811"/>
      <c r="S23" s="811"/>
      <c r="T23" s="811"/>
      <c r="U23" s="811"/>
      <c r="V23" s="811"/>
      <c r="W23" s="812"/>
    </row>
    <row r="24" spans="2:24" s="31" customFormat="1" ht="25.5" customHeight="1" x14ac:dyDescent="0.15">
      <c r="B24" s="813" t="s">
        <v>177</v>
      </c>
      <c r="C24" s="813"/>
      <c r="D24" s="813"/>
      <c r="E24" s="826" t="s">
        <v>674</v>
      </c>
      <c r="F24" s="827"/>
      <c r="G24" s="828"/>
      <c r="H24" s="813" t="s">
        <v>643</v>
      </c>
      <c r="I24" s="813"/>
      <c r="J24" s="829" t="s">
        <v>675</v>
      </c>
      <c r="K24" s="830"/>
      <c r="L24" s="831"/>
      <c r="M24" s="813" t="s">
        <v>645</v>
      </c>
      <c r="N24" s="813"/>
      <c r="O24" s="813"/>
      <c r="P24" s="826" t="s">
        <v>676</v>
      </c>
      <c r="Q24" s="827"/>
      <c r="R24" s="828"/>
      <c r="S24" s="813" t="s">
        <v>643</v>
      </c>
      <c r="T24" s="813"/>
      <c r="U24" s="814" t="s">
        <v>677</v>
      </c>
      <c r="V24" s="814"/>
      <c r="W24" s="814"/>
    </row>
    <row r="25" spans="2:24" s="31" customFormat="1" ht="25.5" customHeight="1" x14ac:dyDescent="0.15">
      <c r="B25" s="815" t="s">
        <v>179</v>
      </c>
      <c r="C25" s="815"/>
      <c r="D25" s="815"/>
      <c r="E25" s="816" t="s">
        <v>540</v>
      </c>
      <c r="F25" s="816"/>
      <c r="G25" s="816"/>
      <c r="H25" s="817" t="s">
        <v>648</v>
      </c>
      <c r="I25" s="818"/>
      <c r="J25" s="819" t="s">
        <v>539</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678</v>
      </c>
      <c r="F26" s="798"/>
      <c r="G26" s="798"/>
      <c r="H26" s="798"/>
      <c r="I26" s="798"/>
      <c r="J26" s="798"/>
      <c r="K26" s="798"/>
      <c r="L26" s="799"/>
      <c r="M26" s="796" t="s">
        <v>651</v>
      </c>
      <c r="N26" s="796"/>
      <c r="O26" s="796"/>
      <c r="P26" s="797" t="s">
        <v>679</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D7A5F61E-C3D7-457B-88E6-5886C5D93845}"/>
    <dataValidation type="list" allowBlank="1" showInputMessage="1" showErrorMessage="1" sqref="E8 E19 P8 P19" xr:uid="{95C1F97F-3701-4CF8-A0A5-A8EC7B3E841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DFF0CC-3B3C-441F-9470-94C657ECDD24}">
          <x14:formula1>
            <xm:f>'(参考)リスト'!$F$16:$F$21</xm:f>
          </x14:formula1>
          <xm:sqref>E11:E12 E22:E23 P11:P12 P22:P23</xm:sqref>
        </x14:dataValidation>
        <x14:dataValidation type="list" allowBlank="1" showInputMessage="1" showErrorMessage="1" xr:uid="{7E508685-5B6F-4EE3-B1C1-144F11304BC4}">
          <x14:formula1>
            <xm:f>'(参考)リスト'!$D$16:$D$18</xm:f>
          </x14:formula1>
          <xm:sqref>E10 E21 P10 P21</xm:sqref>
        </x14:dataValidation>
        <x14:dataValidation type="list" allowBlank="1" showInputMessage="1" showErrorMessage="1" xr:uid="{D42ED288-2507-4E0D-9322-B9ECA854A01E}">
          <x14:formula1>
            <xm:f>'(参考)リスト'!$E$16:$E$27</xm:f>
          </x14:formula1>
          <xm:sqref>E9 E20 P9 P20</xm:sqref>
        </x14:dataValidation>
        <x14:dataValidation type="list" allowBlank="1" showInputMessage="1" showErrorMessage="1" xr:uid="{E68D4471-EE17-4CDB-B57D-0A8787E35E9C}">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850B6-8B8D-4435-A0DC-8BF32D16273F}">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497</v>
      </c>
      <c r="F5" s="804"/>
      <c r="G5" s="805"/>
      <c r="H5" s="805"/>
      <c r="I5" s="805"/>
      <c r="J5" s="805"/>
      <c r="K5" s="805"/>
      <c r="L5" s="806"/>
      <c r="M5" s="832" t="s">
        <v>634</v>
      </c>
      <c r="N5" s="837" t="s">
        <v>635</v>
      </c>
      <c r="O5" s="838"/>
      <c r="P5" s="277" t="s">
        <v>497</v>
      </c>
      <c r="Q5" s="804"/>
      <c r="R5" s="805"/>
      <c r="S5" s="805"/>
      <c r="T5" s="805"/>
      <c r="U5" s="805"/>
      <c r="V5" s="805"/>
      <c r="W5" s="806"/>
    </row>
    <row r="6" spans="2:23" s="31" customFormat="1" ht="25.5" customHeight="1" x14ac:dyDescent="0.15">
      <c r="B6" s="834"/>
      <c r="C6" s="837" t="s">
        <v>173</v>
      </c>
      <c r="D6" s="838"/>
      <c r="E6" s="278">
        <v>38</v>
      </c>
      <c r="F6" s="807"/>
      <c r="G6" s="808"/>
      <c r="H6" s="808"/>
      <c r="I6" s="808"/>
      <c r="J6" s="808"/>
      <c r="K6" s="808"/>
      <c r="L6" s="809"/>
      <c r="M6" s="834"/>
      <c r="N6" s="837" t="s">
        <v>636</v>
      </c>
      <c r="O6" s="838"/>
      <c r="P6" s="278">
        <v>39</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549</v>
      </c>
      <c r="F8" s="807"/>
      <c r="G8" s="808"/>
      <c r="H8" s="808"/>
      <c r="I8" s="808"/>
      <c r="J8" s="808"/>
      <c r="K8" s="808"/>
      <c r="L8" s="809"/>
      <c r="M8" s="833"/>
      <c r="N8" s="837" t="s">
        <v>290</v>
      </c>
      <c r="O8" s="838"/>
      <c r="P8" s="277" t="s">
        <v>567</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680</v>
      </c>
      <c r="F13" s="830"/>
      <c r="G13" s="831"/>
      <c r="H13" s="813" t="s">
        <v>643</v>
      </c>
      <c r="I13" s="813"/>
      <c r="J13" s="814" t="s">
        <v>681</v>
      </c>
      <c r="K13" s="814"/>
      <c r="L13" s="814"/>
      <c r="M13" s="813" t="s">
        <v>645</v>
      </c>
      <c r="N13" s="813"/>
      <c r="O13" s="813"/>
      <c r="P13" s="826" t="s">
        <v>682</v>
      </c>
      <c r="Q13" s="827"/>
      <c r="R13" s="828"/>
      <c r="S13" s="813" t="s">
        <v>643</v>
      </c>
      <c r="T13" s="813"/>
      <c r="U13" s="814" t="s">
        <v>683</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540</v>
      </c>
      <c r="Q14" s="836"/>
      <c r="R14" s="836"/>
      <c r="S14" s="824" t="s">
        <v>648</v>
      </c>
      <c r="T14" s="825"/>
      <c r="U14" s="819" t="s">
        <v>539</v>
      </c>
      <c r="V14" s="820"/>
      <c r="W14" s="821"/>
    </row>
    <row r="15" spans="2:23" s="31" customFormat="1" ht="39.75" customHeight="1" x14ac:dyDescent="0.15">
      <c r="B15" s="796" t="s">
        <v>181</v>
      </c>
      <c r="C15" s="796"/>
      <c r="D15" s="796"/>
      <c r="E15" s="797" t="s">
        <v>664</v>
      </c>
      <c r="F15" s="798"/>
      <c r="G15" s="798"/>
      <c r="H15" s="798"/>
      <c r="I15" s="798"/>
      <c r="J15" s="798"/>
      <c r="K15" s="798"/>
      <c r="L15" s="799"/>
      <c r="M15" s="796" t="s">
        <v>651</v>
      </c>
      <c r="N15" s="796"/>
      <c r="O15" s="796"/>
      <c r="P15" s="797" t="s">
        <v>684</v>
      </c>
      <c r="Q15" s="798"/>
      <c r="R15" s="798"/>
      <c r="S15" s="798"/>
      <c r="T15" s="798"/>
      <c r="U15" s="798"/>
      <c r="V15" s="798"/>
      <c r="W15" s="799"/>
    </row>
    <row r="16" spans="2:23" s="31" customFormat="1" ht="25.5" customHeight="1" x14ac:dyDescent="0.15">
      <c r="B16" s="803" t="s">
        <v>171</v>
      </c>
      <c r="C16" s="803" t="s">
        <v>172</v>
      </c>
      <c r="D16" s="803"/>
      <c r="E16" s="277" t="s">
        <v>497</v>
      </c>
      <c r="F16" s="804"/>
      <c r="G16" s="805"/>
      <c r="H16" s="805"/>
      <c r="I16" s="805"/>
      <c r="J16" s="805"/>
      <c r="K16" s="805"/>
      <c r="L16" s="806"/>
      <c r="M16" s="803" t="s">
        <v>634</v>
      </c>
      <c r="N16" s="803" t="s">
        <v>635</v>
      </c>
      <c r="O16" s="803"/>
      <c r="P16" s="277" t="s">
        <v>497</v>
      </c>
      <c r="Q16" s="804"/>
      <c r="R16" s="805"/>
      <c r="S16" s="805"/>
      <c r="T16" s="805"/>
      <c r="U16" s="805"/>
      <c r="V16" s="805"/>
      <c r="W16" s="806"/>
    </row>
    <row r="17" spans="2:24" s="31" customFormat="1" ht="25.5" customHeight="1" x14ac:dyDescent="0.15">
      <c r="B17" s="803"/>
      <c r="C17" s="803" t="s">
        <v>173</v>
      </c>
      <c r="D17" s="803"/>
      <c r="E17" s="278">
        <v>40</v>
      </c>
      <c r="F17" s="807"/>
      <c r="G17" s="808"/>
      <c r="H17" s="808"/>
      <c r="I17" s="808"/>
      <c r="J17" s="808"/>
      <c r="K17" s="808"/>
      <c r="L17" s="809"/>
      <c r="M17" s="803"/>
      <c r="N17" s="803" t="s">
        <v>636</v>
      </c>
      <c r="O17" s="803"/>
      <c r="P17" s="278">
        <v>43</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567</v>
      </c>
      <c r="F19" s="807"/>
      <c r="G19" s="808"/>
      <c r="H19" s="808"/>
      <c r="I19" s="808"/>
      <c r="J19" s="808"/>
      <c r="K19" s="808"/>
      <c r="L19" s="809"/>
      <c r="M19" s="803"/>
      <c r="N19" s="803" t="s">
        <v>290</v>
      </c>
      <c r="O19" s="803"/>
      <c r="P19" s="277" t="s">
        <v>567</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685</v>
      </c>
      <c r="F24" s="827"/>
      <c r="G24" s="828"/>
      <c r="H24" s="813" t="s">
        <v>643</v>
      </c>
      <c r="I24" s="813"/>
      <c r="J24" s="829" t="s">
        <v>686</v>
      </c>
      <c r="K24" s="830"/>
      <c r="L24" s="831"/>
      <c r="M24" s="813" t="s">
        <v>645</v>
      </c>
      <c r="N24" s="813"/>
      <c r="O24" s="813"/>
      <c r="P24" s="826" t="s">
        <v>687</v>
      </c>
      <c r="Q24" s="827"/>
      <c r="R24" s="828"/>
      <c r="S24" s="813" t="s">
        <v>643</v>
      </c>
      <c r="T24" s="813"/>
      <c r="U24" s="814" t="s">
        <v>686</v>
      </c>
      <c r="V24" s="814"/>
      <c r="W24" s="814"/>
    </row>
    <row r="25" spans="2:24" s="31" customFormat="1" ht="25.5" customHeight="1" x14ac:dyDescent="0.15">
      <c r="B25" s="815" t="s">
        <v>179</v>
      </c>
      <c r="C25" s="815"/>
      <c r="D25" s="815"/>
      <c r="E25" s="816" t="s">
        <v>540</v>
      </c>
      <c r="F25" s="816"/>
      <c r="G25" s="816"/>
      <c r="H25" s="817" t="s">
        <v>648</v>
      </c>
      <c r="I25" s="818"/>
      <c r="J25" s="819" t="s">
        <v>539</v>
      </c>
      <c r="K25" s="820"/>
      <c r="L25" s="821"/>
      <c r="M25" s="817" t="s">
        <v>649</v>
      </c>
      <c r="N25" s="818"/>
      <c r="O25" s="822"/>
      <c r="P25" s="823" t="s">
        <v>540</v>
      </c>
      <c r="Q25" s="816"/>
      <c r="R25" s="816"/>
      <c r="S25" s="824" t="s">
        <v>648</v>
      </c>
      <c r="T25" s="825"/>
      <c r="U25" s="819" t="s">
        <v>539</v>
      </c>
      <c r="V25" s="820"/>
      <c r="W25" s="821"/>
    </row>
    <row r="26" spans="2:24" s="31" customFormat="1" ht="39.75" customHeight="1" x14ac:dyDescent="0.15">
      <c r="B26" s="796" t="s">
        <v>181</v>
      </c>
      <c r="C26" s="796"/>
      <c r="D26" s="796"/>
      <c r="E26" s="797" t="s">
        <v>688</v>
      </c>
      <c r="F26" s="798"/>
      <c r="G26" s="798"/>
      <c r="H26" s="798"/>
      <c r="I26" s="798"/>
      <c r="J26" s="798"/>
      <c r="K26" s="798"/>
      <c r="L26" s="799"/>
      <c r="M26" s="796" t="s">
        <v>651</v>
      </c>
      <c r="N26" s="796"/>
      <c r="O26" s="796"/>
      <c r="P26" s="797" t="s">
        <v>689</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C5C0828D-93FD-434F-9981-7D2581A3CCC4}">
      <formula1>INDIRECT(E7)</formula1>
    </dataValidation>
    <dataValidation allowBlank="1" showInputMessage="1" showErrorMessage="1" prompt="覆工スパン毎に連番を記入。_x000a_数値で入力する。" sqref="E6 E17 P17 P6" xr:uid="{FA9F2AF3-4ED3-426C-A6EF-B360AE3505F8}"/>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4990C0-8534-438A-A5E0-997C8E7C25F0}">
          <x14:formula1>
            <xm:f>'(参考)リスト'!$B$16:$B$21</xm:f>
          </x14:formula1>
          <xm:sqref>E7 E18 P7 P18</xm:sqref>
        </x14:dataValidation>
        <x14:dataValidation type="list" allowBlank="1" showInputMessage="1" showErrorMessage="1" xr:uid="{F843B1AB-F6FF-47A9-ADAD-30E81CDCA396}">
          <x14:formula1>
            <xm:f>'(参考)リスト'!$E$16:$E$27</xm:f>
          </x14:formula1>
          <xm:sqref>E9 E20 P9 P20</xm:sqref>
        </x14:dataValidation>
        <x14:dataValidation type="list" allowBlank="1" showInputMessage="1" showErrorMessage="1" xr:uid="{8AC00891-F81F-48F1-AD08-97626FA3A066}">
          <x14:formula1>
            <xm:f>'(参考)リスト'!$D$16:$D$18</xm:f>
          </x14:formula1>
          <xm:sqref>E10 E21 P10 P21</xm:sqref>
        </x14:dataValidation>
        <x14:dataValidation type="list" allowBlank="1" showInputMessage="1" showErrorMessage="1" xr:uid="{AFC83579-58F7-4AD4-AA57-B2539F6F27AC}">
          <x14:formula1>
            <xm:f>'(参考)リスト'!$F$16:$F$21</xm:f>
          </x14:formula1>
          <xm:sqref>E11:E12 E22:E23 P11:P12 P22:P23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81DBF-9C04-4F43-A085-0AEF87F914D4}">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497</v>
      </c>
      <c r="F5" s="804"/>
      <c r="G5" s="805"/>
      <c r="H5" s="805"/>
      <c r="I5" s="805"/>
      <c r="J5" s="805"/>
      <c r="K5" s="805"/>
      <c r="L5" s="806"/>
      <c r="M5" s="832" t="s">
        <v>634</v>
      </c>
      <c r="N5" s="837" t="s">
        <v>635</v>
      </c>
      <c r="O5" s="838"/>
      <c r="P5" s="277" t="s">
        <v>497</v>
      </c>
      <c r="Q5" s="804"/>
      <c r="R5" s="805"/>
      <c r="S5" s="805"/>
      <c r="T5" s="805"/>
      <c r="U5" s="805"/>
      <c r="V5" s="805"/>
      <c r="W5" s="806"/>
    </row>
    <row r="6" spans="2:23" s="31" customFormat="1" ht="25.5" customHeight="1" x14ac:dyDescent="0.15">
      <c r="B6" s="834"/>
      <c r="C6" s="837" t="s">
        <v>173</v>
      </c>
      <c r="D6" s="838"/>
      <c r="E6" s="278">
        <v>44</v>
      </c>
      <c r="F6" s="807"/>
      <c r="G6" s="808"/>
      <c r="H6" s="808"/>
      <c r="I6" s="808"/>
      <c r="J6" s="808"/>
      <c r="K6" s="808"/>
      <c r="L6" s="809"/>
      <c r="M6" s="834"/>
      <c r="N6" s="837" t="s">
        <v>636</v>
      </c>
      <c r="O6" s="838"/>
      <c r="P6" s="278">
        <v>45</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557</v>
      </c>
      <c r="Q7" s="807"/>
      <c r="R7" s="808"/>
      <c r="S7" s="808"/>
      <c r="T7" s="808"/>
      <c r="U7" s="808"/>
      <c r="V7" s="808"/>
      <c r="W7" s="809"/>
    </row>
    <row r="8" spans="2:23" s="31" customFormat="1" ht="25.5" customHeight="1" x14ac:dyDescent="0.15">
      <c r="B8" s="833"/>
      <c r="C8" s="837" t="s">
        <v>131</v>
      </c>
      <c r="D8" s="838"/>
      <c r="E8" s="277" t="s">
        <v>552</v>
      </c>
      <c r="F8" s="807"/>
      <c r="G8" s="808"/>
      <c r="H8" s="808"/>
      <c r="I8" s="808"/>
      <c r="J8" s="808"/>
      <c r="K8" s="808"/>
      <c r="L8" s="809"/>
      <c r="M8" s="833"/>
      <c r="N8" s="837" t="s">
        <v>290</v>
      </c>
      <c r="O8" s="838"/>
      <c r="P8" s="277" t="s">
        <v>558</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343</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c r="Q12" s="810"/>
      <c r="R12" s="811"/>
      <c r="S12" s="811"/>
      <c r="T12" s="811"/>
      <c r="U12" s="811"/>
      <c r="V12" s="811"/>
      <c r="W12" s="812"/>
    </row>
    <row r="13" spans="2:23" s="31" customFormat="1" ht="25.5" customHeight="1" x14ac:dyDescent="0.15">
      <c r="B13" s="813" t="s">
        <v>177</v>
      </c>
      <c r="C13" s="813"/>
      <c r="D13" s="813"/>
      <c r="E13" s="829" t="s">
        <v>690</v>
      </c>
      <c r="F13" s="830"/>
      <c r="G13" s="831"/>
      <c r="H13" s="813" t="s">
        <v>643</v>
      </c>
      <c r="I13" s="813"/>
      <c r="J13" s="814" t="s">
        <v>691</v>
      </c>
      <c r="K13" s="814"/>
      <c r="L13" s="814"/>
      <c r="M13" s="813" t="s">
        <v>645</v>
      </c>
      <c r="N13" s="813"/>
      <c r="O13" s="813"/>
      <c r="P13" s="826" t="s">
        <v>571</v>
      </c>
      <c r="Q13" s="827"/>
      <c r="R13" s="828"/>
      <c r="S13" s="813" t="s">
        <v>643</v>
      </c>
      <c r="T13" s="813"/>
      <c r="U13" s="814" t="s">
        <v>692</v>
      </c>
      <c r="V13" s="814"/>
      <c r="W13" s="814"/>
    </row>
    <row r="14" spans="2:23" s="31" customFormat="1" ht="25.5" customHeight="1" x14ac:dyDescent="0.15">
      <c r="B14" s="815" t="s">
        <v>179</v>
      </c>
      <c r="C14" s="815"/>
      <c r="D14" s="815"/>
      <c r="E14" s="816" t="s">
        <v>540</v>
      </c>
      <c r="F14" s="816"/>
      <c r="G14" s="816"/>
      <c r="H14" s="817" t="s">
        <v>648</v>
      </c>
      <c r="I14" s="818"/>
      <c r="J14" s="819" t="s">
        <v>539</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669</v>
      </c>
      <c r="F15" s="798"/>
      <c r="G15" s="798"/>
      <c r="H15" s="798"/>
      <c r="I15" s="798"/>
      <c r="J15" s="798"/>
      <c r="K15" s="798"/>
      <c r="L15" s="799"/>
      <c r="M15" s="796" t="s">
        <v>651</v>
      </c>
      <c r="N15" s="796"/>
      <c r="O15" s="796"/>
      <c r="P15" s="797" t="s">
        <v>693</v>
      </c>
      <c r="Q15" s="798"/>
      <c r="R15" s="798"/>
      <c r="S15" s="798"/>
      <c r="T15" s="798"/>
      <c r="U15" s="798"/>
      <c r="V15" s="798"/>
      <c r="W15" s="799"/>
    </row>
    <row r="16" spans="2:23" s="31" customFormat="1" ht="25.5" customHeight="1" x14ac:dyDescent="0.15">
      <c r="B16" s="803" t="s">
        <v>171</v>
      </c>
      <c r="C16" s="803" t="s">
        <v>172</v>
      </c>
      <c r="D16" s="803"/>
      <c r="E16" s="277" t="s">
        <v>497</v>
      </c>
      <c r="F16" s="804"/>
      <c r="G16" s="805"/>
      <c r="H16" s="805"/>
      <c r="I16" s="805"/>
      <c r="J16" s="805"/>
      <c r="K16" s="805"/>
      <c r="L16" s="806"/>
      <c r="M16" s="803" t="s">
        <v>634</v>
      </c>
      <c r="N16" s="803" t="s">
        <v>635</v>
      </c>
      <c r="O16" s="803"/>
      <c r="P16" s="277" t="s">
        <v>497</v>
      </c>
      <c r="Q16" s="804"/>
      <c r="R16" s="805"/>
      <c r="S16" s="805"/>
      <c r="T16" s="805"/>
      <c r="U16" s="805"/>
      <c r="V16" s="805"/>
      <c r="W16" s="806"/>
    </row>
    <row r="17" spans="2:24" s="31" customFormat="1" ht="25.5" customHeight="1" x14ac:dyDescent="0.15">
      <c r="B17" s="803"/>
      <c r="C17" s="803" t="s">
        <v>173</v>
      </c>
      <c r="D17" s="803"/>
      <c r="E17" s="278">
        <v>47</v>
      </c>
      <c r="F17" s="807"/>
      <c r="G17" s="808"/>
      <c r="H17" s="808"/>
      <c r="I17" s="808"/>
      <c r="J17" s="808"/>
      <c r="K17" s="808"/>
      <c r="L17" s="809"/>
      <c r="M17" s="803"/>
      <c r="N17" s="803" t="s">
        <v>636</v>
      </c>
      <c r="O17" s="803"/>
      <c r="P17" s="278">
        <v>48</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572</v>
      </c>
      <c r="F19" s="807"/>
      <c r="G19" s="808"/>
      <c r="H19" s="808"/>
      <c r="I19" s="808"/>
      <c r="J19" s="808"/>
      <c r="K19" s="808"/>
      <c r="L19" s="809"/>
      <c r="M19" s="803"/>
      <c r="N19" s="803" t="s">
        <v>290</v>
      </c>
      <c r="O19" s="803"/>
      <c r="P19" s="277" t="s">
        <v>552</v>
      </c>
      <c r="Q19" s="807"/>
      <c r="R19" s="808"/>
      <c r="S19" s="808"/>
      <c r="T19" s="808"/>
      <c r="U19" s="808"/>
      <c r="V19" s="808"/>
      <c r="W19" s="809"/>
    </row>
    <row r="20" spans="2:24" s="31" customFormat="1" ht="25.5" customHeight="1" x14ac:dyDescent="0.15">
      <c r="B20" s="796" t="s">
        <v>133</v>
      </c>
      <c r="C20" s="796"/>
      <c r="D20" s="796"/>
      <c r="E20" s="280" t="s">
        <v>335</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694</v>
      </c>
      <c r="F24" s="827"/>
      <c r="G24" s="828"/>
      <c r="H24" s="813" t="s">
        <v>643</v>
      </c>
      <c r="I24" s="813"/>
      <c r="J24" s="829" t="s">
        <v>668</v>
      </c>
      <c r="K24" s="830"/>
      <c r="L24" s="831"/>
      <c r="M24" s="813" t="s">
        <v>645</v>
      </c>
      <c r="N24" s="813"/>
      <c r="O24" s="813"/>
      <c r="P24" s="826" t="s">
        <v>695</v>
      </c>
      <c r="Q24" s="827"/>
      <c r="R24" s="828"/>
      <c r="S24" s="813" t="s">
        <v>643</v>
      </c>
      <c r="T24" s="813"/>
      <c r="U24" s="814" t="s">
        <v>696</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697</v>
      </c>
      <c r="F26" s="798"/>
      <c r="G26" s="798"/>
      <c r="H26" s="798"/>
      <c r="I26" s="798"/>
      <c r="J26" s="798"/>
      <c r="K26" s="798"/>
      <c r="L26" s="799"/>
      <c r="M26" s="796" t="s">
        <v>651</v>
      </c>
      <c r="N26" s="796"/>
      <c r="O26" s="796"/>
      <c r="P26" s="797" t="s">
        <v>698</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12571FB3-A2C4-4BE2-B30F-108AC0DF7BD4}"/>
    <dataValidation type="list" allowBlank="1" showInputMessage="1" showErrorMessage="1" sqref="E8 E19 P8 P19" xr:uid="{04AE1E1F-7C2D-4EE8-A8C0-44758A67B6D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06D052-F38E-46C7-9501-5F71D4E5DFC1}">
          <x14:formula1>
            <xm:f>'(参考)リスト'!$F$16:$F$21</xm:f>
          </x14:formula1>
          <xm:sqref>E11:E12 E22:E23 P11:P12 P22:P23</xm:sqref>
        </x14:dataValidation>
        <x14:dataValidation type="list" allowBlank="1" showInputMessage="1" showErrorMessage="1" xr:uid="{0D083ED9-8B4E-48E2-9D52-C38FD0F1F4A6}">
          <x14:formula1>
            <xm:f>'(参考)リスト'!$D$16:$D$18</xm:f>
          </x14:formula1>
          <xm:sqref>E10 E21 P10 P21</xm:sqref>
        </x14:dataValidation>
        <x14:dataValidation type="list" allowBlank="1" showInputMessage="1" showErrorMessage="1" xr:uid="{528D478C-2127-46C6-B7CA-36DD2D22453B}">
          <x14:formula1>
            <xm:f>'(参考)リスト'!$E$16:$E$27</xm:f>
          </x14:formula1>
          <xm:sqref>E9 E20 P9 P20</xm:sqref>
        </x14:dataValidation>
        <x14:dataValidation type="list" allowBlank="1" showInputMessage="1" showErrorMessage="1" xr:uid="{6A68DB4F-B488-4CCB-A48B-D386ACC22E07}">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1DCEC-9EA6-4DFA-B66F-180BF1EBB534}">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498</v>
      </c>
      <c r="F5" s="804"/>
      <c r="G5" s="805"/>
      <c r="H5" s="805"/>
      <c r="I5" s="805"/>
      <c r="J5" s="805"/>
      <c r="K5" s="805"/>
      <c r="L5" s="806"/>
      <c r="M5" s="832" t="s">
        <v>634</v>
      </c>
      <c r="N5" s="837" t="s">
        <v>635</v>
      </c>
      <c r="O5" s="838"/>
      <c r="P5" s="277" t="s">
        <v>498</v>
      </c>
      <c r="Q5" s="804"/>
      <c r="R5" s="805"/>
      <c r="S5" s="805"/>
      <c r="T5" s="805"/>
      <c r="U5" s="805"/>
      <c r="V5" s="805"/>
      <c r="W5" s="806"/>
    </row>
    <row r="6" spans="2:23" s="31" customFormat="1" ht="25.5" customHeight="1" x14ac:dyDescent="0.15">
      <c r="B6" s="834"/>
      <c r="C6" s="837" t="s">
        <v>173</v>
      </c>
      <c r="D6" s="838"/>
      <c r="E6" s="278">
        <v>1</v>
      </c>
      <c r="F6" s="807"/>
      <c r="G6" s="808"/>
      <c r="H6" s="808"/>
      <c r="I6" s="808"/>
      <c r="J6" s="808"/>
      <c r="K6" s="808"/>
      <c r="L6" s="809"/>
      <c r="M6" s="834"/>
      <c r="N6" s="837" t="s">
        <v>636</v>
      </c>
      <c r="O6" s="838"/>
      <c r="P6" s="278">
        <v>8</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546</v>
      </c>
      <c r="F8" s="807"/>
      <c r="G8" s="808"/>
      <c r="H8" s="808"/>
      <c r="I8" s="808"/>
      <c r="J8" s="808"/>
      <c r="K8" s="808"/>
      <c r="L8" s="809"/>
      <c r="M8" s="833"/>
      <c r="N8" s="837" t="s">
        <v>290</v>
      </c>
      <c r="O8" s="838"/>
      <c r="P8" s="277" t="s">
        <v>576</v>
      </c>
      <c r="Q8" s="807"/>
      <c r="R8" s="808"/>
      <c r="S8" s="808"/>
      <c r="T8" s="808"/>
      <c r="U8" s="808"/>
      <c r="V8" s="808"/>
      <c r="W8" s="809"/>
    </row>
    <row r="9" spans="2:23" s="31" customFormat="1" ht="25.5" customHeight="1" x14ac:dyDescent="0.15">
      <c r="B9" s="839" t="s">
        <v>133</v>
      </c>
      <c r="C9" s="841"/>
      <c r="D9" s="840"/>
      <c r="E9" s="280" t="s">
        <v>301</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699</v>
      </c>
      <c r="F13" s="830"/>
      <c r="G13" s="831"/>
      <c r="H13" s="813" t="s">
        <v>643</v>
      </c>
      <c r="I13" s="813"/>
      <c r="J13" s="814" t="s">
        <v>700</v>
      </c>
      <c r="K13" s="814"/>
      <c r="L13" s="814"/>
      <c r="M13" s="813" t="s">
        <v>645</v>
      </c>
      <c r="N13" s="813"/>
      <c r="O13" s="813"/>
      <c r="P13" s="826" t="s">
        <v>694</v>
      </c>
      <c r="Q13" s="827"/>
      <c r="R13" s="828"/>
      <c r="S13" s="813" t="s">
        <v>643</v>
      </c>
      <c r="T13" s="813"/>
      <c r="U13" s="814" t="s">
        <v>701</v>
      </c>
      <c r="V13" s="814"/>
      <c r="W13" s="814"/>
    </row>
    <row r="14" spans="2:23" s="31" customFormat="1" ht="25.5" customHeight="1" x14ac:dyDescent="0.15">
      <c r="B14" s="815" t="s">
        <v>179</v>
      </c>
      <c r="C14" s="815"/>
      <c r="D14" s="815"/>
      <c r="E14" s="816" t="s">
        <v>540</v>
      </c>
      <c r="F14" s="816"/>
      <c r="G14" s="816"/>
      <c r="H14" s="817" t="s">
        <v>648</v>
      </c>
      <c r="I14" s="818"/>
      <c r="J14" s="819" t="s">
        <v>539</v>
      </c>
      <c r="K14" s="820"/>
      <c r="L14" s="821"/>
      <c r="M14" s="817" t="s">
        <v>649</v>
      </c>
      <c r="N14" s="818"/>
      <c r="O14" s="822"/>
      <c r="P14" s="835" t="s">
        <v>540</v>
      </c>
      <c r="Q14" s="836"/>
      <c r="R14" s="836"/>
      <c r="S14" s="824" t="s">
        <v>648</v>
      </c>
      <c r="T14" s="825"/>
      <c r="U14" s="819" t="s">
        <v>539</v>
      </c>
      <c r="V14" s="820"/>
      <c r="W14" s="821"/>
    </row>
    <row r="15" spans="2:23" s="31" customFormat="1" ht="39.75" customHeight="1" x14ac:dyDescent="0.15">
      <c r="B15" s="796" t="s">
        <v>181</v>
      </c>
      <c r="C15" s="796"/>
      <c r="D15" s="796"/>
      <c r="E15" s="797" t="s">
        <v>702</v>
      </c>
      <c r="F15" s="798"/>
      <c r="G15" s="798"/>
      <c r="H15" s="798"/>
      <c r="I15" s="798"/>
      <c r="J15" s="798"/>
      <c r="K15" s="798"/>
      <c r="L15" s="799"/>
      <c r="M15" s="796" t="s">
        <v>651</v>
      </c>
      <c r="N15" s="796"/>
      <c r="O15" s="796"/>
      <c r="P15" s="797" t="s">
        <v>703</v>
      </c>
      <c r="Q15" s="798"/>
      <c r="R15" s="798"/>
      <c r="S15" s="798"/>
      <c r="T15" s="798"/>
      <c r="U15" s="798"/>
      <c r="V15" s="798"/>
      <c r="W15" s="799"/>
    </row>
    <row r="16" spans="2:23" s="31" customFormat="1" ht="25.5" customHeight="1" x14ac:dyDescent="0.15">
      <c r="B16" s="803" t="s">
        <v>171</v>
      </c>
      <c r="C16" s="803" t="s">
        <v>172</v>
      </c>
      <c r="D16" s="803"/>
      <c r="E16" s="277" t="s">
        <v>498</v>
      </c>
      <c r="F16" s="804"/>
      <c r="G16" s="805"/>
      <c r="H16" s="805"/>
      <c r="I16" s="805"/>
      <c r="J16" s="805"/>
      <c r="K16" s="805"/>
      <c r="L16" s="806"/>
      <c r="M16" s="803" t="s">
        <v>634</v>
      </c>
      <c r="N16" s="803" t="s">
        <v>635</v>
      </c>
      <c r="O16" s="803"/>
      <c r="P16" s="277" t="s">
        <v>498</v>
      </c>
      <c r="Q16" s="804"/>
      <c r="R16" s="805"/>
      <c r="S16" s="805"/>
      <c r="T16" s="805"/>
      <c r="U16" s="805"/>
      <c r="V16" s="805"/>
      <c r="W16" s="806"/>
    </row>
    <row r="17" spans="2:24" s="31" customFormat="1" ht="25.5" customHeight="1" x14ac:dyDescent="0.15">
      <c r="B17" s="803"/>
      <c r="C17" s="803" t="s">
        <v>173</v>
      </c>
      <c r="D17" s="803"/>
      <c r="E17" s="278">
        <v>13</v>
      </c>
      <c r="F17" s="807"/>
      <c r="G17" s="808"/>
      <c r="H17" s="808"/>
      <c r="I17" s="808"/>
      <c r="J17" s="808"/>
      <c r="K17" s="808"/>
      <c r="L17" s="809"/>
      <c r="M17" s="803"/>
      <c r="N17" s="803" t="s">
        <v>636</v>
      </c>
      <c r="O17" s="803"/>
      <c r="P17" s="278">
        <v>28</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576</v>
      </c>
      <c r="F19" s="807"/>
      <c r="G19" s="808"/>
      <c r="H19" s="808"/>
      <c r="I19" s="808"/>
      <c r="J19" s="808"/>
      <c r="K19" s="808"/>
      <c r="L19" s="809"/>
      <c r="M19" s="803"/>
      <c r="N19" s="803" t="s">
        <v>290</v>
      </c>
      <c r="O19" s="803"/>
      <c r="P19" s="277" t="s">
        <v>549</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544</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704</v>
      </c>
      <c r="F24" s="827"/>
      <c r="G24" s="828"/>
      <c r="H24" s="813" t="s">
        <v>643</v>
      </c>
      <c r="I24" s="813"/>
      <c r="J24" s="829" t="s">
        <v>705</v>
      </c>
      <c r="K24" s="830"/>
      <c r="L24" s="831"/>
      <c r="M24" s="813" t="s">
        <v>645</v>
      </c>
      <c r="N24" s="813"/>
      <c r="O24" s="813"/>
      <c r="P24" s="826" t="s">
        <v>680</v>
      </c>
      <c r="Q24" s="827"/>
      <c r="R24" s="828"/>
      <c r="S24" s="813" t="s">
        <v>643</v>
      </c>
      <c r="T24" s="813"/>
      <c r="U24" s="814" t="s">
        <v>681</v>
      </c>
      <c r="V24" s="814"/>
      <c r="W24" s="814"/>
    </row>
    <row r="25" spans="2:24" s="31" customFormat="1" ht="25.5" customHeight="1" x14ac:dyDescent="0.15">
      <c r="B25" s="815" t="s">
        <v>179</v>
      </c>
      <c r="C25" s="815"/>
      <c r="D25" s="815"/>
      <c r="E25" s="816" t="s">
        <v>540</v>
      </c>
      <c r="F25" s="816"/>
      <c r="G25" s="816"/>
      <c r="H25" s="817" t="s">
        <v>648</v>
      </c>
      <c r="I25" s="818"/>
      <c r="J25" s="819" t="s">
        <v>539</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706</v>
      </c>
      <c r="F26" s="798"/>
      <c r="G26" s="798"/>
      <c r="H26" s="798"/>
      <c r="I26" s="798"/>
      <c r="J26" s="798"/>
      <c r="K26" s="798"/>
      <c r="L26" s="799"/>
      <c r="M26" s="796" t="s">
        <v>651</v>
      </c>
      <c r="N26" s="796"/>
      <c r="O26" s="796"/>
      <c r="P26" s="797" t="s">
        <v>664</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7F87B99D-78E5-4DB7-8C1D-FF68D7BE46ED}">
      <formula1>INDIRECT(E7)</formula1>
    </dataValidation>
    <dataValidation allowBlank="1" showInputMessage="1" showErrorMessage="1" prompt="覆工スパン毎に連番を記入。_x000a_数値で入力する。" sqref="E6 E17 P17 P6" xr:uid="{D94157AC-9ABC-4473-8E79-ED7267C4E3F3}"/>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1AAD94-7F4B-47DF-9103-8C134FE04C69}">
          <x14:formula1>
            <xm:f>'(参考)リスト'!$B$16:$B$21</xm:f>
          </x14:formula1>
          <xm:sqref>E7 E18 P7 P18</xm:sqref>
        </x14:dataValidation>
        <x14:dataValidation type="list" allowBlank="1" showInputMessage="1" showErrorMessage="1" xr:uid="{57EB8932-BFD7-4CB3-A5DA-B5C25CD2615E}">
          <x14:formula1>
            <xm:f>'(参考)リスト'!$E$16:$E$27</xm:f>
          </x14:formula1>
          <xm:sqref>E9 E20 P9 P20</xm:sqref>
        </x14:dataValidation>
        <x14:dataValidation type="list" allowBlank="1" showInputMessage="1" showErrorMessage="1" xr:uid="{A822BE6C-8D75-4348-B1F9-9FD3A47DE34E}">
          <x14:formula1>
            <xm:f>'(参考)リスト'!$D$16:$D$18</xm:f>
          </x14:formula1>
          <xm:sqref>E10 E21 P10 P21</xm:sqref>
        </x14:dataValidation>
        <x14:dataValidation type="list" allowBlank="1" showInputMessage="1" showErrorMessage="1" xr:uid="{F2ECB128-64F1-4168-B98D-AA7B44243F39}">
          <x14:formula1>
            <xm:f>'(参考)リスト'!$F$16:$F$21</xm:f>
          </x14:formula1>
          <xm:sqref>E11:E12 E22:E23 P11:P12 P22:P23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DA12D-30E4-4E3E-A224-F3A7CA8A17D5}">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498</v>
      </c>
      <c r="F5" s="804"/>
      <c r="G5" s="805"/>
      <c r="H5" s="805"/>
      <c r="I5" s="805"/>
      <c r="J5" s="805"/>
      <c r="K5" s="805"/>
      <c r="L5" s="806"/>
      <c r="M5" s="832" t="s">
        <v>634</v>
      </c>
      <c r="N5" s="837" t="s">
        <v>635</v>
      </c>
      <c r="O5" s="838"/>
      <c r="P5" s="277" t="s">
        <v>498</v>
      </c>
      <c r="Q5" s="804"/>
      <c r="R5" s="805"/>
      <c r="S5" s="805"/>
      <c r="T5" s="805"/>
      <c r="U5" s="805"/>
      <c r="V5" s="805"/>
      <c r="W5" s="806"/>
    </row>
    <row r="6" spans="2:23" s="31" customFormat="1" ht="25.5" customHeight="1" x14ac:dyDescent="0.15">
      <c r="B6" s="834"/>
      <c r="C6" s="837" t="s">
        <v>173</v>
      </c>
      <c r="D6" s="838"/>
      <c r="E6" s="278">
        <v>32</v>
      </c>
      <c r="F6" s="807"/>
      <c r="G6" s="808"/>
      <c r="H6" s="808"/>
      <c r="I6" s="808"/>
      <c r="J6" s="808"/>
      <c r="K6" s="808"/>
      <c r="L6" s="809"/>
      <c r="M6" s="834"/>
      <c r="N6" s="837" t="s">
        <v>636</v>
      </c>
      <c r="O6" s="838"/>
      <c r="P6" s="278">
        <v>33</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552</v>
      </c>
      <c r="F8" s="807"/>
      <c r="G8" s="808"/>
      <c r="H8" s="808"/>
      <c r="I8" s="808"/>
      <c r="J8" s="808"/>
      <c r="K8" s="808"/>
      <c r="L8" s="809"/>
      <c r="M8" s="833"/>
      <c r="N8" s="837" t="s">
        <v>290</v>
      </c>
      <c r="O8" s="838"/>
      <c r="P8" s="277" t="s">
        <v>552</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707</v>
      </c>
      <c r="F13" s="830"/>
      <c r="G13" s="831"/>
      <c r="H13" s="813" t="s">
        <v>643</v>
      </c>
      <c r="I13" s="813"/>
      <c r="J13" s="814" t="s">
        <v>696</v>
      </c>
      <c r="K13" s="814"/>
      <c r="L13" s="814"/>
      <c r="M13" s="813" t="s">
        <v>645</v>
      </c>
      <c r="N13" s="813"/>
      <c r="O13" s="813"/>
      <c r="P13" s="826" t="s">
        <v>708</v>
      </c>
      <c r="Q13" s="827"/>
      <c r="R13" s="828"/>
      <c r="S13" s="813" t="s">
        <v>643</v>
      </c>
      <c r="T13" s="813"/>
      <c r="U13" s="814" t="s">
        <v>709</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710</v>
      </c>
      <c r="F15" s="798"/>
      <c r="G15" s="798"/>
      <c r="H15" s="798"/>
      <c r="I15" s="798"/>
      <c r="J15" s="798"/>
      <c r="K15" s="798"/>
      <c r="L15" s="799"/>
      <c r="M15" s="796" t="s">
        <v>651</v>
      </c>
      <c r="N15" s="796"/>
      <c r="O15" s="796"/>
      <c r="P15" s="797" t="s">
        <v>669</v>
      </c>
      <c r="Q15" s="798"/>
      <c r="R15" s="798"/>
      <c r="S15" s="798"/>
      <c r="T15" s="798"/>
      <c r="U15" s="798"/>
      <c r="V15" s="798"/>
      <c r="W15" s="799"/>
    </row>
    <row r="16" spans="2:23" s="31" customFormat="1" ht="25.5" customHeight="1" x14ac:dyDescent="0.15">
      <c r="B16" s="803" t="s">
        <v>171</v>
      </c>
      <c r="C16" s="803" t="s">
        <v>172</v>
      </c>
      <c r="D16" s="803"/>
      <c r="E16" s="277" t="s">
        <v>498</v>
      </c>
      <c r="F16" s="804"/>
      <c r="G16" s="805"/>
      <c r="H16" s="805"/>
      <c r="I16" s="805"/>
      <c r="J16" s="805"/>
      <c r="K16" s="805"/>
      <c r="L16" s="806"/>
      <c r="M16" s="803" t="s">
        <v>634</v>
      </c>
      <c r="N16" s="803" t="s">
        <v>635</v>
      </c>
      <c r="O16" s="803"/>
      <c r="P16" s="277" t="s">
        <v>498</v>
      </c>
      <c r="Q16" s="804"/>
      <c r="R16" s="805"/>
      <c r="S16" s="805"/>
      <c r="T16" s="805"/>
      <c r="U16" s="805"/>
      <c r="V16" s="805"/>
      <c r="W16" s="806"/>
    </row>
    <row r="17" spans="2:24" s="31" customFormat="1" ht="25.5" customHeight="1" x14ac:dyDescent="0.15">
      <c r="B17" s="803"/>
      <c r="C17" s="803" t="s">
        <v>173</v>
      </c>
      <c r="D17" s="803"/>
      <c r="E17" s="278">
        <v>36</v>
      </c>
      <c r="F17" s="807"/>
      <c r="G17" s="808"/>
      <c r="H17" s="808"/>
      <c r="I17" s="808"/>
      <c r="J17" s="808"/>
      <c r="K17" s="808"/>
      <c r="L17" s="809"/>
      <c r="M17" s="803"/>
      <c r="N17" s="803" t="s">
        <v>636</v>
      </c>
      <c r="O17" s="803"/>
      <c r="P17" s="278">
        <v>37</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557</v>
      </c>
      <c r="Q18" s="807"/>
      <c r="R18" s="808"/>
      <c r="S18" s="808"/>
      <c r="T18" s="808"/>
      <c r="U18" s="808"/>
      <c r="V18" s="808"/>
      <c r="W18" s="809"/>
    </row>
    <row r="19" spans="2:24" s="31" customFormat="1" ht="25.5" customHeight="1" x14ac:dyDescent="0.15">
      <c r="B19" s="803"/>
      <c r="C19" s="803" t="s">
        <v>131</v>
      </c>
      <c r="D19" s="803"/>
      <c r="E19" s="277" t="s">
        <v>556</v>
      </c>
      <c r="F19" s="807"/>
      <c r="G19" s="808"/>
      <c r="H19" s="808"/>
      <c r="I19" s="808"/>
      <c r="J19" s="808"/>
      <c r="K19" s="808"/>
      <c r="L19" s="809"/>
      <c r="M19" s="803"/>
      <c r="N19" s="803" t="s">
        <v>290</v>
      </c>
      <c r="O19" s="803"/>
      <c r="P19" s="277" t="s">
        <v>558</v>
      </c>
      <c r="Q19" s="807"/>
      <c r="R19" s="808"/>
      <c r="S19" s="808"/>
      <c r="T19" s="808"/>
      <c r="U19" s="808"/>
      <c r="V19" s="808"/>
      <c r="W19" s="809"/>
    </row>
    <row r="20" spans="2:24" s="31" customFormat="1" ht="25.5" customHeight="1" x14ac:dyDescent="0.15">
      <c r="B20" s="796" t="s">
        <v>133</v>
      </c>
      <c r="C20" s="796"/>
      <c r="D20" s="796"/>
      <c r="E20" s="280" t="s">
        <v>335</v>
      </c>
      <c r="F20" s="807"/>
      <c r="G20" s="808"/>
      <c r="H20" s="808"/>
      <c r="I20" s="808"/>
      <c r="J20" s="808"/>
      <c r="K20" s="808"/>
      <c r="L20" s="809"/>
      <c r="M20" s="796" t="s">
        <v>292</v>
      </c>
      <c r="N20" s="796"/>
      <c r="O20" s="796"/>
      <c r="P20" s="280" t="s">
        <v>343</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c r="Q23" s="810"/>
      <c r="R23" s="811"/>
      <c r="S23" s="811"/>
      <c r="T23" s="811"/>
      <c r="U23" s="811"/>
      <c r="V23" s="811"/>
      <c r="W23" s="812"/>
    </row>
    <row r="24" spans="2:24" s="31" customFormat="1" ht="25.5" customHeight="1" x14ac:dyDescent="0.15">
      <c r="B24" s="813" t="s">
        <v>177</v>
      </c>
      <c r="C24" s="813"/>
      <c r="D24" s="813"/>
      <c r="E24" s="826" t="s">
        <v>711</v>
      </c>
      <c r="F24" s="827"/>
      <c r="G24" s="828"/>
      <c r="H24" s="813" t="s">
        <v>643</v>
      </c>
      <c r="I24" s="813"/>
      <c r="J24" s="829" t="s">
        <v>668</v>
      </c>
      <c r="K24" s="830"/>
      <c r="L24" s="831"/>
      <c r="M24" s="813" t="s">
        <v>645</v>
      </c>
      <c r="N24" s="813"/>
      <c r="O24" s="813"/>
      <c r="P24" s="826" t="s">
        <v>580</v>
      </c>
      <c r="Q24" s="827"/>
      <c r="R24" s="828"/>
      <c r="S24" s="813" t="s">
        <v>643</v>
      </c>
      <c r="T24" s="813"/>
      <c r="U24" s="814" t="s">
        <v>668</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672</v>
      </c>
      <c r="F26" s="798"/>
      <c r="G26" s="798"/>
      <c r="H26" s="798"/>
      <c r="I26" s="798"/>
      <c r="J26" s="798"/>
      <c r="K26" s="798"/>
      <c r="L26" s="799"/>
      <c r="M26" s="796" t="s">
        <v>651</v>
      </c>
      <c r="N26" s="796"/>
      <c r="O26" s="796"/>
      <c r="P26" s="797" t="s">
        <v>673</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64058384-1323-4DA3-A817-DCC32F274F33}">
      <formula1>INDIRECT(E7)</formula1>
    </dataValidation>
    <dataValidation allowBlank="1" showInputMessage="1" showErrorMessage="1" prompt="覆工スパン毎に連番を記入。_x000a_数値で入力する。" sqref="E6 E17 P17 P6" xr:uid="{2A1E645D-F202-4187-9441-208640D4E86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7BC4F3-EF73-4269-B634-0EC9F5AD6B9A}">
          <x14:formula1>
            <xm:f>'(参考)リスト'!$B$16:$B$21</xm:f>
          </x14:formula1>
          <xm:sqref>E7 E18 P7 P18</xm:sqref>
        </x14:dataValidation>
        <x14:dataValidation type="list" allowBlank="1" showInputMessage="1" showErrorMessage="1" xr:uid="{4B7AC171-ECA1-4E03-AD53-EB471D543EF3}">
          <x14:formula1>
            <xm:f>'(参考)リスト'!$E$16:$E$27</xm:f>
          </x14:formula1>
          <xm:sqref>E9 E20 P9 P20</xm:sqref>
        </x14:dataValidation>
        <x14:dataValidation type="list" allowBlank="1" showInputMessage="1" showErrorMessage="1" xr:uid="{208CA1D8-A091-4BE4-800D-FDFF9F7C1ECE}">
          <x14:formula1>
            <xm:f>'(参考)リスト'!$D$16:$D$18</xm:f>
          </x14:formula1>
          <xm:sqref>E10 E21 P10 P21</xm:sqref>
        </x14:dataValidation>
        <x14:dataValidation type="list" allowBlank="1" showInputMessage="1" showErrorMessage="1" xr:uid="{61A4AF9E-A2B8-493D-90A4-E82EED7EE328}">
          <x14:formula1>
            <xm:f>'(参考)リスト'!$F$16:$F$21</xm:f>
          </x14:formula1>
          <xm:sqref>E11:E12 E22:E23 P11:P12 P22:P23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77D7-2DBA-4B69-BECC-A7B018FA5314}">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499</v>
      </c>
      <c r="F5" s="804"/>
      <c r="G5" s="805"/>
      <c r="H5" s="805"/>
      <c r="I5" s="805"/>
      <c r="J5" s="805"/>
      <c r="K5" s="805"/>
      <c r="L5" s="806"/>
      <c r="M5" s="832" t="s">
        <v>634</v>
      </c>
      <c r="N5" s="837" t="s">
        <v>635</v>
      </c>
      <c r="O5" s="838"/>
      <c r="P5" s="277" t="s">
        <v>499</v>
      </c>
      <c r="Q5" s="804"/>
      <c r="R5" s="805"/>
      <c r="S5" s="805"/>
      <c r="T5" s="805"/>
      <c r="U5" s="805"/>
      <c r="V5" s="805"/>
      <c r="W5" s="806"/>
    </row>
    <row r="6" spans="2:23" s="31" customFormat="1" ht="25.5" customHeight="1" x14ac:dyDescent="0.15">
      <c r="B6" s="834"/>
      <c r="C6" s="837" t="s">
        <v>173</v>
      </c>
      <c r="D6" s="838"/>
      <c r="E6" s="278">
        <v>8</v>
      </c>
      <c r="F6" s="807"/>
      <c r="G6" s="808"/>
      <c r="H6" s="808"/>
      <c r="I6" s="808"/>
      <c r="J6" s="808"/>
      <c r="K6" s="808"/>
      <c r="L6" s="809"/>
      <c r="M6" s="834"/>
      <c r="N6" s="837" t="s">
        <v>636</v>
      </c>
      <c r="O6" s="838"/>
      <c r="P6" s="278">
        <v>10</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546</v>
      </c>
      <c r="F8" s="807"/>
      <c r="G8" s="808"/>
      <c r="H8" s="808"/>
      <c r="I8" s="808"/>
      <c r="J8" s="808"/>
      <c r="K8" s="808"/>
      <c r="L8" s="809"/>
      <c r="M8" s="833"/>
      <c r="N8" s="837" t="s">
        <v>290</v>
      </c>
      <c r="O8" s="838"/>
      <c r="P8" s="277" t="s">
        <v>542</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544</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712</v>
      </c>
      <c r="F13" s="830"/>
      <c r="G13" s="831"/>
      <c r="H13" s="813" t="s">
        <v>643</v>
      </c>
      <c r="I13" s="813"/>
      <c r="J13" s="814" t="s">
        <v>647</v>
      </c>
      <c r="K13" s="814"/>
      <c r="L13" s="814"/>
      <c r="M13" s="813" t="s">
        <v>645</v>
      </c>
      <c r="N13" s="813"/>
      <c r="O13" s="813"/>
      <c r="P13" s="826" t="s">
        <v>713</v>
      </c>
      <c r="Q13" s="827"/>
      <c r="R13" s="828"/>
      <c r="S13" s="813" t="s">
        <v>643</v>
      </c>
      <c r="T13" s="813"/>
      <c r="U13" s="814" t="s">
        <v>714</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540</v>
      </c>
      <c r="Q14" s="836"/>
      <c r="R14" s="836"/>
      <c r="S14" s="824" t="s">
        <v>648</v>
      </c>
      <c r="T14" s="825"/>
      <c r="U14" s="819" t="s">
        <v>539</v>
      </c>
      <c r="V14" s="820"/>
      <c r="W14" s="821"/>
    </row>
    <row r="15" spans="2:23" s="31" customFormat="1" ht="39.75" customHeight="1" x14ac:dyDescent="0.15">
      <c r="B15" s="796" t="s">
        <v>181</v>
      </c>
      <c r="C15" s="796"/>
      <c r="D15" s="796"/>
      <c r="E15" s="797" t="s">
        <v>715</v>
      </c>
      <c r="F15" s="798"/>
      <c r="G15" s="798"/>
      <c r="H15" s="798"/>
      <c r="I15" s="798"/>
      <c r="J15" s="798"/>
      <c r="K15" s="798"/>
      <c r="L15" s="799"/>
      <c r="M15" s="796" t="s">
        <v>651</v>
      </c>
      <c r="N15" s="796"/>
      <c r="O15" s="796"/>
      <c r="P15" s="797" t="s">
        <v>716</v>
      </c>
      <c r="Q15" s="798"/>
      <c r="R15" s="798"/>
      <c r="S15" s="798"/>
      <c r="T15" s="798"/>
      <c r="U15" s="798"/>
      <c r="V15" s="798"/>
      <c r="W15" s="799"/>
    </row>
    <row r="16" spans="2:23" s="31" customFormat="1" ht="25.5" customHeight="1" x14ac:dyDescent="0.15">
      <c r="B16" s="803" t="s">
        <v>171</v>
      </c>
      <c r="C16" s="803" t="s">
        <v>172</v>
      </c>
      <c r="D16" s="803"/>
      <c r="E16" s="277" t="s">
        <v>499</v>
      </c>
      <c r="F16" s="804"/>
      <c r="G16" s="805"/>
      <c r="H16" s="805"/>
      <c r="I16" s="805"/>
      <c r="J16" s="805"/>
      <c r="K16" s="805"/>
      <c r="L16" s="806"/>
      <c r="M16" s="803" t="s">
        <v>634</v>
      </c>
      <c r="N16" s="803" t="s">
        <v>635</v>
      </c>
      <c r="O16" s="803"/>
      <c r="P16" s="277" t="s">
        <v>499</v>
      </c>
      <c r="Q16" s="804"/>
      <c r="R16" s="805"/>
      <c r="S16" s="805"/>
      <c r="T16" s="805"/>
      <c r="U16" s="805"/>
      <c r="V16" s="805"/>
      <c r="W16" s="806"/>
    </row>
    <row r="17" spans="2:24" s="31" customFormat="1" ht="25.5" customHeight="1" x14ac:dyDescent="0.15">
      <c r="B17" s="803"/>
      <c r="C17" s="803" t="s">
        <v>173</v>
      </c>
      <c r="D17" s="803"/>
      <c r="E17" s="278">
        <v>29</v>
      </c>
      <c r="F17" s="807"/>
      <c r="G17" s="808"/>
      <c r="H17" s="808"/>
      <c r="I17" s="808"/>
      <c r="J17" s="808"/>
      <c r="K17" s="808"/>
      <c r="L17" s="809"/>
      <c r="M17" s="803"/>
      <c r="N17" s="803" t="s">
        <v>636</v>
      </c>
      <c r="O17" s="803"/>
      <c r="P17" s="278">
        <v>30</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549</v>
      </c>
      <c r="F19" s="807"/>
      <c r="G19" s="808"/>
      <c r="H19" s="808"/>
      <c r="I19" s="808"/>
      <c r="J19" s="808"/>
      <c r="K19" s="808"/>
      <c r="L19" s="809"/>
      <c r="M19" s="803"/>
      <c r="N19" s="803" t="s">
        <v>290</v>
      </c>
      <c r="O19" s="803"/>
      <c r="P19" s="277" t="s">
        <v>567</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717</v>
      </c>
      <c r="F24" s="827"/>
      <c r="G24" s="828"/>
      <c r="H24" s="813" t="s">
        <v>643</v>
      </c>
      <c r="I24" s="813"/>
      <c r="J24" s="829" t="s">
        <v>718</v>
      </c>
      <c r="K24" s="830"/>
      <c r="L24" s="831"/>
      <c r="M24" s="813" t="s">
        <v>645</v>
      </c>
      <c r="N24" s="813"/>
      <c r="O24" s="813"/>
      <c r="P24" s="826" t="s">
        <v>719</v>
      </c>
      <c r="Q24" s="827"/>
      <c r="R24" s="828"/>
      <c r="S24" s="813" t="s">
        <v>643</v>
      </c>
      <c r="T24" s="813"/>
      <c r="U24" s="814" t="s">
        <v>720</v>
      </c>
      <c r="V24" s="814"/>
      <c r="W24" s="814"/>
    </row>
    <row r="25" spans="2:24" s="31" customFormat="1" ht="25.5" customHeight="1" x14ac:dyDescent="0.15">
      <c r="B25" s="815" t="s">
        <v>179</v>
      </c>
      <c r="C25" s="815"/>
      <c r="D25" s="815"/>
      <c r="E25" s="816" t="s">
        <v>540</v>
      </c>
      <c r="F25" s="816"/>
      <c r="G25" s="816"/>
      <c r="H25" s="817" t="s">
        <v>648</v>
      </c>
      <c r="I25" s="818"/>
      <c r="J25" s="819" t="s">
        <v>539</v>
      </c>
      <c r="K25" s="820"/>
      <c r="L25" s="821"/>
      <c r="M25" s="817" t="s">
        <v>649</v>
      </c>
      <c r="N25" s="818"/>
      <c r="O25" s="822"/>
      <c r="P25" s="823" t="s">
        <v>540</v>
      </c>
      <c r="Q25" s="816"/>
      <c r="R25" s="816"/>
      <c r="S25" s="824" t="s">
        <v>648</v>
      </c>
      <c r="T25" s="825"/>
      <c r="U25" s="819" t="s">
        <v>539</v>
      </c>
      <c r="V25" s="820"/>
      <c r="W25" s="821"/>
    </row>
    <row r="26" spans="2:24" s="31" customFormat="1" ht="39.75" customHeight="1" x14ac:dyDescent="0.15">
      <c r="B26" s="796" t="s">
        <v>181</v>
      </c>
      <c r="C26" s="796"/>
      <c r="D26" s="796"/>
      <c r="E26" s="797" t="s">
        <v>721</v>
      </c>
      <c r="F26" s="798"/>
      <c r="G26" s="798"/>
      <c r="H26" s="798"/>
      <c r="I26" s="798"/>
      <c r="J26" s="798"/>
      <c r="K26" s="798"/>
      <c r="L26" s="799"/>
      <c r="M26" s="796" t="s">
        <v>651</v>
      </c>
      <c r="N26" s="796"/>
      <c r="O26" s="796"/>
      <c r="P26" s="797" t="s">
        <v>689</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6DAA5612-5255-472F-AA78-C79480077B65}"/>
    <dataValidation type="list" allowBlank="1" showInputMessage="1" showErrorMessage="1" sqref="E8 E19 P8 P19" xr:uid="{12C6A25A-20FA-48A2-899B-6532EC3ABE6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2B916C1-B201-4A7C-BD25-B5FBB745B227}">
          <x14:formula1>
            <xm:f>'(参考)リスト'!$F$16:$F$21</xm:f>
          </x14:formula1>
          <xm:sqref>E11:E12 E22:E23 P11:P12 P22:P23</xm:sqref>
        </x14:dataValidation>
        <x14:dataValidation type="list" allowBlank="1" showInputMessage="1" showErrorMessage="1" xr:uid="{B9C972AE-B71F-4C93-AB11-C06D039FAEDE}">
          <x14:formula1>
            <xm:f>'(参考)リスト'!$D$16:$D$18</xm:f>
          </x14:formula1>
          <xm:sqref>E10 E21 P10 P21</xm:sqref>
        </x14:dataValidation>
        <x14:dataValidation type="list" allowBlank="1" showInputMessage="1" showErrorMessage="1" xr:uid="{B07EA4D7-CB45-4F41-94B0-D5ECA2C21F4E}">
          <x14:formula1>
            <xm:f>'(参考)リスト'!$E$16:$E$27</xm:f>
          </x14:formula1>
          <xm:sqref>E9 E20 P9 P20</xm:sqref>
        </x14:dataValidation>
        <x14:dataValidation type="list" allowBlank="1" showInputMessage="1" showErrorMessage="1" xr:uid="{146C9ED8-F1C4-42B3-968A-0728E76611C4}">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0E08B-AA9A-4FC4-A509-277EFA7A16DA}">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499</v>
      </c>
      <c r="F5" s="804"/>
      <c r="G5" s="805"/>
      <c r="H5" s="805"/>
      <c r="I5" s="805"/>
      <c r="J5" s="805"/>
      <c r="K5" s="805"/>
      <c r="L5" s="806"/>
      <c r="M5" s="832" t="s">
        <v>634</v>
      </c>
      <c r="N5" s="837" t="s">
        <v>635</v>
      </c>
      <c r="O5" s="838"/>
      <c r="P5" s="277" t="s">
        <v>499</v>
      </c>
      <c r="Q5" s="804"/>
      <c r="R5" s="805"/>
      <c r="S5" s="805"/>
      <c r="T5" s="805"/>
      <c r="U5" s="805"/>
      <c r="V5" s="805"/>
      <c r="W5" s="806"/>
    </row>
    <row r="6" spans="2:23" s="31" customFormat="1" ht="25.5" customHeight="1" x14ac:dyDescent="0.15">
      <c r="B6" s="834"/>
      <c r="C6" s="837" t="s">
        <v>173</v>
      </c>
      <c r="D6" s="838"/>
      <c r="E6" s="278">
        <v>31</v>
      </c>
      <c r="F6" s="807"/>
      <c r="G6" s="808"/>
      <c r="H6" s="808"/>
      <c r="I6" s="808"/>
      <c r="J6" s="808"/>
      <c r="K6" s="808"/>
      <c r="L6" s="809"/>
      <c r="M6" s="834"/>
      <c r="N6" s="837" t="s">
        <v>636</v>
      </c>
      <c r="O6" s="838"/>
      <c r="P6" s="278">
        <v>33</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567</v>
      </c>
      <c r="F8" s="807"/>
      <c r="G8" s="808"/>
      <c r="H8" s="808"/>
      <c r="I8" s="808"/>
      <c r="J8" s="808"/>
      <c r="K8" s="808"/>
      <c r="L8" s="809"/>
      <c r="M8" s="833"/>
      <c r="N8" s="837" t="s">
        <v>290</v>
      </c>
      <c r="O8" s="838"/>
      <c r="P8" s="277" t="s">
        <v>552</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722</v>
      </c>
      <c r="F13" s="830"/>
      <c r="G13" s="831"/>
      <c r="H13" s="813" t="s">
        <v>643</v>
      </c>
      <c r="I13" s="813"/>
      <c r="J13" s="814" t="s">
        <v>723</v>
      </c>
      <c r="K13" s="814"/>
      <c r="L13" s="814"/>
      <c r="M13" s="813" t="s">
        <v>645</v>
      </c>
      <c r="N13" s="813"/>
      <c r="O13" s="813"/>
      <c r="P13" s="826" t="s">
        <v>724</v>
      </c>
      <c r="Q13" s="827"/>
      <c r="R13" s="828"/>
      <c r="S13" s="813" t="s">
        <v>643</v>
      </c>
      <c r="T13" s="813"/>
      <c r="U13" s="814" t="s">
        <v>725</v>
      </c>
      <c r="V13" s="814"/>
      <c r="W13" s="814"/>
    </row>
    <row r="14" spans="2:23" s="31" customFormat="1" ht="25.5" customHeight="1" x14ac:dyDescent="0.15">
      <c r="B14" s="815" t="s">
        <v>179</v>
      </c>
      <c r="C14" s="815"/>
      <c r="D14" s="815"/>
      <c r="E14" s="816" t="s">
        <v>540</v>
      </c>
      <c r="F14" s="816"/>
      <c r="G14" s="816"/>
      <c r="H14" s="817" t="s">
        <v>648</v>
      </c>
      <c r="I14" s="818"/>
      <c r="J14" s="819" t="s">
        <v>539</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684</v>
      </c>
      <c r="F15" s="798"/>
      <c r="G15" s="798"/>
      <c r="H15" s="798"/>
      <c r="I15" s="798"/>
      <c r="J15" s="798"/>
      <c r="K15" s="798"/>
      <c r="L15" s="799"/>
      <c r="M15" s="796" t="s">
        <v>651</v>
      </c>
      <c r="N15" s="796"/>
      <c r="O15" s="796"/>
      <c r="P15" s="797" t="s">
        <v>669</v>
      </c>
      <c r="Q15" s="798"/>
      <c r="R15" s="798"/>
      <c r="S15" s="798"/>
      <c r="T15" s="798"/>
      <c r="U15" s="798"/>
      <c r="V15" s="798"/>
      <c r="W15" s="799"/>
    </row>
    <row r="16" spans="2:23" s="31" customFormat="1" ht="25.5" customHeight="1" x14ac:dyDescent="0.15">
      <c r="B16" s="803" t="s">
        <v>171</v>
      </c>
      <c r="C16" s="803" t="s">
        <v>172</v>
      </c>
      <c r="D16" s="803"/>
      <c r="E16" s="277" t="s">
        <v>499</v>
      </c>
      <c r="F16" s="804"/>
      <c r="G16" s="805"/>
      <c r="H16" s="805"/>
      <c r="I16" s="805"/>
      <c r="J16" s="805"/>
      <c r="K16" s="805"/>
      <c r="L16" s="806"/>
      <c r="M16" s="803" t="s">
        <v>634</v>
      </c>
      <c r="N16" s="803" t="s">
        <v>635</v>
      </c>
      <c r="O16" s="803"/>
      <c r="P16" s="277" t="s">
        <v>499</v>
      </c>
      <c r="Q16" s="804"/>
      <c r="R16" s="805"/>
      <c r="S16" s="805"/>
      <c r="T16" s="805"/>
      <c r="U16" s="805"/>
      <c r="V16" s="805"/>
      <c r="W16" s="806"/>
    </row>
    <row r="17" spans="2:24" s="31" customFormat="1" ht="25.5" customHeight="1" x14ac:dyDescent="0.15">
      <c r="B17" s="803"/>
      <c r="C17" s="803" t="s">
        <v>173</v>
      </c>
      <c r="D17" s="803"/>
      <c r="E17" s="278">
        <v>34</v>
      </c>
      <c r="F17" s="807"/>
      <c r="G17" s="808"/>
      <c r="H17" s="808"/>
      <c r="I17" s="808"/>
      <c r="J17" s="808"/>
      <c r="K17" s="808"/>
      <c r="L17" s="809"/>
      <c r="M17" s="803"/>
      <c r="N17" s="803" t="s">
        <v>636</v>
      </c>
      <c r="O17" s="803"/>
      <c r="P17" s="278">
        <v>35</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552</v>
      </c>
      <c r="F19" s="807"/>
      <c r="G19" s="808"/>
      <c r="H19" s="808"/>
      <c r="I19" s="808"/>
      <c r="J19" s="808"/>
      <c r="K19" s="808"/>
      <c r="L19" s="809"/>
      <c r="M19" s="803"/>
      <c r="N19" s="803" t="s">
        <v>290</v>
      </c>
      <c r="O19" s="803"/>
      <c r="P19" s="277" t="s">
        <v>552</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726</v>
      </c>
      <c r="F24" s="827"/>
      <c r="G24" s="828"/>
      <c r="H24" s="813" t="s">
        <v>643</v>
      </c>
      <c r="I24" s="813"/>
      <c r="J24" s="829" t="s">
        <v>727</v>
      </c>
      <c r="K24" s="830"/>
      <c r="L24" s="831"/>
      <c r="M24" s="813" t="s">
        <v>645</v>
      </c>
      <c r="N24" s="813"/>
      <c r="O24" s="813"/>
      <c r="P24" s="826" t="s">
        <v>728</v>
      </c>
      <c r="Q24" s="827"/>
      <c r="R24" s="828"/>
      <c r="S24" s="813" t="s">
        <v>643</v>
      </c>
      <c r="T24" s="813"/>
      <c r="U24" s="814" t="s">
        <v>729</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669</v>
      </c>
      <c r="F26" s="798"/>
      <c r="G26" s="798"/>
      <c r="H26" s="798"/>
      <c r="I26" s="798"/>
      <c r="J26" s="798"/>
      <c r="K26" s="798"/>
      <c r="L26" s="799"/>
      <c r="M26" s="796" t="s">
        <v>651</v>
      </c>
      <c r="N26" s="796"/>
      <c r="O26" s="796"/>
      <c r="P26" s="797" t="s">
        <v>730</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738A8C2D-CA13-4743-B7E7-2A648A5596EA}"/>
    <dataValidation type="list" allowBlank="1" showInputMessage="1" showErrorMessage="1" sqref="E8 E19 P8 P19" xr:uid="{DADF1EAC-8D2B-4050-A524-B4160075000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17F2E80-5B7A-43DB-AE4B-41DA7626098B}">
          <x14:formula1>
            <xm:f>'(参考)リスト'!$F$16:$F$21</xm:f>
          </x14:formula1>
          <xm:sqref>E11:E12 E22:E23 P11:P12 P22:P23</xm:sqref>
        </x14:dataValidation>
        <x14:dataValidation type="list" allowBlank="1" showInputMessage="1" showErrorMessage="1" xr:uid="{9F268F6C-613B-4987-91D3-E99F9AFFFF8F}">
          <x14:formula1>
            <xm:f>'(参考)リスト'!$D$16:$D$18</xm:f>
          </x14:formula1>
          <xm:sqref>E10 E21 P10 P21</xm:sqref>
        </x14:dataValidation>
        <x14:dataValidation type="list" allowBlank="1" showInputMessage="1" showErrorMessage="1" xr:uid="{7F4D4D97-EDF4-41C4-8771-EE67401F6C7C}">
          <x14:formula1>
            <xm:f>'(参考)リスト'!$E$16:$E$27</xm:f>
          </x14:formula1>
          <xm:sqref>E9 E20 P9 P20</xm:sqref>
        </x14:dataValidation>
        <x14:dataValidation type="list" allowBlank="1" showInputMessage="1" showErrorMessage="1" xr:uid="{E8005D11-1E97-4CE8-A036-00E6BA0B3441}">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5850D-AA25-4E9B-BDD2-9BF52C81D8FF}">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499</v>
      </c>
      <c r="F5" s="804"/>
      <c r="G5" s="805"/>
      <c r="H5" s="805"/>
      <c r="I5" s="805"/>
      <c r="J5" s="805"/>
      <c r="K5" s="805"/>
      <c r="L5" s="806"/>
      <c r="M5" s="832" t="s">
        <v>634</v>
      </c>
      <c r="N5" s="837" t="s">
        <v>635</v>
      </c>
      <c r="O5" s="838"/>
      <c r="P5" s="277" t="s">
        <v>499</v>
      </c>
      <c r="Q5" s="804"/>
      <c r="R5" s="805"/>
      <c r="S5" s="805"/>
      <c r="T5" s="805"/>
      <c r="U5" s="805"/>
      <c r="V5" s="805"/>
      <c r="W5" s="806"/>
    </row>
    <row r="6" spans="2:23" s="31" customFormat="1" ht="25.5" customHeight="1" x14ac:dyDescent="0.15">
      <c r="B6" s="834"/>
      <c r="C6" s="837" t="s">
        <v>173</v>
      </c>
      <c r="D6" s="838"/>
      <c r="E6" s="278">
        <v>40</v>
      </c>
      <c r="F6" s="807"/>
      <c r="G6" s="808"/>
      <c r="H6" s="808"/>
      <c r="I6" s="808"/>
      <c r="J6" s="808"/>
      <c r="K6" s="808"/>
      <c r="L6" s="809"/>
      <c r="M6" s="834"/>
      <c r="N6" s="837" t="s">
        <v>636</v>
      </c>
      <c r="O6" s="838"/>
      <c r="P6" s="278">
        <v>41</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549</v>
      </c>
      <c r="F8" s="807"/>
      <c r="G8" s="808"/>
      <c r="H8" s="808"/>
      <c r="I8" s="808"/>
      <c r="J8" s="808"/>
      <c r="K8" s="808"/>
      <c r="L8" s="809"/>
      <c r="M8" s="833"/>
      <c r="N8" s="837" t="s">
        <v>290</v>
      </c>
      <c r="O8" s="838"/>
      <c r="P8" s="277" t="s">
        <v>549</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731</v>
      </c>
      <c r="F13" s="830"/>
      <c r="G13" s="831"/>
      <c r="H13" s="813" t="s">
        <v>643</v>
      </c>
      <c r="I13" s="813"/>
      <c r="J13" s="814" t="s">
        <v>732</v>
      </c>
      <c r="K13" s="814"/>
      <c r="L13" s="814"/>
      <c r="M13" s="813" t="s">
        <v>645</v>
      </c>
      <c r="N13" s="813"/>
      <c r="O13" s="813"/>
      <c r="P13" s="826" t="s">
        <v>733</v>
      </c>
      <c r="Q13" s="827"/>
      <c r="R13" s="828"/>
      <c r="S13" s="813" t="s">
        <v>643</v>
      </c>
      <c r="T13" s="813"/>
      <c r="U13" s="814" t="s">
        <v>734</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735</v>
      </c>
      <c r="F15" s="798"/>
      <c r="G15" s="798"/>
      <c r="H15" s="798"/>
      <c r="I15" s="798"/>
      <c r="J15" s="798"/>
      <c r="K15" s="798"/>
      <c r="L15" s="799"/>
      <c r="M15" s="796" t="s">
        <v>651</v>
      </c>
      <c r="N15" s="796"/>
      <c r="O15" s="796"/>
      <c r="P15" s="797" t="s">
        <v>736</v>
      </c>
      <c r="Q15" s="798"/>
      <c r="R15" s="798"/>
      <c r="S15" s="798"/>
      <c r="T15" s="798"/>
      <c r="U15" s="798"/>
      <c r="V15" s="798"/>
      <c r="W15" s="799"/>
    </row>
    <row r="16" spans="2:23" s="31" customFormat="1" ht="25.5" customHeight="1" x14ac:dyDescent="0.15">
      <c r="B16" s="803" t="s">
        <v>171</v>
      </c>
      <c r="C16" s="803" t="s">
        <v>172</v>
      </c>
      <c r="D16" s="803"/>
      <c r="E16" s="277" t="s">
        <v>499</v>
      </c>
      <c r="F16" s="804"/>
      <c r="G16" s="805"/>
      <c r="H16" s="805"/>
      <c r="I16" s="805"/>
      <c r="J16" s="805"/>
      <c r="K16" s="805"/>
      <c r="L16" s="806"/>
      <c r="M16" s="803" t="s">
        <v>634</v>
      </c>
      <c r="N16" s="803" t="s">
        <v>635</v>
      </c>
      <c r="O16" s="803"/>
      <c r="P16" s="277" t="s">
        <v>499</v>
      </c>
      <c r="Q16" s="804"/>
      <c r="R16" s="805"/>
      <c r="S16" s="805"/>
      <c r="T16" s="805"/>
      <c r="U16" s="805"/>
      <c r="V16" s="805"/>
      <c r="W16" s="806"/>
    </row>
    <row r="17" spans="2:24" s="31" customFormat="1" ht="25.5" customHeight="1" x14ac:dyDescent="0.15">
      <c r="B17" s="803"/>
      <c r="C17" s="803" t="s">
        <v>173</v>
      </c>
      <c r="D17" s="803"/>
      <c r="E17" s="278">
        <v>42</v>
      </c>
      <c r="F17" s="807"/>
      <c r="G17" s="808"/>
      <c r="H17" s="808"/>
      <c r="I17" s="808"/>
      <c r="J17" s="808"/>
      <c r="K17" s="808"/>
      <c r="L17" s="809"/>
      <c r="M17" s="803"/>
      <c r="N17" s="803" t="s">
        <v>636</v>
      </c>
      <c r="O17" s="803"/>
      <c r="P17" s="278">
        <v>43</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557</v>
      </c>
      <c r="Q18" s="807"/>
      <c r="R18" s="808"/>
      <c r="S18" s="808"/>
      <c r="T18" s="808"/>
      <c r="U18" s="808"/>
      <c r="V18" s="808"/>
      <c r="W18" s="809"/>
    </row>
    <row r="19" spans="2:24" s="31" customFormat="1" ht="25.5" customHeight="1" x14ac:dyDescent="0.15">
      <c r="B19" s="803"/>
      <c r="C19" s="803" t="s">
        <v>131</v>
      </c>
      <c r="D19" s="803"/>
      <c r="E19" s="277" t="s">
        <v>552</v>
      </c>
      <c r="F19" s="807"/>
      <c r="G19" s="808"/>
      <c r="H19" s="808"/>
      <c r="I19" s="808"/>
      <c r="J19" s="808"/>
      <c r="K19" s="808"/>
      <c r="L19" s="809"/>
      <c r="M19" s="803"/>
      <c r="N19" s="803" t="s">
        <v>290</v>
      </c>
      <c r="O19" s="803"/>
      <c r="P19" s="277" t="s">
        <v>558</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343</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c r="Q23" s="810"/>
      <c r="R23" s="811"/>
      <c r="S23" s="811"/>
      <c r="T23" s="811"/>
      <c r="U23" s="811"/>
      <c r="V23" s="811"/>
      <c r="W23" s="812"/>
    </row>
    <row r="24" spans="2:24" s="31" customFormat="1" ht="25.5" customHeight="1" x14ac:dyDescent="0.15">
      <c r="B24" s="813" t="s">
        <v>177</v>
      </c>
      <c r="C24" s="813"/>
      <c r="D24" s="813"/>
      <c r="E24" s="826" t="s">
        <v>737</v>
      </c>
      <c r="F24" s="827"/>
      <c r="G24" s="828"/>
      <c r="H24" s="813" t="s">
        <v>643</v>
      </c>
      <c r="I24" s="813"/>
      <c r="J24" s="829" t="s">
        <v>732</v>
      </c>
      <c r="K24" s="830"/>
      <c r="L24" s="831"/>
      <c r="M24" s="813" t="s">
        <v>645</v>
      </c>
      <c r="N24" s="813"/>
      <c r="O24" s="813"/>
      <c r="P24" s="826" t="s">
        <v>588</v>
      </c>
      <c r="Q24" s="827"/>
      <c r="R24" s="828"/>
      <c r="S24" s="813" t="s">
        <v>643</v>
      </c>
      <c r="T24" s="813"/>
      <c r="U24" s="814" t="s">
        <v>668</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669</v>
      </c>
      <c r="F26" s="798"/>
      <c r="G26" s="798"/>
      <c r="H26" s="798"/>
      <c r="I26" s="798"/>
      <c r="J26" s="798"/>
      <c r="K26" s="798"/>
      <c r="L26" s="799"/>
      <c r="M26" s="796" t="s">
        <v>651</v>
      </c>
      <c r="N26" s="796"/>
      <c r="O26" s="796"/>
      <c r="P26" s="797" t="s">
        <v>673</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5FA37C50-34B8-4D41-B042-59229CA3951D}">
      <formula1>INDIRECT(E7)</formula1>
    </dataValidation>
    <dataValidation allowBlank="1" showInputMessage="1" showErrorMessage="1" prompt="覆工スパン毎に連番を記入。_x000a_数値で入力する。" sqref="E6 E17 P17 P6" xr:uid="{E98CF32F-DA35-420F-92D4-835735E545A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9D07DD-2AAA-4C33-B0FF-A4D6133177AF}">
          <x14:formula1>
            <xm:f>'(参考)リスト'!$B$16:$B$21</xm:f>
          </x14:formula1>
          <xm:sqref>E7 E18 P7 P18</xm:sqref>
        </x14:dataValidation>
        <x14:dataValidation type="list" allowBlank="1" showInputMessage="1" showErrorMessage="1" xr:uid="{5F2A19AD-4660-46A5-83ED-3F9340F8C9AF}">
          <x14:formula1>
            <xm:f>'(参考)リスト'!$E$16:$E$27</xm:f>
          </x14:formula1>
          <xm:sqref>E9 E20 P9 P20</xm:sqref>
        </x14:dataValidation>
        <x14:dataValidation type="list" allowBlank="1" showInputMessage="1" showErrorMessage="1" xr:uid="{AF6C34A0-AA4B-4548-BD2C-99AE24293FC9}">
          <x14:formula1>
            <xm:f>'(参考)リスト'!$D$16:$D$18</xm:f>
          </x14:formula1>
          <xm:sqref>E10 E21 P10 P21</xm:sqref>
        </x14:dataValidation>
        <x14:dataValidation type="list" allowBlank="1" showInputMessage="1" showErrorMessage="1" xr:uid="{2CC13CAA-A4D5-4BBB-B7D7-117C7F49C8AF}">
          <x14:formula1>
            <xm:f>'(参考)リスト'!$F$16:$F$21</xm:f>
          </x14:formula1>
          <xm:sqref>E11:E12 E22:E23 P11:P12 P22:P23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39646-61E5-426E-AAAA-D9478CACF6AF}">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500</v>
      </c>
      <c r="F5" s="804"/>
      <c r="G5" s="805"/>
      <c r="H5" s="805"/>
      <c r="I5" s="805"/>
      <c r="J5" s="805"/>
      <c r="K5" s="805"/>
      <c r="L5" s="806"/>
      <c r="M5" s="832" t="s">
        <v>634</v>
      </c>
      <c r="N5" s="837" t="s">
        <v>635</v>
      </c>
      <c r="O5" s="838"/>
      <c r="P5" s="277" t="s">
        <v>500</v>
      </c>
      <c r="Q5" s="804"/>
      <c r="R5" s="805"/>
      <c r="S5" s="805"/>
      <c r="T5" s="805"/>
      <c r="U5" s="805"/>
      <c r="V5" s="805"/>
      <c r="W5" s="806"/>
    </row>
    <row r="6" spans="2:23" s="31" customFormat="1" ht="25.5" customHeight="1" x14ac:dyDescent="0.15">
      <c r="B6" s="834"/>
      <c r="C6" s="837" t="s">
        <v>173</v>
      </c>
      <c r="D6" s="838"/>
      <c r="E6" s="278">
        <v>1</v>
      </c>
      <c r="F6" s="807"/>
      <c r="G6" s="808"/>
      <c r="H6" s="808"/>
      <c r="I6" s="808"/>
      <c r="J6" s="808"/>
      <c r="K6" s="808"/>
      <c r="L6" s="809"/>
      <c r="M6" s="834"/>
      <c r="N6" s="837" t="s">
        <v>636</v>
      </c>
      <c r="O6" s="838"/>
      <c r="P6" s="278">
        <v>2</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542</v>
      </c>
      <c r="F8" s="807"/>
      <c r="G8" s="808"/>
      <c r="H8" s="808"/>
      <c r="I8" s="808"/>
      <c r="J8" s="808"/>
      <c r="K8" s="808"/>
      <c r="L8" s="809"/>
      <c r="M8" s="833"/>
      <c r="N8" s="837" t="s">
        <v>290</v>
      </c>
      <c r="O8" s="838"/>
      <c r="P8" s="277" t="s">
        <v>542</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738</v>
      </c>
      <c r="F13" s="830"/>
      <c r="G13" s="831"/>
      <c r="H13" s="813" t="s">
        <v>643</v>
      </c>
      <c r="I13" s="813"/>
      <c r="J13" s="814" t="s">
        <v>739</v>
      </c>
      <c r="K13" s="814"/>
      <c r="L13" s="814"/>
      <c r="M13" s="813" t="s">
        <v>645</v>
      </c>
      <c r="N13" s="813"/>
      <c r="O13" s="813"/>
      <c r="P13" s="826" t="s">
        <v>704</v>
      </c>
      <c r="Q13" s="827"/>
      <c r="R13" s="828"/>
      <c r="S13" s="813" t="s">
        <v>643</v>
      </c>
      <c r="T13" s="813"/>
      <c r="U13" s="814" t="s">
        <v>740</v>
      </c>
      <c r="V13" s="814"/>
      <c r="W13" s="814"/>
    </row>
    <row r="14" spans="2:23" s="31" customFormat="1" ht="25.5" customHeight="1" x14ac:dyDescent="0.15">
      <c r="B14" s="815" t="s">
        <v>179</v>
      </c>
      <c r="C14" s="815"/>
      <c r="D14" s="815"/>
      <c r="E14" s="816" t="s">
        <v>540</v>
      </c>
      <c r="F14" s="816"/>
      <c r="G14" s="816"/>
      <c r="H14" s="817" t="s">
        <v>648</v>
      </c>
      <c r="I14" s="818"/>
      <c r="J14" s="819" t="s">
        <v>539</v>
      </c>
      <c r="K14" s="820"/>
      <c r="L14" s="821"/>
      <c r="M14" s="817" t="s">
        <v>649</v>
      </c>
      <c r="N14" s="818"/>
      <c r="O14" s="822"/>
      <c r="P14" s="835" t="s">
        <v>540</v>
      </c>
      <c r="Q14" s="836"/>
      <c r="R14" s="836"/>
      <c r="S14" s="824" t="s">
        <v>648</v>
      </c>
      <c r="T14" s="825"/>
      <c r="U14" s="819" t="s">
        <v>539</v>
      </c>
      <c r="V14" s="820"/>
      <c r="W14" s="821"/>
    </row>
    <row r="15" spans="2:23" s="31" customFormat="1" ht="39.75" customHeight="1" x14ac:dyDescent="0.15">
      <c r="B15" s="796" t="s">
        <v>181</v>
      </c>
      <c r="C15" s="796"/>
      <c r="D15" s="796"/>
      <c r="E15" s="797" t="s">
        <v>716</v>
      </c>
      <c r="F15" s="798"/>
      <c r="G15" s="798"/>
      <c r="H15" s="798"/>
      <c r="I15" s="798"/>
      <c r="J15" s="798"/>
      <c r="K15" s="798"/>
      <c r="L15" s="799"/>
      <c r="M15" s="796" t="s">
        <v>651</v>
      </c>
      <c r="N15" s="796"/>
      <c r="O15" s="796"/>
      <c r="P15" s="797" t="s">
        <v>716</v>
      </c>
      <c r="Q15" s="798"/>
      <c r="R15" s="798"/>
      <c r="S15" s="798"/>
      <c r="T15" s="798"/>
      <c r="U15" s="798"/>
      <c r="V15" s="798"/>
      <c r="W15" s="799"/>
    </row>
    <row r="16" spans="2:23" s="31" customFormat="1" ht="25.5" customHeight="1" x14ac:dyDescent="0.15">
      <c r="B16" s="803" t="s">
        <v>171</v>
      </c>
      <c r="C16" s="803" t="s">
        <v>172</v>
      </c>
      <c r="D16" s="803"/>
      <c r="E16" s="277" t="s">
        <v>500</v>
      </c>
      <c r="F16" s="804"/>
      <c r="G16" s="805"/>
      <c r="H16" s="805"/>
      <c r="I16" s="805"/>
      <c r="J16" s="805"/>
      <c r="K16" s="805"/>
      <c r="L16" s="806"/>
      <c r="M16" s="803" t="s">
        <v>634</v>
      </c>
      <c r="N16" s="803" t="s">
        <v>635</v>
      </c>
      <c r="O16" s="803"/>
      <c r="P16" s="277" t="s">
        <v>500</v>
      </c>
      <c r="Q16" s="804"/>
      <c r="R16" s="805"/>
      <c r="S16" s="805"/>
      <c r="T16" s="805"/>
      <c r="U16" s="805"/>
      <c r="V16" s="805"/>
      <c r="W16" s="806"/>
    </row>
    <row r="17" spans="2:24" s="31" customFormat="1" ht="25.5" customHeight="1" x14ac:dyDescent="0.15">
      <c r="B17" s="803"/>
      <c r="C17" s="803" t="s">
        <v>173</v>
      </c>
      <c r="D17" s="803"/>
      <c r="E17" s="278">
        <v>12</v>
      </c>
      <c r="F17" s="807"/>
      <c r="G17" s="808"/>
      <c r="H17" s="808"/>
      <c r="I17" s="808"/>
      <c r="J17" s="808"/>
      <c r="K17" s="808"/>
      <c r="L17" s="809"/>
      <c r="M17" s="803"/>
      <c r="N17" s="803" t="s">
        <v>636</v>
      </c>
      <c r="O17" s="803"/>
      <c r="P17" s="278">
        <v>15</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546</v>
      </c>
      <c r="F19" s="807"/>
      <c r="G19" s="808"/>
      <c r="H19" s="808"/>
      <c r="I19" s="808"/>
      <c r="J19" s="808"/>
      <c r="K19" s="808"/>
      <c r="L19" s="809"/>
      <c r="M19" s="803"/>
      <c r="N19" s="803" t="s">
        <v>290</v>
      </c>
      <c r="O19" s="803"/>
      <c r="P19" s="277" t="s">
        <v>556</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741</v>
      </c>
      <c r="F24" s="827"/>
      <c r="G24" s="828"/>
      <c r="H24" s="813" t="s">
        <v>643</v>
      </c>
      <c r="I24" s="813"/>
      <c r="J24" s="829" t="s">
        <v>742</v>
      </c>
      <c r="K24" s="830"/>
      <c r="L24" s="831"/>
      <c r="M24" s="813" t="s">
        <v>645</v>
      </c>
      <c r="N24" s="813"/>
      <c r="O24" s="813"/>
      <c r="P24" s="826" t="s">
        <v>743</v>
      </c>
      <c r="Q24" s="827"/>
      <c r="R24" s="828"/>
      <c r="S24" s="813" t="s">
        <v>643</v>
      </c>
      <c r="T24" s="813"/>
      <c r="U24" s="814" t="s">
        <v>744</v>
      </c>
      <c r="V24" s="814"/>
      <c r="W24" s="814"/>
    </row>
    <row r="25" spans="2:24" s="31" customFormat="1" ht="25.5" customHeight="1" x14ac:dyDescent="0.15">
      <c r="B25" s="815" t="s">
        <v>179</v>
      </c>
      <c r="C25" s="815"/>
      <c r="D25" s="815"/>
      <c r="E25" s="816" t="s">
        <v>540</v>
      </c>
      <c r="F25" s="816"/>
      <c r="G25" s="816"/>
      <c r="H25" s="817" t="s">
        <v>648</v>
      </c>
      <c r="I25" s="818"/>
      <c r="J25" s="819" t="s">
        <v>539</v>
      </c>
      <c r="K25" s="820"/>
      <c r="L25" s="821"/>
      <c r="M25" s="817" t="s">
        <v>649</v>
      </c>
      <c r="N25" s="818"/>
      <c r="O25" s="822"/>
      <c r="P25" s="823" t="s">
        <v>540</v>
      </c>
      <c r="Q25" s="816"/>
      <c r="R25" s="816"/>
      <c r="S25" s="824" t="s">
        <v>648</v>
      </c>
      <c r="T25" s="825"/>
      <c r="U25" s="819" t="s">
        <v>539</v>
      </c>
      <c r="V25" s="820"/>
      <c r="W25" s="821"/>
    </row>
    <row r="26" spans="2:24" s="31" customFormat="1" ht="39.75" customHeight="1" x14ac:dyDescent="0.15">
      <c r="B26" s="796" t="s">
        <v>181</v>
      </c>
      <c r="C26" s="796"/>
      <c r="D26" s="796"/>
      <c r="E26" s="797" t="s">
        <v>745</v>
      </c>
      <c r="F26" s="798"/>
      <c r="G26" s="798"/>
      <c r="H26" s="798"/>
      <c r="I26" s="798"/>
      <c r="J26" s="798"/>
      <c r="K26" s="798"/>
      <c r="L26" s="799"/>
      <c r="M26" s="796" t="s">
        <v>651</v>
      </c>
      <c r="N26" s="796"/>
      <c r="O26" s="796"/>
      <c r="P26" s="797" t="s">
        <v>746</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F33348B8-3774-4569-B40A-5F5F19922B7F}">
      <formula1>INDIRECT(E7)</formula1>
    </dataValidation>
    <dataValidation allowBlank="1" showInputMessage="1" showErrorMessage="1" prompt="覆工スパン毎に連番を記入。_x000a_数値で入力する。" sqref="E6 E17 P17 P6" xr:uid="{4E32CCCE-D065-4388-B1E3-3DFC58A99011}"/>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57EDC09-55C6-49F6-9095-0B2C91FD2038}">
          <x14:formula1>
            <xm:f>'(参考)リスト'!$B$16:$B$21</xm:f>
          </x14:formula1>
          <xm:sqref>E7 E18 P7 P18</xm:sqref>
        </x14:dataValidation>
        <x14:dataValidation type="list" allowBlank="1" showInputMessage="1" showErrorMessage="1" xr:uid="{277E57F0-E46F-4CBC-B963-544E37CB8978}">
          <x14:formula1>
            <xm:f>'(参考)リスト'!$E$16:$E$27</xm:f>
          </x14:formula1>
          <xm:sqref>E9 E20 P9 P20</xm:sqref>
        </x14:dataValidation>
        <x14:dataValidation type="list" allowBlank="1" showInputMessage="1" showErrorMessage="1" xr:uid="{3556BB20-6580-41E6-93B9-DD5ADA94EA23}">
          <x14:formula1>
            <xm:f>'(参考)リスト'!$D$16:$D$18</xm:f>
          </x14:formula1>
          <xm:sqref>E10 E21 P10 P21</xm:sqref>
        </x14:dataValidation>
        <x14:dataValidation type="list" allowBlank="1" showInputMessage="1" showErrorMessage="1" xr:uid="{F3345CFF-8031-4C92-B063-16C219BE4B0E}">
          <x14:formula1>
            <xm:f>'(参考)リスト'!$F$16:$F$21</xm:f>
          </x14:formula1>
          <xm:sqref>E11:E12 E22:E23 P11:P12 P22:P23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73628-76BA-430B-9060-C0E18BEC5E10}">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500</v>
      </c>
      <c r="F5" s="804"/>
      <c r="G5" s="805"/>
      <c r="H5" s="805"/>
      <c r="I5" s="805"/>
      <c r="J5" s="805"/>
      <c r="K5" s="805"/>
      <c r="L5" s="806"/>
      <c r="M5" s="832" t="s">
        <v>634</v>
      </c>
      <c r="N5" s="837" t="s">
        <v>635</v>
      </c>
      <c r="O5" s="838"/>
      <c r="P5" s="277" t="s">
        <v>500</v>
      </c>
      <c r="Q5" s="804"/>
      <c r="R5" s="805"/>
      <c r="S5" s="805"/>
      <c r="T5" s="805"/>
      <c r="U5" s="805"/>
      <c r="V5" s="805"/>
      <c r="W5" s="806"/>
    </row>
    <row r="6" spans="2:23" s="31" customFormat="1" ht="25.5" customHeight="1" x14ac:dyDescent="0.15">
      <c r="B6" s="834"/>
      <c r="C6" s="837" t="s">
        <v>173</v>
      </c>
      <c r="D6" s="838"/>
      <c r="E6" s="278">
        <v>19</v>
      </c>
      <c r="F6" s="807"/>
      <c r="G6" s="808"/>
      <c r="H6" s="808"/>
      <c r="I6" s="808"/>
      <c r="J6" s="808"/>
      <c r="K6" s="808"/>
      <c r="L6" s="809"/>
      <c r="M6" s="834"/>
      <c r="N6" s="837" t="s">
        <v>636</v>
      </c>
      <c r="O6" s="838"/>
      <c r="P6" s="278">
        <v>25</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576</v>
      </c>
      <c r="F8" s="807"/>
      <c r="G8" s="808"/>
      <c r="H8" s="808"/>
      <c r="I8" s="808"/>
      <c r="J8" s="808"/>
      <c r="K8" s="808"/>
      <c r="L8" s="809"/>
      <c r="M8" s="833"/>
      <c r="N8" s="837" t="s">
        <v>290</v>
      </c>
      <c r="O8" s="838"/>
      <c r="P8" s="277" t="s">
        <v>560</v>
      </c>
      <c r="Q8" s="807"/>
      <c r="R8" s="808"/>
      <c r="S8" s="808"/>
      <c r="T8" s="808"/>
      <c r="U8" s="808"/>
      <c r="V8" s="808"/>
      <c r="W8" s="809"/>
    </row>
    <row r="9" spans="2:23" s="31" customFormat="1" ht="25.5" customHeight="1" x14ac:dyDescent="0.15">
      <c r="B9" s="839" t="s">
        <v>133</v>
      </c>
      <c r="C9" s="841"/>
      <c r="D9" s="840"/>
      <c r="E9" s="280" t="s">
        <v>337</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337</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747</v>
      </c>
      <c r="F13" s="830"/>
      <c r="G13" s="831"/>
      <c r="H13" s="813" t="s">
        <v>643</v>
      </c>
      <c r="I13" s="813"/>
      <c r="J13" s="814" t="s">
        <v>692</v>
      </c>
      <c r="K13" s="814"/>
      <c r="L13" s="814"/>
      <c r="M13" s="813" t="s">
        <v>645</v>
      </c>
      <c r="N13" s="813"/>
      <c r="O13" s="813"/>
      <c r="P13" s="826" t="s">
        <v>748</v>
      </c>
      <c r="Q13" s="827"/>
      <c r="R13" s="828"/>
      <c r="S13" s="813" t="s">
        <v>643</v>
      </c>
      <c r="T13" s="813"/>
      <c r="U13" s="814" t="s">
        <v>749</v>
      </c>
      <c r="V13" s="814"/>
      <c r="W13" s="814"/>
    </row>
    <row r="14" spans="2:23" s="31" customFormat="1" ht="25.5" customHeight="1" x14ac:dyDescent="0.15">
      <c r="B14" s="815" t="s">
        <v>179</v>
      </c>
      <c r="C14" s="815"/>
      <c r="D14" s="815"/>
      <c r="E14" s="816" t="s">
        <v>540</v>
      </c>
      <c r="F14" s="816"/>
      <c r="G14" s="816"/>
      <c r="H14" s="817" t="s">
        <v>648</v>
      </c>
      <c r="I14" s="818"/>
      <c r="J14" s="819" t="s">
        <v>539</v>
      </c>
      <c r="K14" s="820"/>
      <c r="L14" s="821"/>
      <c r="M14" s="817" t="s">
        <v>649</v>
      </c>
      <c r="N14" s="818"/>
      <c r="O14" s="822"/>
      <c r="P14" s="835" t="s">
        <v>540</v>
      </c>
      <c r="Q14" s="836"/>
      <c r="R14" s="836"/>
      <c r="S14" s="824" t="s">
        <v>648</v>
      </c>
      <c r="T14" s="825"/>
      <c r="U14" s="819" t="s">
        <v>539</v>
      </c>
      <c r="V14" s="820"/>
      <c r="W14" s="821"/>
    </row>
    <row r="15" spans="2:23" s="31" customFormat="1" ht="39.75" customHeight="1" x14ac:dyDescent="0.15">
      <c r="B15" s="796" t="s">
        <v>181</v>
      </c>
      <c r="C15" s="796"/>
      <c r="D15" s="796"/>
      <c r="E15" s="797" t="s">
        <v>750</v>
      </c>
      <c r="F15" s="798"/>
      <c r="G15" s="798"/>
      <c r="H15" s="798"/>
      <c r="I15" s="798"/>
      <c r="J15" s="798"/>
      <c r="K15" s="798"/>
      <c r="L15" s="799"/>
      <c r="M15" s="796" t="s">
        <v>651</v>
      </c>
      <c r="N15" s="796"/>
      <c r="O15" s="796"/>
      <c r="P15" s="797" t="s">
        <v>751</v>
      </c>
      <c r="Q15" s="798"/>
      <c r="R15" s="798"/>
      <c r="S15" s="798"/>
      <c r="T15" s="798"/>
      <c r="U15" s="798"/>
      <c r="V15" s="798"/>
      <c r="W15" s="799"/>
    </row>
    <row r="16" spans="2:23" s="31" customFormat="1" ht="25.5" customHeight="1" x14ac:dyDescent="0.15">
      <c r="B16" s="803" t="s">
        <v>171</v>
      </c>
      <c r="C16" s="803" t="s">
        <v>172</v>
      </c>
      <c r="D16" s="803"/>
      <c r="E16" s="277" t="s">
        <v>500</v>
      </c>
      <c r="F16" s="804"/>
      <c r="G16" s="805"/>
      <c r="H16" s="805"/>
      <c r="I16" s="805"/>
      <c r="J16" s="805"/>
      <c r="K16" s="805"/>
      <c r="L16" s="806"/>
      <c r="M16" s="803" t="s">
        <v>634</v>
      </c>
      <c r="N16" s="803" t="s">
        <v>635</v>
      </c>
      <c r="O16" s="803"/>
      <c r="P16" s="277" t="s">
        <v>500</v>
      </c>
      <c r="Q16" s="804"/>
      <c r="R16" s="805"/>
      <c r="S16" s="805"/>
      <c r="T16" s="805"/>
      <c r="U16" s="805"/>
      <c r="V16" s="805"/>
      <c r="W16" s="806"/>
    </row>
    <row r="17" spans="2:24" s="31" customFormat="1" ht="25.5" customHeight="1" x14ac:dyDescent="0.15">
      <c r="B17" s="803"/>
      <c r="C17" s="803" t="s">
        <v>173</v>
      </c>
      <c r="D17" s="803"/>
      <c r="E17" s="278">
        <v>26</v>
      </c>
      <c r="F17" s="807"/>
      <c r="G17" s="808"/>
      <c r="H17" s="808"/>
      <c r="I17" s="808"/>
      <c r="J17" s="808"/>
      <c r="K17" s="808"/>
      <c r="L17" s="809"/>
      <c r="M17" s="803"/>
      <c r="N17" s="803" t="s">
        <v>636</v>
      </c>
      <c r="O17" s="803"/>
      <c r="P17" s="278">
        <v>27</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549</v>
      </c>
      <c r="F19" s="807"/>
      <c r="G19" s="808"/>
      <c r="H19" s="808"/>
      <c r="I19" s="808"/>
      <c r="J19" s="808"/>
      <c r="K19" s="808"/>
      <c r="L19" s="809"/>
      <c r="M19" s="803"/>
      <c r="N19" s="803" t="s">
        <v>290</v>
      </c>
      <c r="O19" s="803"/>
      <c r="P19" s="277" t="s">
        <v>552</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680</v>
      </c>
      <c r="F24" s="827"/>
      <c r="G24" s="828"/>
      <c r="H24" s="813" t="s">
        <v>643</v>
      </c>
      <c r="I24" s="813"/>
      <c r="J24" s="829" t="s">
        <v>734</v>
      </c>
      <c r="K24" s="830"/>
      <c r="L24" s="831"/>
      <c r="M24" s="813" t="s">
        <v>645</v>
      </c>
      <c r="N24" s="813"/>
      <c r="O24" s="813"/>
      <c r="P24" s="826" t="s">
        <v>752</v>
      </c>
      <c r="Q24" s="827"/>
      <c r="R24" s="828"/>
      <c r="S24" s="813" t="s">
        <v>643</v>
      </c>
      <c r="T24" s="813"/>
      <c r="U24" s="814" t="s">
        <v>753</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754</v>
      </c>
      <c r="F26" s="798"/>
      <c r="G26" s="798"/>
      <c r="H26" s="798"/>
      <c r="I26" s="798"/>
      <c r="J26" s="798"/>
      <c r="K26" s="798"/>
      <c r="L26" s="799"/>
      <c r="M26" s="796" t="s">
        <v>651</v>
      </c>
      <c r="N26" s="796"/>
      <c r="O26" s="796"/>
      <c r="P26" s="797" t="s">
        <v>669</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4FBA3C2-E2D5-4F1A-97BC-1A00288C9983}"/>
    <dataValidation type="list" allowBlank="1" showInputMessage="1" showErrorMessage="1" sqref="E8 E19 P8 P19" xr:uid="{841FBD60-ED40-424A-B9B8-85991B109EA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914CD1A-0C39-42CE-ABE3-93B9C1B6ED05}">
          <x14:formula1>
            <xm:f>'(参考)リスト'!$F$16:$F$21</xm:f>
          </x14:formula1>
          <xm:sqref>E11:E12 E22:E23 P11:P12 P22:P23</xm:sqref>
        </x14:dataValidation>
        <x14:dataValidation type="list" allowBlank="1" showInputMessage="1" showErrorMessage="1" xr:uid="{A0832C98-14B6-459A-885F-90029924E787}">
          <x14:formula1>
            <xm:f>'(参考)リスト'!$D$16:$D$18</xm:f>
          </x14:formula1>
          <xm:sqref>E10 E21 P10 P21</xm:sqref>
        </x14:dataValidation>
        <x14:dataValidation type="list" allowBlank="1" showInputMessage="1" showErrorMessage="1" xr:uid="{DAE5093B-F09F-403C-883C-FE8104CC3B46}">
          <x14:formula1>
            <xm:f>'(参考)リスト'!$E$16:$E$27</xm:f>
          </x14:formula1>
          <xm:sqref>E9 E20 P9 P20</xm:sqref>
        </x14:dataValidation>
        <x14:dataValidation type="list" allowBlank="1" showInputMessage="1" showErrorMessage="1" xr:uid="{62E9150D-173C-4B78-8901-0B69F1D40F6D}">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29F3B-9E6E-4076-8AF2-79366786E21C}">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500</v>
      </c>
      <c r="F5" s="804"/>
      <c r="G5" s="805"/>
      <c r="H5" s="805"/>
      <c r="I5" s="805"/>
      <c r="J5" s="805"/>
      <c r="K5" s="805"/>
      <c r="L5" s="806"/>
      <c r="M5" s="832" t="s">
        <v>634</v>
      </c>
      <c r="N5" s="837" t="s">
        <v>635</v>
      </c>
      <c r="O5" s="838"/>
      <c r="P5" s="277" t="s">
        <v>500</v>
      </c>
      <c r="Q5" s="804"/>
      <c r="R5" s="805"/>
      <c r="S5" s="805"/>
      <c r="T5" s="805"/>
      <c r="U5" s="805"/>
      <c r="V5" s="805"/>
      <c r="W5" s="806"/>
    </row>
    <row r="6" spans="2:23" s="31" customFormat="1" ht="25.5" customHeight="1" x14ac:dyDescent="0.15">
      <c r="B6" s="834"/>
      <c r="C6" s="837" t="s">
        <v>173</v>
      </c>
      <c r="D6" s="838"/>
      <c r="E6" s="278">
        <v>28</v>
      </c>
      <c r="F6" s="807"/>
      <c r="G6" s="808"/>
      <c r="H6" s="808"/>
      <c r="I6" s="808"/>
      <c r="J6" s="808"/>
      <c r="K6" s="808"/>
      <c r="L6" s="809"/>
      <c r="M6" s="834"/>
      <c r="N6" s="837" t="s">
        <v>636</v>
      </c>
      <c r="O6" s="838"/>
      <c r="P6" s="278">
        <v>30</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552</v>
      </c>
      <c r="F8" s="807"/>
      <c r="G8" s="808"/>
      <c r="H8" s="808"/>
      <c r="I8" s="808"/>
      <c r="J8" s="808"/>
      <c r="K8" s="808"/>
      <c r="L8" s="809"/>
      <c r="M8" s="833"/>
      <c r="N8" s="837" t="s">
        <v>290</v>
      </c>
      <c r="O8" s="838"/>
      <c r="P8" s="277" t="s">
        <v>552</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755</v>
      </c>
      <c r="F13" s="830"/>
      <c r="G13" s="831"/>
      <c r="H13" s="813" t="s">
        <v>643</v>
      </c>
      <c r="I13" s="813"/>
      <c r="J13" s="814" t="s">
        <v>756</v>
      </c>
      <c r="K13" s="814"/>
      <c r="L13" s="814"/>
      <c r="M13" s="813" t="s">
        <v>645</v>
      </c>
      <c r="N13" s="813"/>
      <c r="O13" s="813"/>
      <c r="P13" s="826" t="s">
        <v>737</v>
      </c>
      <c r="Q13" s="827"/>
      <c r="R13" s="828"/>
      <c r="S13" s="813" t="s">
        <v>643</v>
      </c>
      <c r="T13" s="813"/>
      <c r="U13" s="814" t="s">
        <v>757</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669</v>
      </c>
      <c r="F15" s="798"/>
      <c r="G15" s="798"/>
      <c r="H15" s="798"/>
      <c r="I15" s="798"/>
      <c r="J15" s="798"/>
      <c r="K15" s="798"/>
      <c r="L15" s="799"/>
      <c r="M15" s="796" t="s">
        <v>651</v>
      </c>
      <c r="N15" s="796"/>
      <c r="O15" s="796"/>
      <c r="P15" s="797" t="s">
        <v>669</v>
      </c>
      <c r="Q15" s="798"/>
      <c r="R15" s="798"/>
      <c r="S15" s="798"/>
      <c r="T15" s="798"/>
      <c r="U15" s="798"/>
      <c r="V15" s="798"/>
      <c r="W15" s="799"/>
    </row>
    <row r="16" spans="2:23" s="31" customFormat="1" ht="25.5" customHeight="1" x14ac:dyDescent="0.15">
      <c r="B16" s="803" t="s">
        <v>171</v>
      </c>
      <c r="C16" s="803" t="s">
        <v>172</v>
      </c>
      <c r="D16" s="803"/>
      <c r="E16" s="277" t="s">
        <v>500</v>
      </c>
      <c r="F16" s="804"/>
      <c r="G16" s="805"/>
      <c r="H16" s="805"/>
      <c r="I16" s="805"/>
      <c r="J16" s="805"/>
      <c r="K16" s="805"/>
      <c r="L16" s="806"/>
      <c r="M16" s="803" t="s">
        <v>634</v>
      </c>
      <c r="N16" s="803" t="s">
        <v>635</v>
      </c>
      <c r="O16" s="803"/>
      <c r="P16" s="277" t="s">
        <v>500</v>
      </c>
      <c r="Q16" s="804"/>
      <c r="R16" s="805"/>
      <c r="S16" s="805"/>
      <c r="T16" s="805"/>
      <c r="U16" s="805"/>
      <c r="V16" s="805"/>
      <c r="W16" s="806"/>
    </row>
    <row r="17" spans="2:24" s="31" customFormat="1" ht="25.5" customHeight="1" x14ac:dyDescent="0.15">
      <c r="B17" s="803"/>
      <c r="C17" s="803" t="s">
        <v>173</v>
      </c>
      <c r="D17" s="803"/>
      <c r="E17" s="278">
        <v>31</v>
      </c>
      <c r="F17" s="807"/>
      <c r="G17" s="808"/>
      <c r="H17" s="808"/>
      <c r="I17" s="808"/>
      <c r="J17" s="808"/>
      <c r="K17" s="808"/>
      <c r="L17" s="809"/>
      <c r="M17" s="803"/>
      <c r="N17" s="803" t="s">
        <v>636</v>
      </c>
      <c r="O17" s="803"/>
      <c r="P17" s="278">
        <v>36</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552</v>
      </c>
      <c r="F19" s="807"/>
      <c r="G19" s="808"/>
      <c r="H19" s="808"/>
      <c r="I19" s="808"/>
      <c r="J19" s="808"/>
      <c r="K19" s="808"/>
      <c r="L19" s="809"/>
      <c r="M19" s="803"/>
      <c r="N19" s="803" t="s">
        <v>290</v>
      </c>
      <c r="O19" s="803"/>
      <c r="P19" s="277" t="s">
        <v>567</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707</v>
      </c>
      <c r="F24" s="827"/>
      <c r="G24" s="828"/>
      <c r="H24" s="813" t="s">
        <v>643</v>
      </c>
      <c r="I24" s="813"/>
      <c r="J24" s="829" t="s">
        <v>758</v>
      </c>
      <c r="K24" s="830"/>
      <c r="L24" s="831"/>
      <c r="M24" s="813" t="s">
        <v>645</v>
      </c>
      <c r="N24" s="813"/>
      <c r="O24" s="813"/>
      <c r="P24" s="826" t="s">
        <v>759</v>
      </c>
      <c r="Q24" s="827"/>
      <c r="R24" s="828"/>
      <c r="S24" s="813" t="s">
        <v>643</v>
      </c>
      <c r="T24" s="813"/>
      <c r="U24" s="814" t="s">
        <v>668</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760</v>
      </c>
      <c r="F26" s="798"/>
      <c r="G26" s="798"/>
      <c r="H26" s="798"/>
      <c r="I26" s="798"/>
      <c r="J26" s="798"/>
      <c r="K26" s="798"/>
      <c r="L26" s="799"/>
      <c r="M26" s="796" t="s">
        <v>651</v>
      </c>
      <c r="N26" s="796"/>
      <c r="O26" s="796"/>
      <c r="P26" s="797" t="s">
        <v>761</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F3151E64-59D8-40D8-ACE9-106E3EF00980}">
      <formula1>INDIRECT(E7)</formula1>
    </dataValidation>
    <dataValidation allowBlank="1" showInputMessage="1" showErrorMessage="1" prompt="覆工スパン毎に連番を記入。_x000a_数値で入力する。" sqref="E6 E17 P17 P6" xr:uid="{9ADA7A97-D262-4665-951F-3A956123945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6D5939-855F-4CCA-8074-73F405FC72E9}">
          <x14:formula1>
            <xm:f>'(参考)リスト'!$B$16:$B$21</xm:f>
          </x14:formula1>
          <xm:sqref>E7 E18 P7 P18</xm:sqref>
        </x14:dataValidation>
        <x14:dataValidation type="list" allowBlank="1" showInputMessage="1" showErrorMessage="1" xr:uid="{70B68A83-19EB-44B4-8ECC-C2FAA0D80E5E}">
          <x14:formula1>
            <xm:f>'(参考)リスト'!$E$16:$E$27</xm:f>
          </x14:formula1>
          <xm:sqref>E9 E20 P9 P20</xm:sqref>
        </x14:dataValidation>
        <x14:dataValidation type="list" allowBlank="1" showInputMessage="1" showErrorMessage="1" xr:uid="{233022E5-6EAA-4B04-A28E-89C61CC9D3B8}">
          <x14:formula1>
            <xm:f>'(参考)リスト'!$D$16:$D$18</xm:f>
          </x14:formula1>
          <xm:sqref>E10 E21 P10 P21</xm:sqref>
        </x14:dataValidation>
        <x14:dataValidation type="list" allowBlank="1" showInputMessage="1" showErrorMessage="1" xr:uid="{FE40450E-2B7A-4371-A555-AC55A73EBA3F}">
          <x14:formula1>
            <xm:f>'(参考)リスト'!$F$16:$F$21</xm:f>
          </x14:formula1>
          <xm:sqref>E11:E12 E22:E23 P11:P12 P22:P23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52348-803A-41A3-8EE9-D2210E71B29C}">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500</v>
      </c>
      <c r="F5" s="804"/>
      <c r="G5" s="805"/>
      <c r="H5" s="805"/>
      <c r="I5" s="805"/>
      <c r="J5" s="805"/>
      <c r="K5" s="805"/>
      <c r="L5" s="806"/>
      <c r="M5" s="832" t="s">
        <v>634</v>
      </c>
      <c r="N5" s="837" t="s">
        <v>635</v>
      </c>
      <c r="O5" s="838"/>
      <c r="P5" s="277" t="s">
        <v>500</v>
      </c>
      <c r="Q5" s="804"/>
      <c r="R5" s="805"/>
      <c r="S5" s="805"/>
      <c r="T5" s="805"/>
      <c r="U5" s="805"/>
      <c r="V5" s="805"/>
      <c r="W5" s="806"/>
    </row>
    <row r="6" spans="2:23" s="31" customFormat="1" ht="25.5" customHeight="1" x14ac:dyDescent="0.15">
      <c r="B6" s="834"/>
      <c r="C6" s="837" t="s">
        <v>173</v>
      </c>
      <c r="D6" s="838"/>
      <c r="E6" s="278">
        <v>37</v>
      </c>
      <c r="F6" s="807"/>
      <c r="G6" s="808"/>
      <c r="H6" s="808"/>
      <c r="I6" s="808"/>
      <c r="J6" s="808"/>
      <c r="K6" s="808"/>
      <c r="L6" s="809"/>
      <c r="M6" s="834"/>
      <c r="N6" s="837" t="s">
        <v>636</v>
      </c>
      <c r="O6" s="838"/>
      <c r="P6" s="278">
        <v>38</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546</v>
      </c>
      <c r="F8" s="807"/>
      <c r="G8" s="808"/>
      <c r="H8" s="808"/>
      <c r="I8" s="808"/>
      <c r="J8" s="808"/>
      <c r="K8" s="808"/>
      <c r="L8" s="809"/>
      <c r="M8" s="833"/>
      <c r="N8" s="837" t="s">
        <v>290</v>
      </c>
      <c r="O8" s="838"/>
      <c r="P8" s="277" t="s">
        <v>560</v>
      </c>
      <c r="Q8" s="807"/>
      <c r="R8" s="808"/>
      <c r="S8" s="808"/>
      <c r="T8" s="808"/>
      <c r="U8" s="808"/>
      <c r="V8" s="808"/>
      <c r="W8" s="809"/>
    </row>
    <row r="9" spans="2:23" s="31" customFormat="1" ht="25.5" customHeight="1" x14ac:dyDescent="0.15">
      <c r="B9" s="839" t="s">
        <v>133</v>
      </c>
      <c r="C9" s="841"/>
      <c r="D9" s="840"/>
      <c r="E9" s="280" t="s">
        <v>301</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544</v>
      </c>
      <c r="Q12" s="810"/>
      <c r="R12" s="811"/>
      <c r="S12" s="811"/>
      <c r="T12" s="811"/>
      <c r="U12" s="811"/>
      <c r="V12" s="811"/>
      <c r="W12" s="812"/>
    </row>
    <row r="13" spans="2:23" s="31" customFormat="1" ht="25.5" customHeight="1" x14ac:dyDescent="0.15">
      <c r="B13" s="813" t="s">
        <v>177</v>
      </c>
      <c r="C13" s="813"/>
      <c r="D13" s="813"/>
      <c r="E13" s="829" t="s">
        <v>762</v>
      </c>
      <c r="F13" s="830"/>
      <c r="G13" s="831"/>
      <c r="H13" s="813" t="s">
        <v>643</v>
      </c>
      <c r="I13" s="813"/>
      <c r="J13" s="814" t="s">
        <v>732</v>
      </c>
      <c r="K13" s="814"/>
      <c r="L13" s="814"/>
      <c r="M13" s="813" t="s">
        <v>645</v>
      </c>
      <c r="N13" s="813"/>
      <c r="O13" s="813"/>
      <c r="P13" s="826" t="s">
        <v>763</v>
      </c>
      <c r="Q13" s="827"/>
      <c r="R13" s="828"/>
      <c r="S13" s="813" t="s">
        <v>643</v>
      </c>
      <c r="T13" s="813"/>
      <c r="U13" s="814" t="s">
        <v>668</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764</v>
      </c>
      <c r="F15" s="798"/>
      <c r="G15" s="798"/>
      <c r="H15" s="798"/>
      <c r="I15" s="798"/>
      <c r="J15" s="798"/>
      <c r="K15" s="798"/>
      <c r="L15" s="799"/>
      <c r="M15" s="796" t="s">
        <v>651</v>
      </c>
      <c r="N15" s="796"/>
      <c r="O15" s="796"/>
      <c r="P15" s="797" t="s">
        <v>765</v>
      </c>
      <c r="Q15" s="798"/>
      <c r="R15" s="798"/>
      <c r="S15" s="798"/>
      <c r="T15" s="798"/>
      <c r="U15" s="798"/>
      <c r="V15" s="798"/>
      <c r="W15" s="799"/>
    </row>
    <row r="16" spans="2:23" s="31" customFormat="1" ht="25.5" customHeight="1" x14ac:dyDescent="0.15">
      <c r="B16" s="803" t="s">
        <v>171</v>
      </c>
      <c r="C16" s="803" t="s">
        <v>172</v>
      </c>
      <c r="D16" s="803"/>
      <c r="E16" s="277" t="s">
        <v>500</v>
      </c>
      <c r="F16" s="804"/>
      <c r="G16" s="805"/>
      <c r="H16" s="805"/>
      <c r="I16" s="805"/>
      <c r="J16" s="805"/>
      <c r="K16" s="805"/>
      <c r="L16" s="806"/>
      <c r="M16" s="803" t="s">
        <v>634</v>
      </c>
      <c r="N16" s="803" t="s">
        <v>635</v>
      </c>
      <c r="O16" s="803"/>
      <c r="P16" s="277" t="s">
        <v>500</v>
      </c>
      <c r="Q16" s="804"/>
      <c r="R16" s="805"/>
      <c r="S16" s="805"/>
      <c r="T16" s="805"/>
      <c r="U16" s="805"/>
      <c r="V16" s="805"/>
      <c r="W16" s="806"/>
    </row>
    <row r="17" spans="2:24" s="31" customFormat="1" ht="25.5" customHeight="1" x14ac:dyDescent="0.15">
      <c r="B17" s="803"/>
      <c r="C17" s="803" t="s">
        <v>173</v>
      </c>
      <c r="D17" s="803"/>
      <c r="E17" s="278">
        <v>39</v>
      </c>
      <c r="F17" s="807"/>
      <c r="G17" s="808"/>
      <c r="H17" s="808"/>
      <c r="I17" s="808"/>
      <c r="J17" s="808"/>
      <c r="K17" s="808"/>
      <c r="L17" s="809"/>
      <c r="M17" s="803"/>
      <c r="N17" s="803" t="s">
        <v>636</v>
      </c>
      <c r="O17" s="803"/>
      <c r="P17" s="278">
        <v>40</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557</v>
      </c>
      <c r="Q18" s="807"/>
      <c r="R18" s="808"/>
      <c r="S18" s="808"/>
      <c r="T18" s="808"/>
      <c r="U18" s="808"/>
      <c r="V18" s="808"/>
      <c r="W18" s="809"/>
    </row>
    <row r="19" spans="2:24" s="31" customFormat="1" ht="25.5" customHeight="1" x14ac:dyDescent="0.15">
      <c r="B19" s="803"/>
      <c r="C19" s="803" t="s">
        <v>131</v>
      </c>
      <c r="D19" s="803"/>
      <c r="E19" s="277" t="s">
        <v>552</v>
      </c>
      <c r="F19" s="807"/>
      <c r="G19" s="808"/>
      <c r="H19" s="808"/>
      <c r="I19" s="808"/>
      <c r="J19" s="808"/>
      <c r="K19" s="808"/>
      <c r="L19" s="809"/>
      <c r="M19" s="803"/>
      <c r="N19" s="803" t="s">
        <v>290</v>
      </c>
      <c r="O19" s="803"/>
      <c r="P19" s="277" t="s">
        <v>558</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343</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c r="Q23" s="810"/>
      <c r="R23" s="811"/>
      <c r="S23" s="811"/>
      <c r="T23" s="811"/>
      <c r="U23" s="811"/>
      <c r="V23" s="811"/>
      <c r="W23" s="812"/>
    </row>
    <row r="24" spans="2:24" s="31" customFormat="1" ht="25.5" customHeight="1" x14ac:dyDescent="0.15">
      <c r="B24" s="813" t="s">
        <v>177</v>
      </c>
      <c r="C24" s="813"/>
      <c r="D24" s="813"/>
      <c r="E24" s="826" t="s">
        <v>724</v>
      </c>
      <c r="F24" s="827"/>
      <c r="G24" s="828"/>
      <c r="H24" s="813" t="s">
        <v>643</v>
      </c>
      <c r="I24" s="813"/>
      <c r="J24" s="829" t="s">
        <v>729</v>
      </c>
      <c r="K24" s="830"/>
      <c r="L24" s="831"/>
      <c r="M24" s="813" t="s">
        <v>645</v>
      </c>
      <c r="N24" s="813"/>
      <c r="O24" s="813"/>
      <c r="P24" s="826" t="s">
        <v>595</v>
      </c>
      <c r="Q24" s="827"/>
      <c r="R24" s="828"/>
      <c r="S24" s="813" t="s">
        <v>643</v>
      </c>
      <c r="T24" s="813"/>
      <c r="U24" s="814" t="s">
        <v>668</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766</v>
      </c>
      <c r="F26" s="798"/>
      <c r="G26" s="798"/>
      <c r="H26" s="798"/>
      <c r="I26" s="798"/>
      <c r="J26" s="798"/>
      <c r="K26" s="798"/>
      <c r="L26" s="799"/>
      <c r="M26" s="796" t="s">
        <v>651</v>
      </c>
      <c r="N26" s="796"/>
      <c r="O26" s="796"/>
      <c r="P26" s="797" t="s">
        <v>673</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EA871F3A-AB77-45F6-B98C-2E20E3F33DD3}"/>
    <dataValidation type="list" allowBlank="1" showInputMessage="1" showErrorMessage="1" sqref="E8 E19 P8 P19" xr:uid="{837F6B1B-FB91-4947-BE15-BFBC063E7DE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12AA235-3221-4A7A-B740-27F4F6E6B60B}">
          <x14:formula1>
            <xm:f>'(参考)リスト'!$F$16:$F$21</xm:f>
          </x14:formula1>
          <xm:sqref>E11:E12 E22:E23 P11:P12 P22:P23</xm:sqref>
        </x14:dataValidation>
        <x14:dataValidation type="list" allowBlank="1" showInputMessage="1" showErrorMessage="1" xr:uid="{8D69310C-1EE6-4ADE-80D9-E9FADAE10880}">
          <x14:formula1>
            <xm:f>'(参考)リスト'!$D$16:$D$18</xm:f>
          </x14:formula1>
          <xm:sqref>E10 E21 P10 P21</xm:sqref>
        </x14:dataValidation>
        <x14:dataValidation type="list" allowBlank="1" showInputMessage="1" showErrorMessage="1" xr:uid="{D68426E3-FA42-4E13-A864-751372372125}">
          <x14:formula1>
            <xm:f>'(参考)リスト'!$E$16:$E$27</xm:f>
          </x14:formula1>
          <xm:sqref>E9 E20 P9 P20</xm:sqref>
        </x14:dataValidation>
        <x14:dataValidation type="list" allowBlank="1" showInputMessage="1" showErrorMessage="1" xr:uid="{CE33FEFF-A956-47B7-902D-13B555EDB23B}">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8AD04-40A5-4561-BDAE-521345E1A4AE}">
  <dimension ref="B1:X31"/>
  <sheetViews>
    <sheetView showGridLines="0" showZeros="0" view="pageBreakPreview" topLeftCell="A9"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501</v>
      </c>
      <c r="F5" s="804"/>
      <c r="G5" s="805"/>
      <c r="H5" s="805"/>
      <c r="I5" s="805"/>
      <c r="J5" s="805"/>
      <c r="K5" s="805"/>
      <c r="L5" s="806"/>
      <c r="M5" s="832" t="s">
        <v>634</v>
      </c>
      <c r="N5" s="837" t="s">
        <v>635</v>
      </c>
      <c r="O5" s="838"/>
      <c r="P5" s="277" t="s">
        <v>501</v>
      </c>
      <c r="Q5" s="804"/>
      <c r="R5" s="805"/>
      <c r="S5" s="805"/>
      <c r="T5" s="805"/>
      <c r="U5" s="805"/>
      <c r="V5" s="805"/>
      <c r="W5" s="806"/>
    </row>
    <row r="6" spans="2:23" s="31" customFormat="1" ht="25.5" customHeight="1" x14ac:dyDescent="0.15">
      <c r="B6" s="834"/>
      <c r="C6" s="837" t="s">
        <v>173</v>
      </c>
      <c r="D6" s="838"/>
      <c r="E6" s="278">
        <v>5</v>
      </c>
      <c r="F6" s="807"/>
      <c r="G6" s="808"/>
      <c r="H6" s="808"/>
      <c r="I6" s="808"/>
      <c r="J6" s="808"/>
      <c r="K6" s="808"/>
      <c r="L6" s="809"/>
      <c r="M6" s="834"/>
      <c r="N6" s="837" t="s">
        <v>636</v>
      </c>
      <c r="O6" s="838"/>
      <c r="P6" s="278">
        <v>33</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576</v>
      </c>
      <c r="F8" s="807"/>
      <c r="G8" s="808"/>
      <c r="H8" s="808"/>
      <c r="I8" s="808"/>
      <c r="J8" s="808"/>
      <c r="K8" s="808"/>
      <c r="L8" s="809"/>
      <c r="M8" s="833"/>
      <c r="N8" s="837" t="s">
        <v>290</v>
      </c>
      <c r="O8" s="838"/>
      <c r="P8" s="277" t="s">
        <v>556</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544</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767</v>
      </c>
      <c r="F13" s="830"/>
      <c r="G13" s="831"/>
      <c r="H13" s="813" t="s">
        <v>643</v>
      </c>
      <c r="I13" s="813"/>
      <c r="J13" s="814" t="s">
        <v>768</v>
      </c>
      <c r="K13" s="814"/>
      <c r="L13" s="814"/>
      <c r="M13" s="813" t="s">
        <v>645</v>
      </c>
      <c r="N13" s="813"/>
      <c r="O13" s="813"/>
      <c r="P13" s="826" t="s">
        <v>655</v>
      </c>
      <c r="Q13" s="827"/>
      <c r="R13" s="828"/>
      <c r="S13" s="813" t="s">
        <v>643</v>
      </c>
      <c r="T13" s="813"/>
      <c r="U13" s="814" t="s">
        <v>769</v>
      </c>
      <c r="V13" s="814"/>
      <c r="W13" s="814"/>
    </row>
    <row r="14" spans="2:23" s="31" customFormat="1" ht="25.5" customHeight="1" x14ac:dyDescent="0.15">
      <c r="B14" s="815" t="s">
        <v>179</v>
      </c>
      <c r="C14" s="815"/>
      <c r="D14" s="815"/>
      <c r="E14" s="816" t="s">
        <v>540</v>
      </c>
      <c r="F14" s="816"/>
      <c r="G14" s="816"/>
      <c r="H14" s="817" t="s">
        <v>648</v>
      </c>
      <c r="I14" s="818"/>
      <c r="J14" s="819" t="s">
        <v>539</v>
      </c>
      <c r="K14" s="820"/>
      <c r="L14" s="821"/>
      <c r="M14" s="817" t="s">
        <v>649</v>
      </c>
      <c r="N14" s="818"/>
      <c r="O14" s="822"/>
      <c r="P14" s="835" t="s">
        <v>540</v>
      </c>
      <c r="Q14" s="836"/>
      <c r="R14" s="836"/>
      <c r="S14" s="824" t="s">
        <v>648</v>
      </c>
      <c r="T14" s="825"/>
      <c r="U14" s="819" t="s">
        <v>539</v>
      </c>
      <c r="V14" s="820"/>
      <c r="W14" s="821"/>
    </row>
    <row r="15" spans="2:23" s="31" customFormat="1" ht="39.75" customHeight="1" x14ac:dyDescent="0.15">
      <c r="B15" s="796" t="s">
        <v>181</v>
      </c>
      <c r="C15" s="796"/>
      <c r="D15" s="796"/>
      <c r="E15" s="797" t="s">
        <v>770</v>
      </c>
      <c r="F15" s="798"/>
      <c r="G15" s="798"/>
      <c r="H15" s="798"/>
      <c r="I15" s="798"/>
      <c r="J15" s="798"/>
      <c r="K15" s="798"/>
      <c r="L15" s="799"/>
      <c r="M15" s="796" t="s">
        <v>651</v>
      </c>
      <c r="N15" s="796"/>
      <c r="O15" s="796"/>
      <c r="P15" s="797" t="s">
        <v>771</v>
      </c>
      <c r="Q15" s="798"/>
      <c r="R15" s="798"/>
      <c r="S15" s="798"/>
      <c r="T15" s="798"/>
      <c r="U15" s="798"/>
      <c r="V15" s="798"/>
      <c r="W15" s="799"/>
    </row>
    <row r="16" spans="2:23" s="31" customFormat="1" ht="25.5" customHeight="1" x14ac:dyDescent="0.15">
      <c r="B16" s="803" t="s">
        <v>171</v>
      </c>
      <c r="C16" s="803" t="s">
        <v>172</v>
      </c>
      <c r="D16" s="803"/>
      <c r="E16" s="277" t="s">
        <v>501</v>
      </c>
      <c r="F16" s="804"/>
      <c r="G16" s="805"/>
      <c r="H16" s="805"/>
      <c r="I16" s="805"/>
      <c r="J16" s="805"/>
      <c r="K16" s="805"/>
      <c r="L16" s="806"/>
      <c r="M16" s="803" t="s">
        <v>634</v>
      </c>
      <c r="N16" s="803" t="s">
        <v>635</v>
      </c>
      <c r="O16" s="803"/>
      <c r="P16" s="277" t="s">
        <v>501</v>
      </c>
      <c r="Q16" s="804"/>
      <c r="R16" s="805"/>
      <c r="S16" s="805"/>
      <c r="T16" s="805"/>
      <c r="U16" s="805"/>
      <c r="V16" s="805"/>
      <c r="W16" s="806"/>
    </row>
    <row r="17" spans="2:24" s="31" customFormat="1" ht="25.5" customHeight="1" x14ac:dyDescent="0.15">
      <c r="B17" s="803"/>
      <c r="C17" s="803" t="s">
        <v>173</v>
      </c>
      <c r="D17" s="803"/>
      <c r="E17" s="278">
        <v>35</v>
      </c>
      <c r="F17" s="807"/>
      <c r="G17" s="808"/>
      <c r="H17" s="808"/>
      <c r="I17" s="808"/>
      <c r="J17" s="808"/>
      <c r="K17" s="808"/>
      <c r="L17" s="809"/>
      <c r="M17" s="803"/>
      <c r="N17" s="803" t="s">
        <v>636</v>
      </c>
      <c r="O17" s="803"/>
      <c r="P17" s="278">
        <v>37</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556</v>
      </c>
      <c r="F19" s="807"/>
      <c r="G19" s="808"/>
      <c r="H19" s="808"/>
      <c r="I19" s="808"/>
      <c r="J19" s="808"/>
      <c r="K19" s="808"/>
      <c r="L19" s="809"/>
      <c r="M19" s="803"/>
      <c r="N19" s="803" t="s">
        <v>290</v>
      </c>
      <c r="O19" s="803"/>
      <c r="P19" s="277" t="s">
        <v>549</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544</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772</v>
      </c>
      <c r="F24" s="827"/>
      <c r="G24" s="828"/>
      <c r="H24" s="813" t="s">
        <v>643</v>
      </c>
      <c r="I24" s="813"/>
      <c r="J24" s="829" t="s">
        <v>773</v>
      </c>
      <c r="K24" s="830"/>
      <c r="L24" s="831"/>
      <c r="M24" s="813" t="s">
        <v>645</v>
      </c>
      <c r="N24" s="813"/>
      <c r="O24" s="813"/>
      <c r="P24" s="826" t="s">
        <v>774</v>
      </c>
      <c r="Q24" s="827"/>
      <c r="R24" s="828"/>
      <c r="S24" s="813" t="s">
        <v>643</v>
      </c>
      <c r="T24" s="813"/>
      <c r="U24" s="814" t="s">
        <v>775</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776</v>
      </c>
      <c r="F26" s="798"/>
      <c r="G26" s="798"/>
      <c r="H26" s="798"/>
      <c r="I26" s="798"/>
      <c r="J26" s="798"/>
      <c r="K26" s="798"/>
      <c r="L26" s="799"/>
      <c r="M26" s="796" t="s">
        <v>651</v>
      </c>
      <c r="N26" s="796"/>
      <c r="O26" s="796"/>
      <c r="P26" s="797" t="s">
        <v>664</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44B63C9F-6847-414E-8A03-583A065AC619}"/>
    <dataValidation type="list" allowBlank="1" showInputMessage="1" showErrorMessage="1" sqref="E8 E19 P8 P19" xr:uid="{D4C96A97-11C0-47F6-AC98-FC591792F37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1621CC-77FB-4F68-B447-9E6F10F683D8}">
          <x14:formula1>
            <xm:f>'(参考)リスト'!$F$16:$F$21</xm:f>
          </x14:formula1>
          <xm:sqref>E11:E12 E22:E23 P11:P12 P22:P23</xm:sqref>
        </x14:dataValidation>
        <x14:dataValidation type="list" allowBlank="1" showInputMessage="1" showErrorMessage="1" xr:uid="{993BB1AD-FB81-46B9-B10F-A497529CF1F3}">
          <x14:formula1>
            <xm:f>'(参考)リスト'!$D$16:$D$18</xm:f>
          </x14:formula1>
          <xm:sqref>E10 E21 P10 P21</xm:sqref>
        </x14:dataValidation>
        <x14:dataValidation type="list" allowBlank="1" showInputMessage="1" showErrorMessage="1" xr:uid="{E5354BC3-5619-4398-B250-BCD6120BB55C}">
          <x14:formula1>
            <xm:f>'(参考)リスト'!$E$16:$E$27</xm:f>
          </x14:formula1>
          <xm:sqref>E9 E20 P9 P20</xm:sqref>
        </x14:dataValidation>
        <x14:dataValidation type="list" allowBlank="1" showInputMessage="1" showErrorMessage="1" xr:uid="{2867FAA1-6685-41B4-9A59-2143DCF86B12}">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50749-1585-4614-981B-A4C1159EF680}">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501</v>
      </c>
      <c r="F5" s="804"/>
      <c r="G5" s="805"/>
      <c r="H5" s="805"/>
      <c r="I5" s="805"/>
      <c r="J5" s="805"/>
      <c r="K5" s="805"/>
      <c r="L5" s="806"/>
      <c r="M5" s="832" t="s">
        <v>634</v>
      </c>
      <c r="N5" s="837" t="s">
        <v>635</v>
      </c>
      <c r="O5" s="838"/>
      <c r="P5" s="277" t="s">
        <v>501</v>
      </c>
      <c r="Q5" s="804"/>
      <c r="R5" s="805"/>
      <c r="S5" s="805"/>
      <c r="T5" s="805"/>
      <c r="U5" s="805"/>
      <c r="V5" s="805"/>
      <c r="W5" s="806"/>
    </row>
    <row r="6" spans="2:23" s="31" customFormat="1" ht="25.5" customHeight="1" x14ac:dyDescent="0.15">
      <c r="B6" s="834"/>
      <c r="C6" s="837" t="s">
        <v>173</v>
      </c>
      <c r="D6" s="838"/>
      <c r="E6" s="278">
        <v>38</v>
      </c>
      <c r="F6" s="807"/>
      <c r="G6" s="808"/>
      <c r="H6" s="808"/>
      <c r="I6" s="808"/>
      <c r="J6" s="808"/>
      <c r="K6" s="808"/>
      <c r="L6" s="809"/>
      <c r="M6" s="834"/>
      <c r="N6" s="837" t="s">
        <v>636</v>
      </c>
      <c r="O6" s="838"/>
      <c r="P6" s="278">
        <v>40</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549</v>
      </c>
      <c r="F8" s="807"/>
      <c r="G8" s="808"/>
      <c r="H8" s="808"/>
      <c r="I8" s="808"/>
      <c r="J8" s="808"/>
      <c r="K8" s="808"/>
      <c r="L8" s="809"/>
      <c r="M8" s="833"/>
      <c r="N8" s="837" t="s">
        <v>290</v>
      </c>
      <c r="O8" s="838"/>
      <c r="P8" s="277" t="s">
        <v>552</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777</v>
      </c>
      <c r="F13" s="830"/>
      <c r="G13" s="831"/>
      <c r="H13" s="813" t="s">
        <v>643</v>
      </c>
      <c r="I13" s="813"/>
      <c r="J13" s="814" t="s">
        <v>778</v>
      </c>
      <c r="K13" s="814"/>
      <c r="L13" s="814"/>
      <c r="M13" s="813" t="s">
        <v>645</v>
      </c>
      <c r="N13" s="813"/>
      <c r="O13" s="813"/>
      <c r="P13" s="826" t="s">
        <v>695</v>
      </c>
      <c r="Q13" s="827"/>
      <c r="R13" s="828"/>
      <c r="S13" s="813" t="s">
        <v>643</v>
      </c>
      <c r="T13" s="813"/>
      <c r="U13" s="814" t="s">
        <v>779</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664</v>
      </c>
      <c r="F15" s="798"/>
      <c r="G15" s="798"/>
      <c r="H15" s="798"/>
      <c r="I15" s="798"/>
      <c r="J15" s="798"/>
      <c r="K15" s="798"/>
      <c r="L15" s="799"/>
      <c r="M15" s="796" t="s">
        <v>651</v>
      </c>
      <c r="N15" s="796"/>
      <c r="O15" s="796"/>
      <c r="P15" s="797" t="s">
        <v>669</v>
      </c>
      <c r="Q15" s="798"/>
      <c r="R15" s="798"/>
      <c r="S15" s="798"/>
      <c r="T15" s="798"/>
      <c r="U15" s="798"/>
      <c r="V15" s="798"/>
      <c r="W15" s="799"/>
    </row>
    <row r="16" spans="2:23" s="31" customFormat="1" ht="25.5" customHeight="1" x14ac:dyDescent="0.15">
      <c r="B16" s="803" t="s">
        <v>171</v>
      </c>
      <c r="C16" s="803" t="s">
        <v>172</v>
      </c>
      <c r="D16" s="803"/>
      <c r="E16" s="277" t="s">
        <v>501</v>
      </c>
      <c r="F16" s="804"/>
      <c r="G16" s="805"/>
      <c r="H16" s="805"/>
      <c r="I16" s="805"/>
      <c r="J16" s="805"/>
      <c r="K16" s="805"/>
      <c r="L16" s="806"/>
      <c r="M16" s="803" t="s">
        <v>634</v>
      </c>
      <c r="N16" s="803" t="s">
        <v>635</v>
      </c>
      <c r="O16" s="803"/>
      <c r="P16" s="277" t="s">
        <v>501</v>
      </c>
      <c r="Q16" s="804"/>
      <c r="R16" s="805"/>
      <c r="S16" s="805"/>
      <c r="T16" s="805"/>
      <c r="U16" s="805"/>
      <c r="V16" s="805"/>
      <c r="W16" s="806"/>
    </row>
    <row r="17" spans="2:24" s="31" customFormat="1" ht="25.5" customHeight="1" x14ac:dyDescent="0.15">
      <c r="B17" s="803"/>
      <c r="C17" s="803" t="s">
        <v>173</v>
      </c>
      <c r="D17" s="803"/>
      <c r="E17" s="278">
        <v>41</v>
      </c>
      <c r="F17" s="807"/>
      <c r="G17" s="808"/>
      <c r="H17" s="808"/>
      <c r="I17" s="808"/>
      <c r="J17" s="808"/>
      <c r="K17" s="808"/>
      <c r="L17" s="809"/>
      <c r="M17" s="803"/>
      <c r="N17" s="803" t="s">
        <v>636</v>
      </c>
      <c r="O17" s="803"/>
      <c r="P17" s="278">
        <v>42</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552</v>
      </c>
      <c r="F19" s="807"/>
      <c r="G19" s="808"/>
      <c r="H19" s="808"/>
      <c r="I19" s="808"/>
      <c r="J19" s="808"/>
      <c r="K19" s="808"/>
      <c r="L19" s="809"/>
      <c r="M19" s="803"/>
      <c r="N19" s="803" t="s">
        <v>290</v>
      </c>
      <c r="O19" s="803"/>
      <c r="P19" s="277" t="s">
        <v>552</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780</v>
      </c>
      <c r="F24" s="827"/>
      <c r="G24" s="828"/>
      <c r="H24" s="813" t="s">
        <v>643</v>
      </c>
      <c r="I24" s="813"/>
      <c r="J24" s="829" t="s">
        <v>781</v>
      </c>
      <c r="K24" s="830"/>
      <c r="L24" s="831"/>
      <c r="M24" s="813" t="s">
        <v>645</v>
      </c>
      <c r="N24" s="813"/>
      <c r="O24" s="813"/>
      <c r="P24" s="826" t="s">
        <v>780</v>
      </c>
      <c r="Q24" s="827"/>
      <c r="R24" s="828"/>
      <c r="S24" s="813" t="s">
        <v>643</v>
      </c>
      <c r="T24" s="813"/>
      <c r="U24" s="814" t="s">
        <v>781</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669</v>
      </c>
      <c r="F26" s="798"/>
      <c r="G26" s="798"/>
      <c r="H26" s="798"/>
      <c r="I26" s="798"/>
      <c r="J26" s="798"/>
      <c r="K26" s="798"/>
      <c r="L26" s="799"/>
      <c r="M26" s="796" t="s">
        <v>651</v>
      </c>
      <c r="N26" s="796"/>
      <c r="O26" s="796"/>
      <c r="P26" s="797" t="s">
        <v>669</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5A789FAA-4D7E-4047-9663-7E379B152E82}">
      <formula1>INDIRECT(E7)</formula1>
    </dataValidation>
    <dataValidation allowBlank="1" showInputMessage="1" showErrorMessage="1" prompt="覆工スパン毎に連番を記入。_x000a_数値で入力する。" sqref="E6 E17 P17 P6" xr:uid="{33E2ED37-9BA0-44B5-AA71-2478BC183D3A}"/>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EA524D1-806D-4B24-A4E1-CF889C9C132F}">
          <x14:formula1>
            <xm:f>'(参考)リスト'!$B$16:$B$21</xm:f>
          </x14:formula1>
          <xm:sqref>E7 E18 P7 P18</xm:sqref>
        </x14:dataValidation>
        <x14:dataValidation type="list" allowBlank="1" showInputMessage="1" showErrorMessage="1" xr:uid="{FEC3D680-AD95-4664-8714-A1D0D733B035}">
          <x14:formula1>
            <xm:f>'(参考)リスト'!$E$16:$E$27</xm:f>
          </x14:formula1>
          <xm:sqref>E9 E20 P9 P20</xm:sqref>
        </x14:dataValidation>
        <x14:dataValidation type="list" allowBlank="1" showInputMessage="1" showErrorMessage="1" xr:uid="{9C5E72FF-2790-456B-A01A-3BE0B94C4C08}">
          <x14:formula1>
            <xm:f>'(参考)リスト'!$D$16:$D$18</xm:f>
          </x14:formula1>
          <xm:sqref>E10 E21 P10 P21</xm:sqref>
        </x14:dataValidation>
        <x14:dataValidation type="list" allowBlank="1" showInputMessage="1" showErrorMessage="1" xr:uid="{98275AC9-90E0-4BA1-9A9A-F1E7A018CAD4}">
          <x14:formula1>
            <xm:f>'(参考)リスト'!$F$16:$F$21</xm:f>
          </x14:formula1>
          <xm:sqref>E11:E12 E22:E23 P11:P12 P22:P23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16498-9421-4CD3-A668-D5F43031599D}">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501</v>
      </c>
      <c r="F5" s="804"/>
      <c r="G5" s="805"/>
      <c r="H5" s="805"/>
      <c r="I5" s="805"/>
      <c r="J5" s="805"/>
      <c r="K5" s="805"/>
      <c r="L5" s="806"/>
      <c r="M5" s="832" t="s">
        <v>634</v>
      </c>
      <c r="N5" s="837" t="s">
        <v>635</v>
      </c>
      <c r="O5" s="838"/>
      <c r="P5" s="277" t="s">
        <v>501</v>
      </c>
      <c r="Q5" s="804"/>
      <c r="R5" s="805"/>
      <c r="S5" s="805"/>
      <c r="T5" s="805"/>
      <c r="U5" s="805"/>
      <c r="V5" s="805"/>
      <c r="W5" s="806"/>
    </row>
    <row r="6" spans="2:23" s="31" customFormat="1" ht="25.5" customHeight="1" x14ac:dyDescent="0.15">
      <c r="B6" s="834"/>
      <c r="C6" s="837" t="s">
        <v>173</v>
      </c>
      <c r="D6" s="838"/>
      <c r="E6" s="278">
        <v>43</v>
      </c>
      <c r="F6" s="807"/>
      <c r="G6" s="808"/>
      <c r="H6" s="808"/>
      <c r="I6" s="808"/>
      <c r="J6" s="808"/>
      <c r="K6" s="808"/>
      <c r="L6" s="809"/>
      <c r="M6" s="834"/>
      <c r="N6" s="837" t="s">
        <v>636</v>
      </c>
      <c r="O6" s="838"/>
      <c r="P6" s="278">
        <v>49</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572</v>
      </c>
      <c r="F8" s="807"/>
      <c r="G8" s="808"/>
      <c r="H8" s="808"/>
      <c r="I8" s="808"/>
      <c r="J8" s="808"/>
      <c r="K8" s="808"/>
      <c r="L8" s="809"/>
      <c r="M8" s="833"/>
      <c r="N8" s="837" t="s">
        <v>290</v>
      </c>
      <c r="O8" s="838"/>
      <c r="P8" s="277" t="s">
        <v>546</v>
      </c>
      <c r="Q8" s="807"/>
      <c r="R8" s="808"/>
      <c r="S8" s="808"/>
      <c r="T8" s="808"/>
      <c r="U8" s="808"/>
      <c r="V8" s="808"/>
      <c r="W8" s="809"/>
    </row>
    <row r="9" spans="2:23" s="31" customFormat="1" ht="25.5" customHeight="1" x14ac:dyDescent="0.15">
      <c r="B9" s="839" t="s">
        <v>133</v>
      </c>
      <c r="C9" s="841"/>
      <c r="D9" s="840"/>
      <c r="E9" s="280" t="s">
        <v>335</v>
      </c>
      <c r="F9" s="807"/>
      <c r="G9" s="808"/>
      <c r="H9" s="808"/>
      <c r="I9" s="808"/>
      <c r="J9" s="808"/>
      <c r="K9" s="808"/>
      <c r="L9" s="809"/>
      <c r="M9" s="839" t="s">
        <v>292</v>
      </c>
      <c r="N9" s="841"/>
      <c r="O9" s="840"/>
      <c r="P9" s="280" t="s">
        <v>301</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782</v>
      </c>
      <c r="F13" s="830"/>
      <c r="G13" s="831"/>
      <c r="H13" s="813" t="s">
        <v>643</v>
      </c>
      <c r="I13" s="813"/>
      <c r="J13" s="814" t="s">
        <v>740</v>
      </c>
      <c r="K13" s="814"/>
      <c r="L13" s="814"/>
      <c r="M13" s="813" t="s">
        <v>645</v>
      </c>
      <c r="N13" s="813"/>
      <c r="O13" s="813"/>
      <c r="P13" s="826" t="s">
        <v>783</v>
      </c>
      <c r="Q13" s="827"/>
      <c r="R13" s="828"/>
      <c r="S13" s="813" t="s">
        <v>643</v>
      </c>
      <c r="T13" s="813"/>
      <c r="U13" s="814" t="s">
        <v>668</v>
      </c>
      <c r="V13" s="814"/>
      <c r="W13" s="814"/>
    </row>
    <row r="14" spans="2:23" s="31" customFormat="1" ht="25.5" customHeight="1" x14ac:dyDescent="0.15">
      <c r="B14" s="815" t="s">
        <v>179</v>
      </c>
      <c r="C14" s="815"/>
      <c r="D14" s="815"/>
      <c r="E14" s="816" t="s">
        <v>540</v>
      </c>
      <c r="F14" s="816"/>
      <c r="G14" s="816"/>
      <c r="H14" s="817" t="s">
        <v>648</v>
      </c>
      <c r="I14" s="818"/>
      <c r="J14" s="819" t="s">
        <v>539</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784</v>
      </c>
      <c r="F15" s="798"/>
      <c r="G15" s="798"/>
      <c r="H15" s="798"/>
      <c r="I15" s="798"/>
      <c r="J15" s="798"/>
      <c r="K15" s="798"/>
      <c r="L15" s="799"/>
      <c r="M15" s="796" t="s">
        <v>651</v>
      </c>
      <c r="N15" s="796"/>
      <c r="O15" s="796"/>
      <c r="P15" s="797" t="s">
        <v>785</v>
      </c>
      <c r="Q15" s="798"/>
      <c r="R15" s="798"/>
      <c r="S15" s="798"/>
      <c r="T15" s="798"/>
      <c r="U15" s="798"/>
      <c r="V15" s="798"/>
      <c r="W15" s="799"/>
    </row>
    <row r="16" spans="2:23" s="31" customFormat="1" ht="25.5" customHeight="1" x14ac:dyDescent="0.15">
      <c r="B16" s="803" t="s">
        <v>171</v>
      </c>
      <c r="C16" s="803" t="s">
        <v>172</v>
      </c>
      <c r="D16" s="803"/>
      <c r="E16" s="277" t="s">
        <v>501</v>
      </c>
      <c r="F16" s="804"/>
      <c r="G16" s="805"/>
      <c r="H16" s="805"/>
      <c r="I16" s="805"/>
      <c r="J16" s="805"/>
      <c r="K16" s="805"/>
      <c r="L16" s="806"/>
      <c r="M16" s="803" t="s">
        <v>634</v>
      </c>
      <c r="N16" s="803" t="s">
        <v>635</v>
      </c>
      <c r="O16" s="803"/>
      <c r="P16" s="277" t="s">
        <v>501</v>
      </c>
      <c r="Q16" s="804"/>
      <c r="R16" s="805"/>
      <c r="S16" s="805"/>
      <c r="T16" s="805"/>
      <c r="U16" s="805"/>
      <c r="V16" s="805"/>
      <c r="W16" s="806"/>
    </row>
    <row r="17" spans="2:24" s="31" customFormat="1" ht="25.5" customHeight="1" x14ac:dyDescent="0.15">
      <c r="B17" s="803"/>
      <c r="C17" s="803" t="s">
        <v>173</v>
      </c>
      <c r="D17" s="803"/>
      <c r="E17" s="278">
        <v>50</v>
      </c>
      <c r="F17" s="807"/>
      <c r="G17" s="808"/>
      <c r="H17" s="808"/>
      <c r="I17" s="808"/>
      <c r="J17" s="808"/>
      <c r="K17" s="808"/>
      <c r="L17" s="809"/>
      <c r="M17" s="803"/>
      <c r="N17" s="803" t="s">
        <v>636</v>
      </c>
      <c r="O17" s="803"/>
      <c r="P17" s="278">
        <v>51</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549</v>
      </c>
      <c r="F19" s="807"/>
      <c r="G19" s="808"/>
      <c r="H19" s="808"/>
      <c r="I19" s="808"/>
      <c r="J19" s="808"/>
      <c r="K19" s="808"/>
      <c r="L19" s="809"/>
      <c r="M19" s="803"/>
      <c r="N19" s="803" t="s">
        <v>290</v>
      </c>
      <c r="O19" s="803"/>
      <c r="P19" s="277" t="s">
        <v>549</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786</v>
      </c>
      <c r="F24" s="827"/>
      <c r="G24" s="828"/>
      <c r="H24" s="813" t="s">
        <v>643</v>
      </c>
      <c r="I24" s="813"/>
      <c r="J24" s="829" t="s">
        <v>734</v>
      </c>
      <c r="K24" s="830"/>
      <c r="L24" s="831"/>
      <c r="M24" s="813" t="s">
        <v>645</v>
      </c>
      <c r="N24" s="813"/>
      <c r="O24" s="813"/>
      <c r="P24" s="826" t="s">
        <v>787</v>
      </c>
      <c r="Q24" s="827"/>
      <c r="R24" s="828"/>
      <c r="S24" s="813" t="s">
        <v>643</v>
      </c>
      <c r="T24" s="813"/>
      <c r="U24" s="814" t="s">
        <v>788</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789</v>
      </c>
      <c r="F26" s="798"/>
      <c r="G26" s="798"/>
      <c r="H26" s="798"/>
      <c r="I26" s="798"/>
      <c r="J26" s="798"/>
      <c r="K26" s="798"/>
      <c r="L26" s="799"/>
      <c r="M26" s="796" t="s">
        <v>651</v>
      </c>
      <c r="N26" s="796"/>
      <c r="O26" s="796"/>
      <c r="P26" s="797" t="s">
        <v>790</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C297F348-76F8-41AE-89AD-E8733ABB958B}">
      <formula1>INDIRECT(E7)</formula1>
    </dataValidation>
    <dataValidation allowBlank="1" showInputMessage="1" showErrorMessage="1" prompt="覆工スパン毎に連番を記入。_x000a_数値で入力する。" sqref="E6 E17 P17 P6" xr:uid="{FFBB31A6-4F26-4979-8A34-9A1CB95217D6}"/>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A11A92-9327-4192-A28C-2AFFB4D30DF9}">
          <x14:formula1>
            <xm:f>'(参考)リスト'!$B$16:$B$21</xm:f>
          </x14:formula1>
          <xm:sqref>E7 E18 P7 P18</xm:sqref>
        </x14:dataValidation>
        <x14:dataValidation type="list" allowBlank="1" showInputMessage="1" showErrorMessage="1" xr:uid="{7D7AE9C6-849E-4385-B235-F3FF087632C7}">
          <x14:formula1>
            <xm:f>'(参考)リスト'!$E$16:$E$27</xm:f>
          </x14:formula1>
          <xm:sqref>E9 E20 P9 P20</xm:sqref>
        </x14:dataValidation>
        <x14:dataValidation type="list" allowBlank="1" showInputMessage="1" showErrorMessage="1" xr:uid="{62EACB11-8580-463A-8A95-0E638ED27A6C}">
          <x14:formula1>
            <xm:f>'(参考)リスト'!$D$16:$D$18</xm:f>
          </x14:formula1>
          <xm:sqref>E10 E21 P10 P21</xm:sqref>
        </x14:dataValidation>
        <x14:dataValidation type="list" allowBlank="1" showInputMessage="1" showErrorMessage="1" xr:uid="{7F350F90-8F83-4E8E-B76C-642AE98AAD0D}">
          <x14:formula1>
            <xm:f>'(参考)リスト'!$F$16:$F$21</xm:f>
          </x14:formula1>
          <xm:sqref>E11:E12 E22:E23 P11:P12 P22:P23</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EEE35-282D-4115-9362-06B44EF63468}">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501</v>
      </c>
      <c r="F5" s="804"/>
      <c r="G5" s="805"/>
      <c r="H5" s="805"/>
      <c r="I5" s="805"/>
      <c r="J5" s="805"/>
      <c r="K5" s="805"/>
      <c r="L5" s="806"/>
      <c r="M5" s="832" t="s">
        <v>634</v>
      </c>
      <c r="N5" s="837" t="s">
        <v>635</v>
      </c>
      <c r="O5" s="838"/>
      <c r="P5" s="277" t="s">
        <v>501</v>
      </c>
      <c r="Q5" s="804"/>
      <c r="R5" s="805"/>
      <c r="S5" s="805"/>
      <c r="T5" s="805"/>
      <c r="U5" s="805"/>
      <c r="V5" s="805"/>
      <c r="W5" s="806"/>
    </row>
    <row r="6" spans="2:23" s="31" customFormat="1" ht="25.5" customHeight="1" x14ac:dyDescent="0.15">
      <c r="B6" s="834"/>
      <c r="C6" s="837" t="s">
        <v>173</v>
      </c>
      <c r="D6" s="838"/>
      <c r="E6" s="278">
        <v>52</v>
      </c>
      <c r="F6" s="807"/>
      <c r="G6" s="808"/>
      <c r="H6" s="808"/>
      <c r="I6" s="808"/>
      <c r="J6" s="808"/>
      <c r="K6" s="808"/>
      <c r="L6" s="809"/>
      <c r="M6" s="834"/>
      <c r="N6" s="837" t="s">
        <v>636</v>
      </c>
      <c r="O6" s="838"/>
      <c r="P6" s="278">
        <v>53</v>
      </c>
      <c r="Q6" s="807"/>
      <c r="R6" s="808"/>
      <c r="S6" s="808"/>
      <c r="T6" s="808"/>
      <c r="U6" s="808"/>
      <c r="V6" s="808"/>
      <c r="W6" s="809"/>
    </row>
    <row r="7" spans="2:23" s="31" customFormat="1" ht="25.5" customHeight="1" x14ac:dyDescent="0.15">
      <c r="B7" s="832" t="s">
        <v>174</v>
      </c>
      <c r="C7" s="837" t="s">
        <v>130</v>
      </c>
      <c r="D7" s="838"/>
      <c r="E7" s="279" t="s">
        <v>557</v>
      </c>
      <c r="F7" s="807"/>
      <c r="G7" s="808"/>
      <c r="H7" s="808"/>
      <c r="I7" s="808"/>
      <c r="J7" s="808"/>
      <c r="K7" s="808"/>
      <c r="L7" s="809"/>
      <c r="M7" s="832" t="s">
        <v>637</v>
      </c>
      <c r="N7" s="837" t="s">
        <v>638</v>
      </c>
      <c r="O7" s="838"/>
      <c r="P7" s="279" t="s">
        <v>557</v>
      </c>
      <c r="Q7" s="807"/>
      <c r="R7" s="808"/>
      <c r="S7" s="808"/>
      <c r="T7" s="808"/>
      <c r="U7" s="808"/>
      <c r="V7" s="808"/>
      <c r="W7" s="809"/>
    </row>
    <row r="8" spans="2:23" s="31" customFormat="1" ht="25.5" customHeight="1" x14ac:dyDescent="0.15">
      <c r="B8" s="833"/>
      <c r="C8" s="837" t="s">
        <v>131</v>
      </c>
      <c r="D8" s="838"/>
      <c r="E8" s="277" t="s">
        <v>558</v>
      </c>
      <c r="F8" s="807"/>
      <c r="G8" s="808"/>
      <c r="H8" s="808"/>
      <c r="I8" s="808"/>
      <c r="J8" s="808"/>
      <c r="K8" s="808"/>
      <c r="L8" s="809"/>
      <c r="M8" s="833"/>
      <c r="N8" s="837" t="s">
        <v>290</v>
      </c>
      <c r="O8" s="838"/>
      <c r="P8" s="277" t="s">
        <v>558</v>
      </c>
      <c r="Q8" s="807"/>
      <c r="R8" s="808"/>
      <c r="S8" s="808"/>
      <c r="T8" s="808"/>
      <c r="U8" s="808"/>
      <c r="V8" s="808"/>
      <c r="W8" s="809"/>
    </row>
    <row r="9" spans="2:23" s="31" customFormat="1" ht="25.5" customHeight="1" x14ac:dyDescent="0.15">
      <c r="B9" s="839" t="s">
        <v>133</v>
      </c>
      <c r="C9" s="841"/>
      <c r="D9" s="840"/>
      <c r="E9" s="280" t="s">
        <v>343</v>
      </c>
      <c r="F9" s="807"/>
      <c r="G9" s="808"/>
      <c r="H9" s="808"/>
      <c r="I9" s="808"/>
      <c r="J9" s="808"/>
      <c r="K9" s="808"/>
      <c r="L9" s="809"/>
      <c r="M9" s="839" t="s">
        <v>292</v>
      </c>
      <c r="N9" s="841"/>
      <c r="O9" s="840"/>
      <c r="P9" s="280" t="s">
        <v>343</v>
      </c>
      <c r="Q9" s="807"/>
      <c r="R9" s="808"/>
      <c r="S9" s="808"/>
      <c r="T9" s="808"/>
      <c r="U9" s="808"/>
      <c r="V9" s="808"/>
      <c r="W9" s="809"/>
    </row>
    <row r="10" spans="2:23" s="31" customFormat="1" ht="25.5" customHeight="1" x14ac:dyDescent="0.15">
      <c r="B10" s="832" t="s">
        <v>175</v>
      </c>
      <c r="C10" s="839" t="s">
        <v>176</v>
      </c>
      <c r="D10" s="840"/>
      <c r="E10" s="278"/>
      <c r="F10" s="807"/>
      <c r="G10" s="808"/>
      <c r="H10" s="808"/>
      <c r="I10" s="808"/>
      <c r="J10" s="808"/>
      <c r="K10" s="808"/>
      <c r="L10" s="809"/>
      <c r="M10" s="832" t="s">
        <v>639</v>
      </c>
      <c r="N10" s="839" t="s">
        <v>291</v>
      </c>
      <c r="O10" s="840"/>
      <c r="P10" s="278"/>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c r="F12" s="810"/>
      <c r="G12" s="811"/>
      <c r="H12" s="811"/>
      <c r="I12" s="811"/>
      <c r="J12" s="811"/>
      <c r="K12" s="811"/>
      <c r="L12" s="812"/>
      <c r="M12" s="834"/>
      <c r="N12" s="796" t="s">
        <v>641</v>
      </c>
      <c r="O12" s="796"/>
      <c r="P12" s="213"/>
      <c r="Q12" s="810"/>
      <c r="R12" s="811"/>
      <c r="S12" s="811"/>
      <c r="T12" s="811"/>
      <c r="U12" s="811"/>
      <c r="V12" s="811"/>
      <c r="W12" s="812"/>
    </row>
    <row r="13" spans="2:23" s="31" customFormat="1" ht="25.5" customHeight="1" x14ac:dyDescent="0.15">
      <c r="B13" s="813" t="s">
        <v>177</v>
      </c>
      <c r="C13" s="813"/>
      <c r="D13" s="813"/>
      <c r="E13" s="829" t="s">
        <v>600</v>
      </c>
      <c r="F13" s="830"/>
      <c r="G13" s="831"/>
      <c r="H13" s="813" t="s">
        <v>643</v>
      </c>
      <c r="I13" s="813"/>
      <c r="J13" s="814" t="s">
        <v>668</v>
      </c>
      <c r="K13" s="814"/>
      <c r="L13" s="814"/>
      <c r="M13" s="813" t="s">
        <v>645</v>
      </c>
      <c r="N13" s="813"/>
      <c r="O13" s="813"/>
      <c r="P13" s="826" t="s">
        <v>595</v>
      </c>
      <c r="Q13" s="827"/>
      <c r="R13" s="828"/>
      <c r="S13" s="813" t="s">
        <v>643</v>
      </c>
      <c r="T13" s="813"/>
      <c r="U13" s="814" t="s">
        <v>668</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673</v>
      </c>
      <c r="F15" s="798"/>
      <c r="G15" s="798"/>
      <c r="H15" s="798"/>
      <c r="I15" s="798"/>
      <c r="J15" s="798"/>
      <c r="K15" s="798"/>
      <c r="L15" s="799"/>
      <c r="M15" s="796" t="s">
        <v>651</v>
      </c>
      <c r="N15" s="796"/>
      <c r="O15" s="796"/>
      <c r="P15" s="797" t="s">
        <v>673</v>
      </c>
      <c r="Q15" s="798"/>
      <c r="R15" s="798"/>
      <c r="S15" s="798"/>
      <c r="T15" s="798"/>
      <c r="U15" s="798"/>
      <c r="V15" s="798"/>
      <c r="W15" s="799"/>
    </row>
    <row r="16" spans="2:23" s="31" customFormat="1" ht="25.5" customHeight="1" x14ac:dyDescent="0.15">
      <c r="B16" s="803" t="s">
        <v>171</v>
      </c>
      <c r="C16" s="803" t="s">
        <v>172</v>
      </c>
      <c r="D16" s="803"/>
      <c r="E16" s="277" t="s">
        <v>502</v>
      </c>
      <c r="F16" s="804"/>
      <c r="G16" s="805"/>
      <c r="H16" s="805"/>
      <c r="I16" s="805"/>
      <c r="J16" s="805"/>
      <c r="K16" s="805"/>
      <c r="L16" s="806"/>
      <c r="M16" s="803" t="s">
        <v>634</v>
      </c>
      <c r="N16" s="803" t="s">
        <v>635</v>
      </c>
      <c r="O16" s="803"/>
      <c r="P16" s="277" t="s">
        <v>502</v>
      </c>
      <c r="Q16" s="804"/>
      <c r="R16" s="805"/>
      <c r="S16" s="805"/>
      <c r="T16" s="805"/>
      <c r="U16" s="805"/>
      <c r="V16" s="805"/>
      <c r="W16" s="806"/>
    </row>
    <row r="17" spans="2:24" s="31" customFormat="1" ht="25.5" customHeight="1" x14ac:dyDescent="0.15">
      <c r="B17" s="803"/>
      <c r="C17" s="803" t="s">
        <v>173</v>
      </c>
      <c r="D17" s="803"/>
      <c r="E17" s="278">
        <v>1</v>
      </c>
      <c r="F17" s="807"/>
      <c r="G17" s="808"/>
      <c r="H17" s="808"/>
      <c r="I17" s="808"/>
      <c r="J17" s="808"/>
      <c r="K17" s="808"/>
      <c r="L17" s="809"/>
      <c r="M17" s="803"/>
      <c r="N17" s="803" t="s">
        <v>636</v>
      </c>
      <c r="O17" s="803"/>
      <c r="P17" s="278">
        <v>5</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546</v>
      </c>
      <c r="F19" s="807"/>
      <c r="G19" s="808"/>
      <c r="H19" s="808"/>
      <c r="I19" s="808"/>
      <c r="J19" s="808"/>
      <c r="K19" s="808"/>
      <c r="L19" s="809"/>
      <c r="M19" s="803"/>
      <c r="N19" s="803" t="s">
        <v>290</v>
      </c>
      <c r="O19" s="803"/>
      <c r="P19" s="277" t="s">
        <v>542</v>
      </c>
      <c r="Q19" s="807"/>
      <c r="R19" s="808"/>
      <c r="S19" s="808"/>
      <c r="T19" s="808"/>
      <c r="U19" s="808"/>
      <c r="V19" s="808"/>
      <c r="W19" s="809"/>
    </row>
    <row r="20" spans="2:24" s="31" customFormat="1" ht="25.5" customHeight="1" x14ac:dyDescent="0.15">
      <c r="B20" s="796" t="s">
        <v>133</v>
      </c>
      <c r="C20" s="796"/>
      <c r="D20" s="796"/>
      <c r="E20" s="280" t="s">
        <v>337</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337</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791</v>
      </c>
      <c r="F24" s="827"/>
      <c r="G24" s="828"/>
      <c r="H24" s="813" t="s">
        <v>643</v>
      </c>
      <c r="I24" s="813"/>
      <c r="J24" s="829" t="s">
        <v>692</v>
      </c>
      <c r="K24" s="830"/>
      <c r="L24" s="831"/>
      <c r="M24" s="813" t="s">
        <v>645</v>
      </c>
      <c r="N24" s="813"/>
      <c r="O24" s="813"/>
      <c r="P24" s="826" t="s">
        <v>674</v>
      </c>
      <c r="Q24" s="827"/>
      <c r="R24" s="828"/>
      <c r="S24" s="813" t="s">
        <v>643</v>
      </c>
      <c r="T24" s="813"/>
      <c r="U24" s="814" t="s">
        <v>792</v>
      </c>
      <c r="V24" s="814"/>
      <c r="W24" s="814"/>
    </row>
    <row r="25" spans="2:24" s="31" customFormat="1" ht="25.5" customHeight="1" x14ac:dyDescent="0.15">
      <c r="B25" s="815" t="s">
        <v>179</v>
      </c>
      <c r="C25" s="815"/>
      <c r="D25" s="815"/>
      <c r="E25" s="816" t="s">
        <v>540</v>
      </c>
      <c r="F25" s="816"/>
      <c r="G25" s="816"/>
      <c r="H25" s="817" t="s">
        <v>648</v>
      </c>
      <c r="I25" s="818"/>
      <c r="J25" s="819" t="s">
        <v>539</v>
      </c>
      <c r="K25" s="820"/>
      <c r="L25" s="821"/>
      <c r="M25" s="817" t="s">
        <v>649</v>
      </c>
      <c r="N25" s="818"/>
      <c r="O25" s="822"/>
      <c r="P25" s="823" t="s">
        <v>540</v>
      </c>
      <c r="Q25" s="816"/>
      <c r="R25" s="816"/>
      <c r="S25" s="824" t="s">
        <v>648</v>
      </c>
      <c r="T25" s="825"/>
      <c r="U25" s="819" t="s">
        <v>539</v>
      </c>
      <c r="V25" s="820"/>
      <c r="W25" s="821"/>
    </row>
    <row r="26" spans="2:24" s="31" customFormat="1" ht="39.75" customHeight="1" x14ac:dyDescent="0.15">
      <c r="B26" s="796" t="s">
        <v>181</v>
      </c>
      <c r="C26" s="796"/>
      <c r="D26" s="796"/>
      <c r="E26" s="797" t="s">
        <v>793</v>
      </c>
      <c r="F26" s="798"/>
      <c r="G26" s="798"/>
      <c r="H26" s="798"/>
      <c r="I26" s="798"/>
      <c r="J26" s="798"/>
      <c r="K26" s="798"/>
      <c r="L26" s="799"/>
      <c r="M26" s="796" t="s">
        <v>651</v>
      </c>
      <c r="N26" s="796"/>
      <c r="O26" s="796"/>
      <c r="P26" s="797" t="s">
        <v>716</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0FF3BC23-3F20-4D49-9ED3-71CE1E5FF157}"/>
    <dataValidation type="list" allowBlank="1" showInputMessage="1" showErrorMessage="1" sqref="E8 E19 P8 P19" xr:uid="{74A9E3B6-A262-457C-ABAE-C5E0B8310A9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D7BE396-7368-4E8B-8E77-8EA283C3651C}">
          <x14:formula1>
            <xm:f>'(参考)リスト'!$F$16:$F$21</xm:f>
          </x14:formula1>
          <xm:sqref>E11:E12 E22:E23 P11:P12 P22:P23</xm:sqref>
        </x14:dataValidation>
        <x14:dataValidation type="list" allowBlank="1" showInputMessage="1" showErrorMessage="1" xr:uid="{2F2BC5B0-DB11-4C13-AC98-41E6D7A58504}">
          <x14:formula1>
            <xm:f>'(参考)リスト'!$D$16:$D$18</xm:f>
          </x14:formula1>
          <xm:sqref>E10 E21 P10 P21</xm:sqref>
        </x14:dataValidation>
        <x14:dataValidation type="list" allowBlank="1" showInputMessage="1" showErrorMessage="1" xr:uid="{198FCA2A-ABB4-4C05-A558-79FDB8132F3E}">
          <x14:formula1>
            <xm:f>'(参考)リスト'!$E$16:$E$27</xm:f>
          </x14:formula1>
          <xm:sqref>E9 E20 P9 P20</xm:sqref>
        </x14:dataValidation>
        <x14:dataValidation type="list" allowBlank="1" showInputMessage="1" showErrorMessage="1" xr:uid="{4364A178-7E21-4607-ABF7-01773A380653}">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4C9EC-BF85-493E-A995-AB5A49827E7C}">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502</v>
      </c>
      <c r="F5" s="804"/>
      <c r="G5" s="805"/>
      <c r="H5" s="805"/>
      <c r="I5" s="805"/>
      <c r="J5" s="805"/>
      <c r="K5" s="805"/>
      <c r="L5" s="806"/>
      <c r="M5" s="832" t="s">
        <v>634</v>
      </c>
      <c r="N5" s="837" t="s">
        <v>635</v>
      </c>
      <c r="O5" s="838"/>
      <c r="P5" s="277" t="s">
        <v>502</v>
      </c>
      <c r="Q5" s="804"/>
      <c r="R5" s="805"/>
      <c r="S5" s="805"/>
      <c r="T5" s="805"/>
      <c r="U5" s="805"/>
      <c r="V5" s="805"/>
      <c r="W5" s="806"/>
    </row>
    <row r="6" spans="2:23" s="31" customFormat="1" ht="25.5" customHeight="1" x14ac:dyDescent="0.15">
      <c r="B6" s="834"/>
      <c r="C6" s="837" t="s">
        <v>173</v>
      </c>
      <c r="D6" s="838"/>
      <c r="E6" s="278">
        <v>6</v>
      </c>
      <c r="F6" s="807"/>
      <c r="G6" s="808"/>
      <c r="H6" s="808"/>
      <c r="I6" s="808"/>
      <c r="J6" s="808"/>
      <c r="K6" s="808"/>
      <c r="L6" s="809"/>
      <c r="M6" s="834"/>
      <c r="N6" s="837" t="s">
        <v>636</v>
      </c>
      <c r="O6" s="838"/>
      <c r="P6" s="278">
        <v>7</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542</v>
      </c>
      <c r="F8" s="807"/>
      <c r="G8" s="808"/>
      <c r="H8" s="808"/>
      <c r="I8" s="808"/>
      <c r="J8" s="808"/>
      <c r="K8" s="808"/>
      <c r="L8" s="809"/>
      <c r="M8" s="833"/>
      <c r="N8" s="837" t="s">
        <v>290</v>
      </c>
      <c r="O8" s="838"/>
      <c r="P8" s="277" t="s">
        <v>542</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544</v>
      </c>
      <c r="Q12" s="810"/>
      <c r="R12" s="811"/>
      <c r="S12" s="811"/>
      <c r="T12" s="811"/>
      <c r="U12" s="811"/>
      <c r="V12" s="811"/>
      <c r="W12" s="812"/>
    </row>
    <row r="13" spans="2:23" s="31" customFormat="1" ht="25.5" customHeight="1" x14ac:dyDescent="0.15">
      <c r="B13" s="813" t="s">
        <v>177</v>
      </c>
      <c r="C13" s="813"/>
      <c r="D13" s="813"/>
      <c r="E13" s="829" t="s">
        <v>794</v>
      </c>
      <c r="F13" s="830"/>
      <c r="G13" s="831"/>
      <c r="H13" s="813" t="s">
        <v>643</v>
      </c>
      <c r="I13" s="813"/>
      <c r="J13" s="814" t="s">
        <v>795</v>
      </c>
      <c r="K13" s="814"/>
      <c r="L13" s="814"/>
      <c r="M13" s="813" t="s">
        <v>645</v>
      </c>
      <c r="N13" s="813"/>
      <c r="O13" s="813"/>
      <c r="P13" s="826" t="s">
        <v>794</v>
      </c>
      <c r="Q13" s="827"/>
      <c r="R13" s="828"/>
      <c r="S13" s="813" t="s">
        <v>643</v>
      </c>
      <c r="T13" s="813"/>
      <c r="U13" s="814" t="s">
        <v>795</v>
      </c>
      <c r="V13" s="814"/>
      <c r="W13" s="814"/>
    </row>
    <row r="14" spans="2:23" s="31" customFormat="1" ht="25.5" customHeight="1" x14ac:dyDescent="0.15">
      <c r="B14" s="815" t="s">
        <v>179</v>
      </c>
      <c r="C14" s="815"/>
      <c r="D14" s="815"/>
      <c r="E14" s="816" t="s">
        <v>540</v>
      </c>
      <c r="F14" s="816"/>
      <c r="G14" s="816"/>
      <c r="H14" s="817" t="s">
        <v>648</v>
      </c>
      <c r="I14" s="818"/>
      <c r="J14" s="819" t="s">
        <v>539</v>
      </c>
      <c r="K14" s="820"/>
      <c r="L14" s="821"/>
      <c r="M14" s="817" t="s">
        <v>649</v>
      </c>
      <c r="N14" s="818"/>
      <c r="O14" s="822"/>
      <c r="P14" s="835" t="s">
        <v>540</v>
      </c>
      <c r="Q14" s="836"/>
      <c r="R14" s="836"/>
      <c r="S14" s="824" t="s">
        <v>648</v>
      </c>
      <c r="T14" s="825"/>
      <c r="U14" s="819" t="s">
        <v>539</v>
      </c>
      <c r="V14" s="820"/>
      <c r="W14" s="821"/>
    </row>
    <row r="15" spans="2:23" s="31" customFormat="1" ht="39.75" customHeight="1" x14ac:dyDescent="0.15">
      <c r="B15" s="796" t="s">
        <v>181</v>
      </c>
      <c r="C15" s="796"/>
      <c r="D15" s="796"/>
      <c r="E15" s="797" t="s">
        <v>716</v>
      </c>
      <c r="F15" s="798"/>
      <c r="G15" s="798"/>
      <c r="H15" s="798"/>
      <c r="I15" s="798"/>
      <c r="J15" s="798"/>
      <c r="K15" s="798"/>
      <c r="L15" s="799"/>
      <c r="M15" s="796" t="s">
        <v>651</v>
      </c>
      <c r="N15" s="796"/>
      <c r="O15" s="796"/>
      <c r="P15" s="797" t="s">
        <v>796</v>
      </c>
      <c r="Q15" s="798"/>
      <c r="R15" s="798"/>
      <c r="S15" s="798"/>
      <c r="T15" s="798"/>
      <c r="U15" s="798"/>
      <c r="V15" s="798"/>
      <c r="W15" s="799"/>
    </row>
    <row r="16" spans="2:23" s="31" customFormat="1" ht="25.5" customHeight="1" x14ac:dyDescent="0.15">
      <c r="B16" s="803" t="s">
        <v>171</v>
      </c>
      <c r="C16" s="803" t="s">
        <v>172</v>
      </c>
      <c r="D16" s="803"/>
      <c r="E16" s="277" t="s">
        <v>502</v>
      </c>
      <c r="F16" s="804"/>
      <c r="G16" s="805"/>
      <c r="H16" s="805"/>
      <c r="I16" s="805"/>
      <c r="J16" s="805"/>
      <c r="K16" s="805"/>
      <c r="L16" s="806"/>
      <c r="M16" s="803" t="s">
        <v>634</v>
      </c>
      <c r="N16" s="803" t="s">
        <v>635</v>
      </c>
      <c r="O16" s="803"/>
      <c r="P16" s="277" t="s">
        <v>502</v>
      </c>
      <c r="Q16" s="804"/>
      <c r="R16" s="805"/>
      <c r="S16" s="805"/>
      <c r="T16" s="805"/>
      <c r="U16" s="805"/>
      <c r="V16" s="805"/>
      <c r="W16" s="806"/>
    </row>
    <row r="17" spans="2:24" s="31" customFormat="1" ht="25.5" customHeight="1" x14ac:dyDescent="0.15">
      <c r="B17" s="803"/>
      <c r="C17" s="803" t="s">
        <v>173</v>
      </c>
      <c r="D17" s="803"/>
      <c r="E17" s="278">
        <v>18</v>
      </c>
      <c r="F17" s="807"/>
      <c r="G17" s="808"/>
      <c r="H17" s="808"/>
      <c r="I17" s="808"/>
      <c r="J17" s="808"/>
      <c r="K17" s="808"/>
      <c r="L17" s="809"/>
      <c r="M17" s="803"/>
      <c r="N17" s="803" t="s">
        <v>636</v>
      </c>
      <c r="O17" s="803"/>
      <c r="P17" s="278">
        <v>23</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576</v>
      </c>
      <c r="F19" s="807"/>
      <c r="G19" s="808"/>
      <c r="H19" s="808"/>
      <c r="I19" s="808"/>
      <c r="J19" s="808"/>
      <c r="K19" s="808"/>
      <c r="L19" s="809"/>
      <c r="M19" s="803"/>
      <c r="N19" s="803" t="s">
        <v>290</v>
      </c>
      <c r="O19" s="803"/>
      <c r="P19" s="277" t="s">
        <v>546</v>
      </c>
      <c r="Q19" s="807"/>
      <c r="R19" s="808"/>
      <c r="S19" s="808"/>
      <c r="T19" s="808"/>
      <c r="U19" s="808"/>
      <c r="V19" s="808"/>
      <c r="W19" s="809"/>
    </row>
    <row r="20" spans="2:24" s="31" customFormat="1" ht="25.5" customHeight="1" x14ac:dyDescent="0.15">
      <c r="B20" s="796" t="s">
        <v>133</v>
      </c>
      <c r="C20" s="796"/>
      <c r="D20" s="796"/>
      <c r="E20" s="280" t="s">
        <v>337</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337</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797</v>
      </c>
      <c r="F24" s="827"/>
      <c r="G24" s="828"/>
      <c r="H24" s="813" t="s">
        <v>643</v>
      </c>
      <c r="I24" s="813"/>
      <c r="J24" s="829" t="s">
        <v>692</v>
      </c>
      <c r="K24" s="830"/>
      <c r="L24" s="831"/>
      <c r="M24" s="813" t="s">
        <v>645</v>
      </c>
      <c r="N24" s="813"/>
      <c r="O24" s="813"/>
      <c r="P24" s="826" t="s">
        <v>798</v>
      </c>
      <c r="Q24" s="827"/>
      <c r="R24" s="828"/>
      <c r="S24" s="813" t="s">
        <v>643</v>
      </c>
      <c r="T24" s="813"/>
      <c r="U24" s="814" t="s">
        <v>799</v>
      </c>
      <c r="V24" s="814"/>
      <c r="W24" s="814"/>
    </row>
    <row r="25" spans="2:24" s="31" customFormat="1" ht="25.5" customHeight="1" x14ac:dyDescent="0.15">
      <c r="B25" s="815" t="s">
        <v>179</v>
      </c>
      <c r="C25" s="815"/>
      <c r="D25" s="815"/>
      <c r="E25" s="816" t="s">
        <v>540</v>
      </c>
      <c r="F25" s="816"/>
      <c r="G25" s="816"/>
      <c r="H25" s="817" t="s">
        <v>648</v>
      </c>
      <c r="I25" s="818"/>
      <c r="J25" s="819" t="s">
        <v>539</v>
      </c>
      <c r="K25" s="820"/>
      <c r="L25" s="821"/>
      <c r="M25" s="817" t="s">
        <v>649</v>
      </c>
      <c r="N25" s="818"/>
      <c r="O25" s="822"/>
      <c r="P25" s="823" t="s">
        <v>540</v>
      </c>
      <c r="Q25" s="816"/>
      <c r="R25" s="816"/>
      <c r="S25" s="824" t="s">
        <v>648</v>
      </c>
      <c r="T25" s="825"/>
      <c r="U25" s="819" t="s">
        <v>539</v>
      </c>
      <c r="V25" s="820"/>
      <c r="W25" s="821"/>
    </row>
    <row r="26" spans="2:24" s="31" customFormat="1" ht="39.75" customHeight="1" x14ac:dyDescent="0.15">
      <c r="B26" s="796" t="s">
        <v>181</v>
      </c>
      <c r="C26" s="796"/>
      <c r="D26" s="796"/>
      <c r="E26" s="797" t="s">
        <v>800</v>
      </c>
      <c r="F26" s="798"/>
      <c r="G26" s="798"/>
      <c r="H26" s="798"/>
      <c r="I26" s="798"/>
      <c r="J26" s="798"/>
      <c r="K26" s="798"/>
      <c r="L26" s="799"/>
      <c r="M26" s="796" t="s">
        <v>651</v>
      </c>
      <c r="N26" s="796"/>
      <c r="O26" s="796"/>
      <c r="P26" s="797" t="s">
        <v>745</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7ACFD203-E78F-4869-AD71-F4238E0FF2E3}"/>
    <dataValidation type="list" allowBlank="1" showInputMessage="1" showErrorMessage="1" sqref="E8 E19 P8 P19" xr:uid="{72714B0C-149D-4698-A551-EEC6695C4E3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CD1625E-B079-4F76-BE80-7F4D716E06FD}">
          <x14:formula1>
            <xm:f>'(参考)リスト'!$F$16:$F$21</xm:f>
          </x14:formula1>
          <xm:sqref>E11:E12 E22:E23 P11:P12 P22:P23</xm:sqref>
        </x14:dataValidation>
        <x14:dataValidation type="list" allowBlank="1" showInputMessage="1" showErrorMessage="1" xr:uid="{FC5AC091-23AC-4078-95AF-35F7F4E1270F}">
          <x14:formula1>
            <xm:f>'(参考)リスト'!$D$16:$D$18</xm:f>
          </x14:formula1>
          <xm:sqref>E10 E21 P10 P21</xm:sqref>
        </x14:dataValidation>
        <x14:dataValidation type="list" allowBlank="1" showInputMessage="1" showErrorMessage="1" xr:uid="{70A0F953-2AB3-4796-9364-FA29A41D5072}">
          <x14:formula1>
            <xm:f>'(参考)リスト'!$E$16:$E$27</xm:f>
          </x14:formula1>
          <xm:sqref>E9 E20 P9 P20</xm:sqref>
        </x14:dataValidation>
        <x14:dataValidation type="list" allowBlank="1" showInputMessage="1" showErrorMessage="1" xr:uid="{F5A22439-00E6-4C83-8A2D-CACC30009BAC}">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64B30-9D9C-4D15-9EDB-B112C3F2D4BF}">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502</v>
      </c>
      <c r="F5" s="804"/>
      <c r="G5" s="805"/>
      <c r="H5" s="805"/>
      <c r="I5" s="805"/>
      <c r="J5" s="805"/>
      <c r="K5" s="805"/>
      <c r="L5" s="806"/>
      <c r="M5" s="832" t="s">
        <v>634</v>
      </c>
      <c r="N5" s="837" t="s">
        <v>635</v>
      </c>
      <c r="O5" s="838"/>
      <c r="P5" s="277" t="s">
        <v>502</v>
      </c>
      <c r="Q5" s="804"/>
      <c r="R5" s="805"/>
      <c r="S5" s="805"/>
      <c r="T5" s="805"/>
      <c r="U5" s="805"/>
      <c r="V5" s="805"/>
      <c r="W5" s="806"/>
    </row>
    <row r="6" spans="2:23" s="31" customFormat="1" ht="25.5" customHeight="1" x14ac:dyDescent="0.15">
      <c r="B6" s="834"/>
      <c r="C6" s="837" t="s">
        <v>173</v>
      </c>
      <c r="D6" s="838"/>
      <c r="E6" s="278">
        <v>25</v>
      </c>
      <c r="F6" s="807"/>
      <c r="G6" s="808"/>
      <c r="H6" s="808"/>
      <c r="I6" s="808"/>
      <c r="J6" s="808"/>
      <c r="K6" s="808"/>
      <c r="L6" s="809"/>
      <c r="M6" s="834"/>
      <c r="N6" s="837" t="s">
        <v>636</v>
      </c>
      <c r="O6" s="838"/>
      <c r="P6" s="278">
        <v>32</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560</v>
      </c>
      <c r="F8" s="807"/>
      <c r="G8" s="808"/>
      <c r="H8" s="808"/>
      <c r="I8" s="808"/>
      <c r="J8" s="808"/>
      <c r="K8" s="808"/>
      <c r="L8" s="809"/>
      <c r="M8" s="833"/>
      <c r="N8" s="837" t="s">
        <v>290</v>
      </c>
      <c r="O8" s="838"/>
      <c r="P8" s="277" t="s">
        <v>549</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801</v>
      </c>
      <c r="F13" s="830"/>
      <c r="G13" s="831"/>
      <c r="H13" s="813" t="s">
        <v>643</v>
      </c>
      <c r="I13" s="813"/>
      <c r="J13" s="814" t="s">
        <v>802</v>
      </c>
      <c r="K13" s="814"/>
      <c r="L13" s="814"/>
      <c r="M13" s="813" t="s">
        <v>645</v>
      </c>
      <c r="N13" s="813"/>
      <c r="O13" s="813"/>
      <c r="P13" s="826" t="s">
        <v>803</v>
      </c>
      <c r="Q13" s="827"/>
      <c r="R13" s="828"/>
      <c r="S13" s="813" t="s">
        <v>643</v>
      </c>
      <c r="T13" s="813"/>
      <c r="U13" s="814" t="s">
        <v>788</v>
      </c>
      <c r="V13" s="814"/>
      <c r="W13" s="814"/>
    </row>
    <row r="14" spans="2:23" s="31" customFormat="1" ht="25.5" customHeight="1" x14ac:dyDescent="0.15">
      <c r="B14" s="815" t="s">
        <v>179</v>
      </c>
      <c r="C14" s="815"/>
      <c r="D14" s="815"/>
      <c r="E14" s="816" t="s">
        <v>540</v>
      </c>
      <c r="F14" s="816"/>
      <c r="G14" s="816"/>
      <c r="H14" s="817" t="s">
        <v>648</v>
      </c>
      <c r="I14" s="818"/>
      <c r="J14" s="819" t="s">
        <v>539</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751</v>
      </c>
      <c r="F15" s="798"/>
      <c r="G15" s="798"/>
      <c r="H15" s="798"/>
      <c r="I15" s="798"/>
      <c r="J15" s="798"/>
      <c r="K15" s="798"/>
      <c r="L15" s="799"/>
      <c r="M15" s="796" t="s">
        <v>651</v>
      </c>
      <c r="N15" s="796"/>
      <c r="O15" s="796"/>
      <c r="P15" s="797" t="s">
        <v>804</v>
      </c>
      <c r="Q15" s="798"/>
      <c r="R15" s="798"/>
      <c r="S15" s="798"/>
      <c r="T15" s="798"/>
      <c r="U15" s="798"/>
      <c r="V15" s="798"/>
      <c r="W15" s="799"/>
    </row>
    <row r="16" spans="2:23" s="31" customFormat="1" ht="25.5" customHeight="1" x14ac:dyDescent="0.15">
      <c r="B16" s="803" t="s">
        <v>171</v>
      </c>
      <c r="C16" s="803" t="s">
        <v>172</v>
      </c>
      <c r="D16" s="803"/>
      <c r="E16" s="277" t="s">
        <v>502</v>
      </c>
      <c r="F16" s="804"/>
      <c r="G16" s="805"/>
      <c r="H16" s="805"/>
      <c r="I16" s="805"/>
      <c r="J16" s="805"/>
      <c r="K16" s="805"/>
      <c r="L16" s="806"/>
      <c r="M16" s="803" t="s">
        <v>634</v>
      </c>
      <c r="N16" s="803" t="s">
        <v>635</v>
      </c>
      <c r="O16" s="803"/>
      <c r="P16" s="277" t="s">
        <v>502</v>
      </c>
      <c r="Q16" s="804"/>
      <c r="R16" s="805"/>
      <c r="S16" s="805"/>
      <c r="T16" s="805"/>
      <c r="U16" s="805"/>
      <c r="V16" s="805"/>
      <c r="W16" s="806"/>
    </row>
    <row r="17" spans="2:24" s="31" customFormat="1" ht="25.5" customHeight="1" x14ac:dyDescent="0.15">
      <c r="B17" s="803"/>
      <c r="C17" s="803" t="s">
        <v>173</v>
      </c>
      <c r="D17" s="803"/>
      <c r="E17" s="278">
        <v>33</v>
      </c>
      <c r="F17" s="807"/>
      <c r="G17" s="808"/>
      <c r="H17" s="808"/>
      <c r="I17" s="808"/>
      <c r="J17" s="808"/>
      <c r="K17" s="808"/>
      <c r="L17" s="809"/>
      <c r="M17" s="803"/>
      <c r="N17" s="803" t="s">
        <v>636</v>
      </c>
      <c r="O17" s="803"/>
      <c r="P17" s="278">
        <v>34</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549</v>
      </c>
      <c r="F19" s="807"/>
      <c r="G19" s="808"/>
      <c r="H19" s="808"/>
      <c r="I19" s="808"/>
      <c r="J19" s="808"/>
      <c r="K19" s="808"/>
      <c r="L19" s="809"/>
      <c r="M19" s="803"/>
      <c r="N19" s="803" t="s">
        <v>290</v>
      </c>
      <c r="O19" s="803"/>
      <c r="P19" s="277" t="s">
        <v>552</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805</v>
      </c>
      <c r="F24" s="827"/>
      <c r="G24" s="828"/>
      <c r="H24" s="813" t="s">
        <v>643</v>
      </c>
      <c r="I24" s="813"/>
      <c r="J24" s="829" t="s">
        <v>806</v>
      </c>
      <c r="K24" s="830"/>
      <c r="L24" s="831"/>
      <c r="M24" s="813" t="s">
        <v>645</v>
      </c>
      <c r="N24" s="813"/>
      <c r="O24" s="813"/>
      <c r="P24" s="826" t="s">
        <v>680</v>
      </c>
      <c r="Q24" s="827"/>
      <c r="R24" s="828"/>
      <c r="S24" s="813" t="s">
        <v>643</v>
      </c>
      <c r="T24" s="813"/>
      <c r="U24" s="814" t="s">
        <v>807</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808</v>
      </c>
      <c r="F26" s="798"/>
      <c r="G26" s="798"/>
      <c r="H26" s="798"/>
      <c r="I26" s="798"/>
      <c r="J26" s="798"/>
      <c r="K26" s="798"/>
      <c r="L26" s="799"/>
      <c r="M26" s="796" t="s">
        <v>651</v>
      </c>
      <c r="N26" s="796"/>
      <c r="O26" s="796"/>
      <c r="P26" s="797" t="s">
        <v>809</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8DFC6C5E-55DF-4AA5-A339-E44828921C65}">
      <formula1>INDIRECT(E7)</formula1>
    </dataValidation>
    <dataValidation allowBlank="1" showInputMessage="1" showErrorMessage="1" prompt="覆工スパン毎に連番を記入。_x000a_数値で入力する。" sqref="E6 E17 P17 P6" xr:uid="{7366D25D-9484-4018-99BB-528A5B9ABAFC}"/>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11FE96C-7AEC-453D-8C34-29B2A2AA706A}">
          <x14:formula1>
            <xm:f>'(参考)リスト'!$B$16:$B$21</xm:f>
          </x14:formula1>
          <xm:sqref>E7 E18 P7 P18</xm:sqref>
        </x14:dataValidation>
        <x14:dataValidation type="list" allowBlank="1" showInputMessage="1" showErrorMessage="1" xr:uid="{B8092368-611F-4C21-AE5B-787268B3EF2D}">
          <x14:formula1>
            <xm:f>'(参考)リスト'!$E$16:$E$27</xm:f>
          </x14:formula1>
          <xm:sqref>E9 E20 P9 P20</xm:sqref>
        </x14:dataValidation>
        <x14:dataValidation type="list" allowBlank="1" showInputMessage="1" showErrorMessage="1" xr:uid="{FC0955B1-1ADA-4776-B769-EA3D08787362}">
          <x14:formula1>
            <xm:f>'(参考)リスト'!$D$16:$D$18</xm:f>
          </x14:formula1>
          <xm:sqref>E10 E21 P10 P21</xm:sqref>
        </x14:dataValidation>
        <x14:dataValidation type="list" allowBlank="1" showInputMessage="1" showErrorMessage="1" xr:uid="{ED676F7D-80A0-4C29-8654-7ADBD835134A}">
          <x14:formula1>
            <xm:f>'(参考)リスト'!$F$16:$F$21</xm:f>
          </x14:formula1>
          <xm:sqref>E11:E12 E22:E23 P11:P12 P22:P23</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5E439-2D3B-475C-90A3-15114F328C25}">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502</v>
      </c>
      <c r="F5" s="804"/>
      <c r="G5" s="805"/>
      <c r="H5" s="805"/>
      <c r="I5" s="805"/>
      <c r="J5" s="805"/>
      <c r="K5" s="805"/>
      <c r="L5" s="806"/>
      <c r="M5" s="832" t="s">
        <v>634</v>
      </c>
      <c r="N5" s="837" t="s">
        <v>635</v>
      </c>
      <c r="O5" s="838"/>
      <c r="P5" s="277" t="s">
        <v>502</v>
      </c>
      <c r="Q5" s="804"/>
      <c r="R5" s="805"/>
      <c r="S5" s="805"/>
      <c r="T5" s="805"/>
      <c r="U5" s="805"/>
      <c r="V5" s="805"/>
      <c r="W5" s="806"/>
    </row>
    <row r="6" spans="2:23" s="31" customFormat="1" ht="25.5" customHeight="1" x14ac:dyDescent="0.15">
      <c r="B6" s="834"/>
      <c r="C6" s="837" t="s">
        <v>173</v>
      </c>
      <c r="D6" s="838"/>
      <c r="E6" s="278">
        <v>36</v>
      </c>
      <c r="F6" s="807"/>
      <c r="G6" s="808"/>
      <c r="H6" s="808"/>
      <c r="I6" s="808"/>
      <c r="J6" s="808"/>
      <c r="K6" s="808"/>
      <c r="L6" s="809"/>
      <c r="M6" s="834"/>
      <c r="N6" s="837" t="s">
        <v>636</v>
      </c>
      <c r="O6" s="838"/>
      <c r="P6" s="278">
        <v>39</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572</v>
      </c>
      <c r="F8" s="807"/>
      <c r="G8" s="808"/>
      <c r="H8" s="808"/>
      <c r="I8" s="808"/>
      <c r="J8" s="808"/>
      <c r="K8" s="808"/>
      <c r="L8" s="809"/>
      <c r="M8" s="833"/>
      <c r="N8" s="837" t="s">
        <v>290</v>
      </c>
      <c r="O8" s="838"/>
      <c r="P8" s="277" t="s">
        <v>576</v>
      </c>
      <c r="Q8" s="807"/>
      <c r="R8" s="808"/>
      <c r="S8" s="808"/>
      <c r="T8" s="808"/>
      <c r="U8" s="808"/>
      <c r="V8" s="808"/>
      <c r="W8" s="809"/>
    </row>
    <row r="9" spans="2:23" s="31" customFormat="1" ht="25.5" customHeight="1" x14ac:dyDescent="0.15">
      <c r="B9" s="839" t="s">
        <v>133</v>
      </c>
      <c r="C9" s="841"/>
      <c r="D9" s="840"/>
      <c r="E9" s="280" t="s">
        <v>335</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544</v>
      </c>
      <c r="Q12" s="810"/>
      <c r="R12" s="811"/>
      <c r="S12" s="811"/>
      <c r="T12" s="811"/>
      <c r="U12" s="811"/>
      <c r="V12" s="811"/>
      <c r="W12" s="812"/>
    </row>
    <row r="13" spans="2:23" s="31" customFormat="1" ht="25.5" customHeight="1" x14ac:dyDescent="0.15">
      <c r="B13" s="813" t="s">
        <v>177</v>
      </c>
      <c r="C13" s="813"/>
      <c r="D13" s="813"/>
      <c r="E13" s="829" t="s">
        <v>676</v>
      </c>
      <c r="F13" s="830"/>
      <c r="G13" s="831"/>
      <c r="H13" s="813" t="s">
        <v>643</v>
      </c>
      <c r="I13" s="813"/>
      <c r="J13" s="814" t="s">
        <v>820</v>
      </c>
      <c r="K13" s="814"/>
      <c r="L13" s="814"/>
      <c r="M13" s="813" t="s">
        <v>645</v>
      </c>
      <c r="N13" s="813"/>
      <c r="O13" s="813"/>
      <c r="P13" s="826" t="s">
        <v>763</v>
      </c>
      <c r="Q13" s="827"/>
      <c r="R13" s="828"/>
      <c r="S13" s="813" t="s">
        <v>643</v>
      </c>
      <c r="T13" s="813"/>
      <c r="U13" s="814" t="s">
        <v>668</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821</v>
      </c>
      <c r="F15" s="798"/>
      <c r="G15" s="798"/>
      <c r="H15" s="798"/>
      <c r="I15" s="798"/>
      <c r="J15" s="798"/>
      <c r="K15" s="798"/>
      <c r="L15" s="799"/>
      <c r="M15" s="796" t="s">
        <v>651</v>
      </c>
      <c r="N15" s="796"/>
      <c r="O15" s="796"/>
      <c r="P15" s="797" t="s">
        <v>822</v>
      </c>
      <c r="Q15" s="798"/>
      <c r="R15" s="798"/>
      <c r="S15" s="798"/>
      <c r="T15" s="798"/>
      <c r="U15" s="798"/>
      <c r="V15" s="798"/>
      <c r="W15" s="799"/>
    </row>
    <row r="16" spans="2:23" s="31" customFormat="1" ht="25.5" customHeight="1" x14ac:dyDescent="0.15">
      <c r="B16" s="803" t="s">
        <v>171</v>
      </c>
      <c r="C16" s="803" t="s">
        <v>172</v>
      </c>
      <c r="D16" s="803"/>
      <c r="E16" s="277" t="s">
        <v>502</v>
      </c>
      <c r="F16" s="804"/>
      <c r="G16" s="805"/>
      <c r="H16" s="805"/>
      <c r="I16" s="805"/>
      <c r="J16" s="805"/>
      <c r="K16" s="805"/>
      <c r="L16" s="806"/>
      <c r="M16" s="803" t="s">
        <v>634</v>
      </c>
      <c r="N16" s="803" t="s">
        <v>635</v>
      </c>
      <c r="O16" s="803"/>
      <c r="P16" s="277" t="s">
        <v>502</v>
      </c>
      <c r="Q16" s="804"/>
      <c r="R16" s="805"/>
      <c r="S16" s="805"/>
      <c r="T16" s="805"/>
      <c r="U16" s="805"/>
      <c r="V16" s="805"/>
      <c r="W16" s="806"/>
    </row>
    <row r="17" spans="2:24" s="31" customFormat="1" ht="25.5" customHeight="1" x14ac:dyDescent="0.15">
      <c r="B17" s="803"/>
      <c r="C17" s="803" t="s">
        <v>173</v>
      </c>
      <c r="D17" s="803"/>
      <c r="E17" s="278">
        <v>40</v>
      </c>
      <c r="F17" s="807"/>
      <c r="G17" s="808"/>
      <c r="H17" s="808"/>
      <c r="I17" s="808"/>
      <c r="J17" s="808"/>
      <c r="K17" s="808"/>
      <c r="L17" s="809"/>
      <c r="M17" s="803"/>
      <c r="N17" s="803" t="s">
        <v>636</v>
      </c>
      <c r="O17" s="803"/>
      <c r="P17" s="278">
        <v>41</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560</v>
      </c>
      <c r="F19" s="807"/>
      <c r="G19" s="808"/>
      <c r="H19" s="808"/>
      <c r="I19" s="808"/>
      <c r="J19" s="808"/>
      <c r="K19" s="808"/>
      <c r="L19" s="809"/>
      <c r="M19" s="803"/>
      <c r="N19" s="803" t="s">
        <v>290</v>
      </c>
      <c r="O19" s="803"/>
      <c r="P19" s="277" t="s">
        <v>560</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301</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544</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655</v>
      </c>
      <c r="F24" s="827"/>
      <c r="G24" s="828"/>
      <c r="H24" s="813" t="s">
        <v>643</v>
      </c>
      <c r="I24" s="813"/>
      <c r="J24" s="829" t="s">
        <v>668</v>
      </c>
      <c r="K24" s="830"/>
      <c r="L24" s="831"/>
      <c r="M24" s="813" t="s">
        <v>645</v>
      </c>
      <c r="N24" s="813"/>
      <c r="O24" s="813"/>
      <c r="P24" s="826" t="s">
        <v>823</v>
      </c>
      <c r="Q24" s="827"/>
      <c r="R24" s="828"/>
      <c r="S24" s="813" t="s">
        <v>643</v>
      </c>
      <c r="T24" s="813"/>
      <c r="U24" s="814" t="s">
        <v>732</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765</v>
      </c>
      <c r="F26" s="798"/>
      <c r="G26" s="798"/>
      <c r="H26" s="798"/>
      <c r="I26" s="798"/>
      <c r="J26" s="798"/>
      <c r="K26" s="798"/>
      <c r="L26" s="799"/>
      <c r="M26" s="796" t="s">
        <v>651</v>
      </c>
      <c r="N26" s="796"/>
      <c r="O26" s="796"/>
      <c r="P26" s="797" t="s">
        <v>824</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A9ABBC02-7FD1-4747-ABFB-D4963CE9D135}"/>
    <dataValidation type="list" allowBlank="1" showInputMessage="1" showErrorMessage="1" sqref="E8 E19 P8 P19" xr:uid="{26A09D6B-813B-4B6B-8039-DA1439443BE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8420799-2141-4030-9ABE-4A504182ADD5}">
          <x14:formula1>
            <xm:f>'(参考)リスト'!$F$16:$F$21</xm:f>
          </x14:formula1>
          <xm:sqref>E11:E12 E22:E23 P11:P12 P22:P23</xm:sqref>
        </x14:dataValidation>
        <x14:dataValidation type="list" allowBlank="1" showInputMessage="1" showErrorMessage="1" xr:uid="{3F8CEE78-1F61-43FB-A05B-7395C33E4034}">
          <x14:formula1>
            <xm:f>'(参考)リスト'!$D$16:$D$18</xm:f>
          </x14:formula1>
          <xm:sqref>E10 E21 P10 P21</xm:sqref>
        </x14:dataValidation>
        <x14:dataValidation type="list" allowBlank="1" showInputMessage="1" showErrorMessage="1" xr:uid="{BD933092-9FA9-4A76-8542-19C1DC78B04A}">
          <x14:formula1>
            <xm:f>'(参考)リスト'!$E$16:$E$27</xm:f>
          </x14:formula1>
          <xm:sqref>E9 E20 P9 P20</xm:sqref>
        </x14:dataValidation>
        <x14:dataValidation type="list" allowBlank="1" showInputMessage="1" showErrorMessage="1" xr:uid="{57C50667-2C37-4E79-AAAC-13A88D9AC021}">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04BEC-39B5-441E-995D-2055D9D30814}">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502</v>
      </c>
      <c r="F5" s="804"/>
      <c r="G5" s="805"/>
      <c r="H5" s="805"/>
      <c r="I5" s="805"/>
      <c r="J5" s="805"/>
      <c r="K5" s="805"/>
      <c r="L5" s="806"/>
      <c r="M5" s="832" t="s">
        <v>634</v>
      </c>
      <c r="N5" s="837" t="s">
        <v>635</v>
      </c>
      <c r="O5" s="838"/>
      <c r="P5" s="277" t="s">
        <v>503</v>
      </c>
      <c r="Q5" s="804"/>
      <c r="R5" s="805"/>
      <c r="S5" s="805"/>
      <c r="T5" s="805"/>
      <c r="U5" s="805"/>
      <c r="V5" s="805"/>
      <c r="W5" s="806"/>
    </row>
    <row r="6" spans="2:23" s="31" customFormat="1" ht="25.5" customHeight="1" x14ac:dyDescent="0.15">
      <c r="B6" s="834"/>
      <c r="C6" s="837" t="s">
        <v>173</v>
      </c>
      <c r="D6" s="838"/>
      <c r="E6" s="278">
        <v>42</v>
      </c>
      <c r="F6" s="807"/>
      <c r="G6" s="808"/>
      <c r="H6" s="808"/>
      <c r="I6" s="808"/>
      <c r="J6" s="808"/>
      <c r="K6" s="808"/>
      <c r="L6" s="809"/>
      <c r="M6" s="834"/>
      <c r="N6" s="837" t="s">
        <v>636</v>
      </c>
      <c r="O6" s="838"/>
      <c r="P6" s="278">
        <v>1</v>
      </c>
      <c r="Q6" s="807"/>
      <c r="R6" s="808"/>
      <c r="S6" s="808"/>
      <c r="T6" s="808"/>
      <c r="U6" s="808"/>
      <c r="V6" s="808"/>
      <c r="W6" s="809"/>
    </row>
    <row r="7" spans="2:23" s="31" customFormat="1" ht="25.5" customHeight="1" x14ac:dyDescent="0.15">
      <c r="B7" s="832" t="s">
        <v>174</v>
      </c>
      <c r="C7" s="837" t="s">
        <v>130</v>
      </c>
      <c r="D7" s="838"/>
      <c r="E7" s="279" t="s">
        <v>557</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558</v>
      </c>
      <c r="F8" s="807"/>
      <c r="G8" s="808"/>
      <c r="H8" s="808"/>
      <c r="I8" s="808"/>
      <c r="J8" s="808"/>
      <c r="K8" s="808"/>
      <c r="L8" s="809"/>
      <c r="M8" s="833"/>
      <c r="N8" s="837" t="s">
        <v>290</v>
      </c>
      <c r="O8" s="838"/>
      <c r="P8" s="277" t="s">
        <v>542</v>
      </c>
      <c r="Q8" s="807"/>
      <c r="R8" s="808"/>
      <c r="S8" s="808"/>
      <c r="T8" s="808"/>
      <c r="U8" s="808"/>
      <c r="V8" s="808"/>
      <c r="W8" s="809"/>
    </row>
    <row r="9" spans="2:23" s="31" customFormat="1" ht="25.5" customHeight="1" x14ac:dyDescent="0.15">
      <c r="B9" s="839" t="s">
        <v>133</v>
      </c>
      <c r="C9" s="841"/>
      <c r="D9" s="840"/>
      <c r="E9" s="280" t="s">
        <v>343</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595</v>
      </c>
      <c r="F13" s="830"/>
      <c r="G13" s="831"/>
      <c r="H13" s="813" t="s">
        <v>643</v>
      </c>
      <c r="I13" s="813"/>
      <c r="J13" s="814" t="s">
        <v>668</v>
      </c>
      <c r="K13" s="814"/>
      <c r="L13" s="814"/>
      <c r="M13" s="813" t="s">
        <v>645</v>
      </c>
      <c r="N13" s="813"/>
      <c r="O13" s="813"/>
      <c r="P13" s="826" t="s">
        <v>676</v>
      </c>
      <c r="Q13" s="827"/>
      <c r="R13" s="828"/>
      <c r="S13" s="813" t="s">
        <v>643</v>
      </c>
      <c r="T13" s="813"/>
      <c r="U13" s="814" t="s">
        <v>739</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540</v>
      </c>
      <c r="Q14" s="836"/>
      <c r="R14" s="836"/>
      <c r="S14" s="824" t="s">
        <v>648</v>
      </c>
      <c r="T14" s="825"/>
      <c r="U14" s="819" t="s">
        <v>539</v>
      </c>
      <c r="V14" s="820"/>
      <c r="W14" s="821"/>
    </row>
    <row r="15" spans="2:23" s="31" customFormat="1" ht="39.75" customHeight="1" x14ac:dyDescent="0.15">
      <c r="B15" s="796" t="s">
        <v>181</v>
      </c>
      <c r="C15" s="796"/>
      <c r="D15" s="796"/>
      <c r="E15" s="797" t="s">
        <v>673</v>
      </c>
      <c r="F15" s="798"/>
      <c r="G15" s="798"/>
      <c r="H15" s="798"/>
      <c r="I15" s="798"/>
      <c r="J15" s="798"/>
      <c r="K15" s="798"/>
      <c r="L15" s="799"/>
      <c r="M15" s="796" t="s">
        <v>651</v>
      </c>
      <c r="N15" s="796"/>
      <c r="O15" s="796"/>
      <c r="P15" s="797" t="s">
        <v>716</v>
      </c>
      <c r="Q15" s="798"/>
      <c r="R15" s="798"/>
      <c r="S15" s="798"/>
      <c r="T15" s="798"/>
      <c r="U15" s="798"/>
      <c r="V15" s="798"/>
      <c r="W15" s="799"/>
    </row>
    <row r="16" spans="2:23" s="31" customFormat="1" ht="25.5" customHeight="1" x14ac:dyDescent="0.15">
      <c r="B16" s="803" t="s">
        <v>171</v>
      </c>
      <c r="C16" s="803" t="s">
        <v>172</v>
      </c>
      <c r="D16" s="803"/>
      <c r="E16" s="277" t="s">
        <v>503</v>
      </c>
      <c r="F16" s="804"/>
      <c r="G16" s="805"/>
      <c r="H16" s="805"/>
      <c r="I16" s="805"/>
      <c r="J16" s="805"/>
      <c r="K16" s="805"/>
      <c r="L16" s="806"/>
      <c r="M16" s="803" t="s">
        <v>634</v>
      </c>
      <c r="N16" s="803" t="s">
        <v>635</v>
      </c>
      <c r="O16" s="803"/>
      <c r="P16" s="277" t="s">
        <v>503</v>
      </c>
      <c r="Q16" s="804"/>
      <c r="R16" s="805"/>
      <c r="S16" s="805"/>
      <c r="T16" s="805"/>
      <c r="U16" s="805"/>
      <c r="V16" s="805"/>
      <c r="W16" s="806"/>
    </row>
    <row r="17" spans="2:24" s="31" customFormat="1" ht="25.5" customHeight="1" x14ac:dyDescent="0.15">
      <c r="B17" s="803"/>
      <c r="C17" s="803" t="s">
        <v>173</v>
      </c>
      <c r="D17" s="803"/>
      <c r="E17" s="278">
        <v>16</v>
      </c>
      <c r="F17" s="807"/>
      <c r="G17" s="808"/>
      <c r="H17" s="808"/>
      <c r="I17" s="808"/>
      <c r="J17" s="808"/>
      <c r="K17" s="808"/>
      <c r="L17" s="809"/>
      <c r="M17" s="803"/>
      <c r="N17" s="803" t="s">
        <v>636</v>
      </c>
      <c r="O17" s="803"/>
      <c r="P17" s="278">
        <v>21</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556</v>
      </c>
      <c r="F19" s="807"/>
      <c r="G19" s="808"/>
      <c r="H19" s="808"/>
      <c r="I19" s="808"/>
      <c r="J19" s="808"/>
      <c r="K19" s="808"/>
      <c r="L19" s="809"/>
      <c r="M19" s="803"/>
      <c r="N19" s="803" t="s">
        <v>290</v>
      </c>
      <c r="O19" s="803"/>
      <c r="P19" s="277" t="s">
        <v>560</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544</v>
      </c>
      <c r="Q23" s="810"/>
      <c r="R23" s="811"/>
      <c r="S23" s="811"/>
      <c r="T23" s="811"/>
      <c r="U23" s="811"/>
      <c r="V23" s="811"/>
      <c r="W23" s="812"/>
    </row>
    <row r="24" spans="2:24" s="31" customFormat="1" ht="25.5" customHeight="1" x14ac:dyDescent="0.15">
      <c r="B24" s="813" t="s">
        <v>177</v>
      </c>
      <c r="C24" s="813"/>
      <c r="D24" s="813"/>
      <c r="E24" s="826" t="s">
        <v>810</v>
      </c>
      <c r="F24" s="827"/>
      <c r="G24" s="828"/>
      <c r="H24" s="813" t="s">
        <v>643</v>
      </c>
      <c r="I24" s="813"/>
      <c r="J24" s="829" t="s">
        <v>811</v>
      </c>
      <c r="K24" s="830"/>
      <c r="L24" s="831"/>
      <c r="M24" s="813" t="s">
        <v>645</v>
      </c>
      <c r="N24" s="813"/>
      <c r="O24" s="813"/>
      <c r="P24" s="826" t="s">
        <v>763</v>
      </c>
      <c r="Q24" s="827"/>
      <c r="R24" s="828"/>
      <c r="S24" s="813" t="s">
        <v>643</v>
      </c>
      <c r="T24" s="813"/>
      <c r="U24" s="814" t="s">
        <v>812</v>
      </c>
      <c r="V24" s="814"/>
      <c r="W24" s="814"/>
    </row>
    <row r="25" spans="2:24" s="31" customFormat="1" ht="25.5" customHeight="1" x14ac:dyDescent="0.15">
      <c r="B25" s="815" t="s">
        <v>179</v>
      </c>
      <c r="C25" s="815"/>
      <c r="D25" s="815"/>
      <c r="E25" s="816" t="s">
        <v>540</v>
      </c>
      <c r="F25" s="816"/>
      <c r="G25" s="816"/>
      <c r="H25" s="817" t="s">
        <v>648</v>
      </c>
      <c r="I25" s="818"/>
      <c r="J25" s="819" t="s">
        <v>539</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813</v>
      </c>
      <c r="F26" s="798"/>
      <c r="G26" s="798"/>
      <c r="H26" s="798"/>
      <c r="I26" s="798"/>
      <c r="J26" s="798"/>
      <c r="K26" s="798"/>
      <c r="L26" s="799"/>
      <c r="M26" s="796" t="s">
        <v>651</v>
      </c>
      <c r="N26" s="796"/>
      <c r="O26" s="796"/>
      <c r="P26" s="797" t="s">
        <v>814</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731709B9-BF61-464F-B240-9F77C4E5E070}"/>
    <dataValidation type="list" allowBlank="1" showInputMessage="1" showErrorMessage="1" sqref="E8 E19 P8 P19" xr:uid="{036ABCB9-DA59-40A5-9D90-79AEB6C6E17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3E3B534-36A0-46A6-8B7A-45953785BD20}">
          <x14:formula1>
            <xm:f>'(参考)リスト'!$F$16:$F$21</xm:f>
          </x14:formula1>
          <xm:sqref>E11:E12 E22:E23 P11:P12 P22:P23</xm:sqref>
        </x14:dataValidation>
        <x14:dataValidation type="list" allowBlank="1" showInputMessage="1" showErrorMessage="1" xr:uid="{1D002FAC-0527-466D-A41A-4BD02CA2A656}">
          <x14:formula1>
            <xm:f>'(参考)リスト'!$D$16:$D$18</xm:f>
          </x14:formula1>
          <xm:sqref>E10 E21 P10 P21</xm:sqref>
        </x14:dataValidation>
        <x14:dataValidation type="list" allowBlank="1" showInputMessage="1" showErrorMessage="1" xr:uid="{398D03C2-F951-4919-A705-CEC7945B47F6}">
          <x14:formula1>
            <xm:f>'(参考)リスト'!$E$16:$E$27</xm:f>
          </x14:formula1>
          <xm:sqref>E9 E20 P9 P20</xm:sqref>
        </x14:dataValidation>
        <x14:dataValidation type="list" allowBlank="1" showInputMessage="1" showErrorMessage="1" xr:uid="{38934037-F7BB-4BAB-BB78-20BD1016C3BA}">
          <x14:formula1>
            <xm:f>'(参考)リスト'!$B$16:$B$21</xm:f>
          </x14:formula1>
          <xm:sqref>E7 E18 P7 P18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DD69E-6DAD-4DD9-9574-1A28B6CE5764}">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503</v>
      </c>
      <c r="F5" s="804"/>
      <c r="G5" s="805"/>
      <c r="H5" s="805"/>
      <c r="I5" s="805"/>
      <c r="J5" s="805"/>
      <c r="K5" s="805"/>
      <c r="L5" s="806"/>
      <c r="M5" s="832" t="s">
        <v>634</v>
      </c>
      <c r="N5" s="837" t="s">
        <v>635</v>
      </c>
      <c r="O5" s="838"/>
      <c r="P5" s="277" t="s">
        <v>503</v>
      </c>
      <c r="Q5" s="804"/>
      <c r="R5" s="805"/>
      <c r="S5" s="805"/>
      <c r="T5" s="805"/>
      <c r="U5" s="805"/>
      <c r="V5" s="805"/>
      <c r="W5" s="806"/>
    </row>
    <row r="6" spans="2:23" s="31" customFormat="1" ht="25.5" customHeight="1" x14ac:dyDescent="0.15">
      <c r="B6" s="834"/>
      <c r="C6" s="837" t="s">
        <v>173</v>
      </c>
      <c r="D6" s="838"/>
      <c r="E6" s="278">
        <v>23</v>
      </c>
      <c r="F6" s="807"/>
      <c r="G6" s="808"/>
      <c r="H6" s="808"/>
      <c r="I6" s="808"/>
      <c r="J6" s="808"/>
      <c r="K6" s="808"/>
      <c r="L6" s="809"/>
      <c r="M6" s="834"/>
      <c r="N6" s="837" t="s">
        <v>636</v>
      </c>
      <c r="O6" s="838"/>
      <c r="P6" s="278">
        <v>31</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556</v>
      </c>
      <c r="F8" s="807"/>
      <c r="G8" s="808"/>
      <c r="H8" s="808"/>
      <c r="I8" s="808"/>
      <c r="J8" s="808"/>
      <c r="K8" s="808"/>
      <c r="L8" s="809"/>
      <c r="M8" s="833"/>
      <c r="N8" s="837" t="s">
        <v>290</v>
      </c>
      <c r="O8" s="838"/>
      <c r="P8" s="277" t="s">
        <v>549</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763</v>
      </c>
      <c r="F13" s="830"/>
      <c r="G13" s="831"/>
      <c r="H13" s="813" t="s">
        <v>643</v>
      </c>
      <c r="I13" s="813"/>
      <c r="J13" s="814" t="s">
        <v>815</v>
      </c>
      <c r="K13" s="814"/>
      <c r="L13" s="814"/>
      <c r="M13" s="813" t="s">
        <v>645</v>
      </c>
      <c r="N13" s="813"/>
      <c r="O13" s="813"/>
      <c r="P13" s="826" t="s">
        <v>726</v>
      </c>
      <c r="Q13" s="827"/>
      <c r="R13" s="828"/>
      <c r="S13" s="813" t="s">
        <v>643</v>
      </c>
      <c r="T13" s="813"/>
      <c r="U13" s="814" t="s">
        <v>816</v>
      </c>
      <c r="V13" s="814"/>
      <c r="W13" s="814"/>
    </row>
    <row r="14" spans="2:23" s="31" customFormat="1" ht="25.5" customHeight="1" x14ac:dyDescent="0.15">
      <c r="B14" s="815" t="s">
        <v>179</v>
      </c>
      <c r="C14" s="815"/>
      <c r="D14" s="815"/>
      <c r="E14" s="816" t="s">
        <v>540</v>
      </c>
      <c r="F14" s="816"/>
      <c r="G14" s="816"/>
      <c r="H14" s="817" t="s">
        <v>648</v>
      </c>
      <c r="I14" s="818"/>
      <c r="J14" s="819" t="s">
        <v>539</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813</v>
      </c>
      <c r="F15" s="798"/>
      <c r="G15" s="798"/>
      <c r="H15" s="798"/>
      <c r="I15" s="798"/>
      <c r="J15" s="798"/>
      <c r="K15" s="798"/>
      <c r="L15" s="799"/>
      <c r="M15" s="796" t="s">
        <v>651</v>
      </c>
      <c r="N15" s="796"/>
      <c r="O15" s="796"/>
      <c r="P15" s="797" t="s">
        <v>817</v>
      </c>
      <c r="Q15" s="798"/>
      <c r="R15" s="798"/>
      <c r="S15" s="798"/>
      <c r="T15" s="798"/>
      <c r="U15" s="798"/>
      <c r="V15" s="798"/>
      <c r="W15" s="799"/>
    </row>
    <row r="16" spans="2:23" s="31" customFormat="1" ht="25.5" customHeight="1" x14ac:dyDescent="0.15">
      <c r="B16" s="803" t="s">
        <v>171</v>
      </c>
      <c r="C16" s="803" t="s">
        <v>172</v>
      </c>
      <c r="D16" s="803"/>
      <c r="E16" s="277" t="s">
        <v>503</v>
      </c>
      <c r="F16" s="804"/>
      <c r="G16" s="805"/>
      <c r="H16" s="805"/>
      <c r="I16" s="805"/>
      <c r="J16" s="805"/>
      <c r="K16" s="805"/>
      <c r="L16" s="806"/>
      <c r="M16" s="803" t="s">
        <v>634</v>
      </c>
      <c r="N16" s="803" t="s">
        <v>635</v>
      </c>
      <c r="O16" s="803"/>
      <c r="P16" s="277" t="s">
        <v>503</v>
      </c>
      <c r="Q16" s="804"/>
      <c r="R16" s="805"/>
      <c r="S16" s="805"/>
      <c r="T16" s="805"/>
      <c r="U16" s="805"/>
      <c r="V16" s="805"/>
      <c r="W16" s="806"/>
    </row>
    <row r="17" spans="2:24" s="31" customFormat="1" ht="25.5" customHeight="1" x14ac:dyDescent="0.15">
      <c r="B17" s="803"/>
      <c r="C17" s="803" t="s">
        <v>173</v>
      </c>
      <c r="D17" s="803"/>
      <c r="E17" s="278">
        <v>33</v>
      </c>
      <c r="F17" s="807"/>
      <c r="G17" s="808"/>
      <c r="H17" s="808"/>
      <c r="I17" s="808"/>
      <c r="J17" s="808"/>
      <c r="K17" s="808"/>
      <c r="L17" s="809"/>
      <c r="M17" s="803"/>
      <c r="N17" s="803" t="s">
        <v>636</v>
      </c>
      <c r="O17" s="803"/>
      <c r="P17" s="278">
        <v>34</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549</v>
      </c>
      <c r="F19" s="807"/>
      <c r="G19" s="808"/>
      <c r="H19" s="808"/>
      <c r="I19" s="808"/>
      <c r="J19" s="808"/>
      <c r="K19" s="808"/>
      <c r="L19" s="809"/>
      <c r="M19" s="803"/>
      <c r="N19" s="803" t="s">
        <v>290</v>
      </c>
      <c r="O19" s="803"/>
      <c r="P19" s="277" t="s">
        <v>549</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818</v>
      </c>
      <c r="F24" s="827"/>
      <c r="G24" s="828"/>
      <c r="H24" s="813" t="s">
        <v>643</v>
      </c>
      <c r="I24" s="813"/>
      <c r="J24" s="829" t="s">
        <v>729</v>
      </c>
      <c r="K24" s="830"/>
      <c r="L24" s="831"/>
      <c r="M24" s="813" t="s">
        <v>645</v>
      </c>
      <c r="N24" s="813"/>
      <c r="O24" s="813"/>
      <c r="P24" s="826" t="s">
        <v>818</v>
      </c>
      <c r="Q24" s="827"/>
      <c r="R24" s="828"/>
      <c r="S24" s="813" t="s">
        <v>643</v>
      </c>
      <c r="T24" s="813"/>
      <c r="U24" s="814" t="s">
        <v>819</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664</v>
      </c>
      <c r="F26" s="798"/>
      <c r="G26" s="798"/>
      <c r="H26" s="798"/>
      <c r="I26" s="798"/>
      <c r="J26" s="798"/>
      <c r="K26" s="798"/>
      <c r="L26" s="799"/>
      <c r="M26" s="796" t="s">
        <v>651</v>
      </c>
      <c r="N26" s="796"/>
      <c r="O26" s="796"/>
      <c r="P26" s="797" t="s">
        <v>664</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0E302151-6717-4D03-A4B5-D7CEBB52ADC0}">
      <formula1>INDIRECT(E7)</formula1>
    </dataValidation>
    <dataValidation allowBlank="1" showInputMessage="1" showErrorMessage="1" prompt="覆工スパン毎に連番を記入。_x000a_数値で入力する。" sqref="E6 E17 P17 P6" xr:uid="{099BF7A5-B2C6-408F-8034-83882E8F44CC}"/>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4831124-61D1-45C7-980F-D621E62AF269}">
          <x14:formula1>
            <xm:f>'(参考)リスト'!$B$16:$B$21</xm:f>
          </x14:formula1>
          <xm:sqref>E7 E18 P7 P18</xm:sqref>
        </x14:dataValidation>
        <x14:dataValidation type="list" allowBlank="1" showInputMessage="1" showErrorMessage="1" xr:uid="{99402D9B-CCE1-4EA3-994C-9038014376B1}">
          <x14:formula1>
            <xm:f>'(参考)リスト'!$E$16:$E$27</xm:f>
          </x14:formula1>
          <xm:sqref>E9 E20 P9 P20</xm:sqref>
        </x14:dataValidation>
        <x14:dataValidation type="list" allowBlank="1" showInputMessage="1" showErrorMessage="1" xr:uid="{E21B968C-04AC-4A20-91D1-C577BFC7290D}">
          <x14:formula1>
            <xm:f>'(参考)リスト'!$D$16:$D$18</xm:f>
          </x14:formula1>
          <xm:sqref>E10 E21 P10 P21</xm:sqref>
        </x14:dataValidation>
        <x14:dataValidation type="list" allowBlank="1" showInputMessage="1" showErrorMessage="1" xr:uid="{1B4496AF-E721-4B6C-8B1D-ED19611CF825}">
          <x14:formula1>
            <xm:f>'(参考)リスト'!$F$16:$F$21</xm:f>
          </x14:formula1>
          <xm:sqref>E11:E12 E22:E23 P11:P12 P22:P23</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1546D-E509-4928-A40D-A487BB7AD8F0}">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503</v>
      </c>
      <c r="F5" s="804"/>
      <c r="G5" s="805"/>
      <c r="H5" s="805"/>
      <c r="I5" s="805"/>
      <c r="J5" s="805"/>
      <c r="K5" s="805"/>
      <c r="L5" s="806"/>
      <c r="M5" s="832" t="s">
        <v>634</v>
      </c>
      <c r="N5" s="837" t="s">
        <v>635</v>
      </c>
      <c r="O5" s="838"/>
      <c r="P5" s="277" t="s">
        <v>503</v>
      </c>
      <c r="Q5" s="804"/>
      <c r="R5" s="805"/>
      <c r="S5" s="805"/>
      <c r="T5" s="805"/>
      <c r="U5" s="805"/>
      <c r="V5" s="805"/>
      <c r="W5" s="806"/>
    </row>
    <row r="6" spans="2:23" s="31" customFormat="1" ht="25.5" customHeight="1" x14ac:dyDescent="0.15">
      <c r="B6" s="834"/>
      <c r="C6" s="837" t="s">
        <v>173</v>
      </c>
      <c r="D6" s="838"/>
      <c r="E6" s="278">
        <v>36</v>
      </c>
      <c r="F6" s="807"/>
      <c r="G6" s="808"/>
      <c r="H6" s="808"/>
      <c r="I6" s="808"/>
      <c r="J6" s="808"/>
      <c r="K6" s="808"/>
      <c r="L6" s="809"/>
      <c r="M6" s="834"/>
      <c r="N6" s="837" t="s">
        <v>636</v>
      </c>
      <c r="O6" s="838"/>
      <c r="P6" s="278">
        <v>37</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552</v>
      </c>
      <c r="F8" s="807"/>
      <c r="G8" s="808"/>
      <c r="H8" s="808"/>
      <c r="I8" s="808"/>
      <c r="J8" s="808"/>
      <c r="K8" s="808"/>
      <c r="L8" s="809"/>
      <c r="M8" s="833"/>
      <c r="N8" s="837" t="s">
        <v>290</v>
      </c>
      <c r="O8" s="838"/>
      <c r="P8" s="277" t="s">
        <v>552</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825</v>
      </c>
      <c r="F13" s="830"/>
      <c r="G13" s="831"/>
      <c r="H13" s="813" t="s">
        <v>643</v>
      </c>
      <c r="I13" s="813"/>
      <c r="J13" s="814" t="s">
        <v>826</v>
      </c>
      <c r="K13" s="814"/>
      <c r="L13" s="814"/>
      <c r="M13" s="813" t="s">
        <v>645</v>
      </c>
      <c r="N13" s="813"/>
      <c r="O13" s="813"/>
      <c r="P13" s="826" t="s">
        <v>827</v>
      </c>
      <c r="Q13" s="827"/>
      <c r="R13" s="828"/>
      <c r="S13" s="813" t="s">
        <v>643</v>
      </c>
      <c r="T13" s="813"/>
      <c r="U13" s="814" t="s">
        <v>828</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669</v>
      </c>
      <c r="F15" s="798"/>
      <c r="G15" s="798"/>
      <c r="H15" s="798"/>
      <c r="I15" s="798"/>
      <c r="J15" s="798"/>
      <c r="K15" s="798"/>
      <c r="L15" s="799"/>
      <c r="M15" s="796" t="s">
        <v>651</v>
      </c>
      <c r="N15" s="796"/>
      <c r="O15" s="796"/>
      <c r="P15" s="797" t="s">
        <v>669</v>
      </c>
      <c r="Q15" s="798"/>
      <c r="R15" s="798"/>
      <c r="S15" s="798"/>
      <c r="T15" s="798"/>
      <c r="U15" s="798"/>
      <c r="V15" s="798"/>
      <c r="W15" s="799"/>
    </row>
    <row r="16" spans="2:23" s="31" customFormat="1" ht="25.5" customHeight="1" x14ac:dyDescent="0.15">
      <c r="B16" s="803" t="s">
        <v>171</v>
      </c>
      <c r="C16" s="803" t="s">
        <v>172</v>
      </c>
      <c r="D16" s="803"/>
      <c r="E16" s="277" t="s">
        <v>503</v>
      </c>
      <c r="F16" s="804"/>
      <c r="G16" s="805"/>
      <c r="H16" s="805"/>
      <c r="I16" s="805"/>
      <c r="J16" s="805"/>
      <c r="K16" s="805"/>
      <c r="L16" s="806"/>
      <c r="M16" s="803" t="s">
        <v>634</v>
      </c>
      <c r="N16" s="803" t="s">
        <v>635</v>
      </c>
      <c r="O16" s="803"/>
      <c r="P16" s="277" t="s">
        <v>503</v>
      </c>
      <c r="Q16" s="804"/>
      <c r="R16" s="805"/>
      <c r="S16" s="805"/>
      <c r="T16" s="805"/>
      <c r="U16" s="805"/>
      <c r="V16" s="805"/>
      <c r="W16" s="806"/>
    </row>
    <row r="17" spans="2:24" s="31" customFormat="1" ht="25.5" customHeight="1" x14ac:dyDescent="0.15">
      <c r="B17" s="803"/>
      <c r="C17" s="803" t="s">
        <v>173</v>
      </c>
      <c r="D17" s="803"/>
      <c r="E17" s="278">
        <v>38</v>
      </c>
      <c r="F17" s="807"/>
      <c r="G17" s="808"/>
      <c r="H17" s="808"/>
      <c r="I17" s="808"/>
      <c r="J17" s="808"/>
      <c r="K17" s="808"/>
      <c r="L17" s="809"/>
      <c r="M17" s="803"/>
      <c r="N17" s="803" t="s">
        <v>636</v>
      </c>
      <c r="O17" s="803"/>
      <c r="P17" s="278">
        <v>39</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552</v>
      </c>
      <c r="F19" s="807"/>
      <c r="G19" s="808"/>
      <c r="H19" s="808"/>
      <c r="I19" s="808"/>
      <c r="J19" s="808"/>
      <c r="K19" s="808"/>
      <c r="L19" s="809"/>
      <c r="M19" s="803"/>
      <c r="N19" s="803" t="s">
        <v>290</v>
      </c>
      <c r="O19" s="803"/>
      <c r="P19" s="277" t="s">
        <v>552</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737</v>
      </c>
      <c r="F24" s="827"/>
      <c r="G24" s="828"/>
      <c r="H24" s="813" t="s">
        <v>643</v>
      </c>
      <c r="I24" s="813"/>
      <c r="J24" s="829" t="s">
        <v>757</v>
      </c>
      <c r="K24" s="830"/>
      <c r="L24" s="831"/>
      <c r="M24" s="813" t="s">
        <v>645</v>
      </c>
      <c r="N24" s="813"/>
      <c r="O24" s="813"/>
      <c r="P24" s="826" t="s">
        <v>829</v>
      </c>
      <c r="Q24" s="827"/>
      <c r="R24" s="828"/>
      <c r="S24" s="813" t="s">
        <v>643</v>
      </c>
      <c r="T24" s="813"/>
      <c r="U24" s="814" t="s">
        <v>819</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669</v>
      </c>
      <c r="F26" s="798"/>
      <c r="G26" s="798"/>
      <c r="H26" s="798"/>
      <c r="I26" s="798"/>
      <c r="J26" s="798"/>
      <c r="K26" s="798"/>
      <c r="L26" s="799"/>
      <c r="M26" s="796" t="s">
        <v>651</v>
      </c>
      <c r="N26" s="796"/>
      <c r="O26" s="796"/>
      <c r="P26" s="797" t="s">
        <v>669</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F7425CFF-EBBB-4FF7-AA0C-ED32EC9BC26C}">
      <formula1>INDIRECT(E7)</formula1>
    </dataValidation>
    <dataValidation allowBlank="1" showInputMessage="1" showErrorMessage="1" prompt="覆工スパン毎に連番を記入。_x000a_数値で入力する。" sqref="E6 E17 P17 P6" xr:uid="{6DE9F928-B9E4-40C1-950C-DAE30779A89E}"/>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ACBCB9D-25DF-452B-A8BA-A07E2A5ECCF4}">
          <x14:formula1>
            <xm:f>'(参考)リスト'!$B$16:$B$21</xm:f>
          </x14:formula1>
          <xm:sqref>E7 E18 P7 P18</xm:sqref>
        </x14:dataValidation>
        <x14:dataValidation type="list" allowBlank="1" showInputMessage="1" showErrorMessage="1" xr:uid="{9F0C8B6D-D092-4918-8777-5CFF44EB2F3B}">
          <x14:formula1>
            <xm:f>'(参考)リスト'!$E$16:$E$27</xm:f>
          </x14:formula1>
          <xm:sqref>E9 E20 P9 P20</xm:sqref>
        </x14:dataValidation>
        <x14:dataValidation type="list" allowBlank="1" showInputMessage="1" showErrorMessage="1" xr:uid="{C8168954-3B64-4F44-8FCE-AB21C679F518}">
          <x14:formula1>
            <xm:f>'(参考)リスト'!$D$16:$D$18</xm:f>
          </x14:formula1>
          <xm:sqref>E10 E21 P10 P21</xm:sqref>
        </x14:dataValidation>
        <x14:dataValidation type="list" allowBlank="1" showInputMessage="1" showErrorMessage="1" xr:uid="{E017FDDC-AA17-4FEE-96FB-D3AFBAA48022}">
          <x14:formula1>
            <xm:f>'(参考)リスト'!$F$16:$F$21</xm:f>
          </x14:formula1>
          <xm:sqref>E11:E12 E22:E23 P11:P12 P22:P23</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92DC8-6A93-4A45-AE5B-343AE9D5C2B9}">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503</v>
      </c>
      <c r="F5" s="804"/>
      <c r="G5" s="805"/>
      <c r="H5" s="805"/>
      <c r="I5" s="805"/>
      <c r="J5" s="805"/>
      <c r="K5" s="805"/>
      <c r="L5" s="806"/>
      <c r="M5" s="832" t="s">
        <v>634</v>
      </c>
      <c r="N5" s="837" t="s">
        <v>635</v>
      </c>
      <c r="O5" s="838"/>
      <c r="P5" s="277" t="s">
        <v>503</v>
      </c>
      <c r="Q5" s="804"/>
      <c r="R5" s="805"/>
      <c r="S5" s="805"/>
      <c r="T5" s="805"/>
      <c r="U5" s="805"/>
      <c r="V5" s="805"/>
      <c r="W5" s="806"/>
    </row>
    <row r="6" spans="2:23" s="31" customFormat="1" ht="25.5" customHeight="1" x14ac:dyDescent="0.15">
      <c r="B6" s="834"/>
      <c r="C6" s="837" t="s">
        <v>173</v>
      </c>
      <c r="D6" s="838"/>
      <c r="E6" s="278">
        <v>44</v>
      </c>
      <c r="F6" s="807"/>
      <c r="G6" s="808"/>
      <c r="H6" s="808"/>
      <c r="I6" s="808"/>
      <c r="J6" s="808"/>
      <c r="K6" s="808"/>
      <c r="L6" s="809"/>
      <c r="M6" s="834"/>
      <c r="N6" s="837" t="s">
        <v>636</v>
      </c>
      <c r="O6" s="838"/>
      <c r="P6" s="278">
        <v>45</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552</v>
      </c>
      <c r="F8" s="807"/>
      <c r="G8" s="808"/>
      <c r="H8" s="808"/>
      <c r="I8" s="808"/>
      <c r="J8" s="808"/>
      <c r="K8" s="808"/>
      <c r="L8" s="809"/>
      <c r="M8" s="833"/>
      <c r="N8" s="837" t="s">
        <v>290</v>
      </c>
      <c r="O8" s="838"/>
      <c r="P8" s="277" t="s">
        <v>552</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731</v>
      </c>
      <c r="F13" s="830"/>
      <c r="G13" s="831"/>
      <c r="H13" s="813" t="s">
        <v>643</v>
      </c>
      <c r="I13" s="813"/>
      <c r="J13" s="814" t="s">
        <v>807</v>
      </c>
      <c r="K13" s="814"/>
      <c r="L13" s="814"/>
      <c r="M13" s="813" t="s">
        <v>645</v>
      </c>
      <c r="N13" s="813"/>
      <c r="O13" s="813"/>
      <c r="P13" s="826" t="s">
        <v>731</v>
      </c>
      <c r="Q13" s="827"/>
      <c r="R13" s="828"/>
      <c r="S13" s="813" t="s">
        <v>643</v>
      </c>
      <c r="T13" s="813"/>
      <c r="U13" s="814" t="s">
        <v>732</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830</v>
      </c>
      <c r="F15" s="798"/>
      <c r="G15" s="798"/>
      <c r="H15" s="798"/>
      <c r="I15" s="798"/>
      <c r="J15" s="798"/>
      <c r="K15" s="798"/>
      <c r="L15" s="799"/>
      <c r="M15" s="796" t="s">
        <v>651</v>
      </c>
      <c r="N15" s="796"/>
      <c r="O15" s="796"/>
      <c r="P15" s="797" t="s">
        <v>669</v>
      </c>
      <c r="Q15" s="798"/>
      <c r="R15" s="798"/>
      <c r="S15" s="798"/>
      <c r="T15" s="798"/>
      <c r="U15" s="798"/>
      <c r="V15" s="798"/>
      <c r="W15" s="799"/>
    </row>
    <row r="16" spans="2:23" s="31" customFormat="1" ht="25.5" customHeight="1" x14ac:dyDescent="0.15">
      <c r="B16" s="803" t="s">
        <v>171</v>
      </c>
      <c r="C16" s="803" t="s">
        <v>172</v>
      </c>
      <c r="D16" s="803"/>
      <c r="E16" s="277" t="s">
        <v>504</v>
      </c>
      <c r="F16" s="804"/>
      <c r="G16" s="805"/>
      <c r="H16" s="805"/>
      <c r="I16" s="805"/>
      <c r="J16" s="805"/>
      <c r="K16" s="805"/>
      <c r="L16" s="806"/>
      <c r="M16" s="803" t="s">
        <v>634</v>
      </c>
      <c r="N16" s="803" t="s">
        <v>635</v>
      </c>
      <c r="O16" s="803"/>
      <c r="P16" s="277" t="s">
        <v>504</v>
      </c>
      <c r="Q16" s="804"/>
      <c r="R16" s="805"/>
      <c r="S16" s="805"/>
      <c r="T16" s="805"/>
      <c r="U16" s="805"/>
      <c r="V16" s="805"/>
      <c r="W16" s="806"/>
    </row>
    <row r="17" spans="2:24" s="31" customFormat="1" ht="25.5" customHeight="1" x14ac:dyDescent="0.15">
      <c r="B17" s="803"/>
      <c r="C17" s="803" t="s">
        <v>173</v>
      </c>
      <c r="D17" s="803"/>
      <c r="E17" s="278">
        <v>8</v>
      </c>
      <c r="F17" s="807"/>
      <c r="G17" s="808"/>
      <c r="H17" s="808"/>
      <c r="I17" s="808"/>
      <c r="J17" s="808"/>
      <c r="K17" s="808"/>
      <c r="L17" s="809"/>
      <c r="M17" s="803"/>
      <c r="N17" s="803" t="s">
        <v>636</v>
      </c>
      <c r="O17" s="803"/>
      <c r="P17" s="278">
        <v>9</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534</v>
      </c>
      <c r="F19" s="807"/>
      <c r="G19" s="808"/>
      <c r="H19" s="808"/>
      <c r="I19" s="808"/>
      <c r="J19" s="808"/>
      <c r="K19" s="808"/>
      <c r="L19" s="809"/>
      <c r="M19" s="803"/>
      <c r="N19" s="803" t="s">
        <v>290</v>
      </c>
      <c r="O19" s="803"/>
      <c r="P19" s="277" t="s">
        <v>542</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674</v>
      </c>
      <c r="F24" s="827"/>
      <c r="G24" s="828"/>
      <c r="H24" s="813" t="s">
        <v>643</v>
      </c>
      <c r="I24" s="813"/>
      <c r="J24" s="829" t="s">
        <v>792</v>
      </c>
      <c r="K24" s="830"/>
      <c r="L24" s="831"/>
      <c r="M24" s="813" t="s">
        <v>645</v>
      </c>
      <c r="N24" s="813"/>
      <c r="O24" s="813"/>
      <c r="P24" s="826" t="s">
        <v>831</v>
      </c>
      <c r="Q24" s="827"/>
      <c r="R24" s="828"/>
      <c r="S24" s="813" t="s">
        <v>643</v>
      </c>
      <c r="T24" s="813"/>
      <c r="U24" s="814" t="s">
        <v>832</v>
      </c>
      <c r="V24" s="814"/>
      <c r="W24" s="814"/>
    </row>
    <row r="25" spans="2:24" s="31" customFormat="1" ht="25.5" customHeight="1" x14ac:dyDescent="0.15">
      <c r="B25" s="815" t="s">
        <v>179</v>
      </c>
      <c r="C25" s="815"/>
      <c r="D25" s="815"/>
      <c r="E25" s="816" t="s">
        <v>540</v>
      </c>
      <c r="F25" s="816"/>
      <c r="G25" s="816"/>
      <c r="H25" s="817" t="s">
        <v>648</v>
      </c>
      <c r="I25" s="818"/>
      <c r="J25" s="819" t="s">
        <v>539</v>
      </c>
      <c r="K25" s="820"/>
      <c r="L25" s="821"/>
      <c r="M25" s="817" t="s">
        <v>649</v>
      </c>
      <c r="N25" s="818"/>
      <c r="O25" s="822"/>
      <c r="P25" s="823" t="s">
        <v>540</v>
      </c>
      <c r="Q25" s="816"/>
      <c r="R25" s="816"/>
      <c r="S25" s="824" t="s">
        <v>648</v>
      </c>
      <c r="T25" s="825"/>
      <c r="U25" s="819" t="s">
        <v>539</v>
      </c>
      <c r="V25" s="820"/>
      <c r="W25" s="821"/>
    </row>
    <row r="26" spans="2:24" s="31" customFormat="1" ht="39.75" customHeight="1" x14ac:dyDescent="0.15">
      <c r="B26" s="796" t="s">
        <v>181</v>
      </c>
      <c r="C26" s="796"/>
      <c r="D26" s="796"/>
      <c r="E26" s="797" t="s">
        <v>833</v>
      </c>
      <c r="F26" s="798"/>
      <c r="G26" s="798"/>
      <c r="H26" s="798"/>
      <c r="I26" s="798"/>
      <c r="J26" s="798"/>
      <c r="K26" s="798"/>
      <c r="L26" s="799"/>
      <c r="M26" s="796" t="s">
        <v>651</v>
      </c>
      <c r="N26" s="796"/>
      <c r="O26" s="796"/>
      <c r="P26" s="797" t="s">
        <v>716</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E7524BD-F565-4799-A1D4-C151E76B1185}"/>
    <dataValidation type="list" allowBlank="1" showInputMessage="1" showErrorMessage="1" sqref="E8 E19 P8 P19" xr:uid="{5C8FD517-C267-43A4-B18B-58413FE799D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B0959B7-70CF-44D3-80F5-0B7CDAEE6619}">
          <x14:formula1>
            <xm:f>'(参考)リスト'!$F$16:$F$21</xm:f>
          </x14:formula1>
          <xm:sqref>E11:E12 E22:E23 P11:P12 P22:P23</xm:sqref>
        </x14:dataValidation>
        <x14:dataValidation type="list" allowBlank="1" showInputMessage="1" showErrorMessage="1" xr:uid="{729FE60D-DD5E-44AA-BBC1-FC074D98FAA0}">
          <x14:formula1>
            <xm:f>'(参考)リスト'!$D$16:$D$18</xm:f>
          </x14:formula1>
          <xm:sqref>E10 E21 P10 P21</xm:sqref>
        </x14:dataValidation>
        <x14:dataValidation type="list" allowBlank="1" showInputMessage="1" showErrorMessage="1" xr:uid="{1E6BEBB3-F542-4FB8-BBEE-D89E92516E91}">
          <x14:formula1>
            <xm:f>'(参考)リスト'!$E$16:$E$27</xm:f>
          </x14:formula1>
          <xm:sqref>E9 E20 P9 P20</xm:sqref>
        </x14:dataValidation>
        <x14:dataValidation type="list" allowBlank="1" showInputMessage="1" showErrorMessage="1" xr:uid="{BEB37A22-E377-4918-99D2-A87A2F6CD40F}">
          <x14:formula1>
            <xm:f>'(参考)リスト'!$B$16:$B$21</xm:f>
          </x14:formula1>
          <xm:sqref>E7 E18 P7 P18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26510-7B2A-4EF0-A007-CBDFF55CA38F}">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504</v>
      </c>
      <c r="F5" s="804"/>
      <c r="G5" s="805"/>
      <c r="H5" s="805"/>
      <c r="I5" s="805"/>
      <c r="J5" s="805"/>
      <c r="K5" s="805"/>
      <c r="L5" s="806"/>
      <c r="M5" s="832" t="s">
        <v>634</v>
      </c>
      <c r="N5" s="837" t="s">
        <v>635</v>
      </c>
      <c r="O5" s="838"/>
      <c r="P5" s="277" t="s">
        <v>504</v>
      </c>
      <c r="Q5" s="804"/>
      <c r="R5" s="805"/>
      <c r="S5" s="805"/>
      <c r="T5" s="805"/>
      <c r="U5" s="805"/>
      <c r="V5" s="805"/>
      <c r="W5" s="806"/>
    </row>
    <row r="6" spans="2:23" s="31" customFormat="1" ht="25.5" customHeight="1" x14ac:dyDescent="0.15">
      <c r="B6" s="834"/>
      <c r="C6" s="837" t="s">
        <v>173</v>
      </c>
      <c r="D6" s="838"/>
      <c r="E6" s="278">
        <v>10</v>
      </c>
      <c r="F6" s="807"/>
      <c r="G6" s="808"/>
      <c r="H6" s="808"/>
      <c r="I6" s="808"/>
      <c r="J6" s="808"/>
      <c r="K6" s="808"/>
      <c r="L6" s="809"/>
      <c r="M6" s="834"/>
      <c r="N6" s="837" t="s">
        <v>636</v>
      </c>
      <c r="O6" s="838"/>
      <c r="P6" s="278">
        <v>16</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542</v>
      </c>
      <c r="F8" s="807"/>
      <c r="G8" s="808"/>
      <c r="H8" s="808"/>
      <c r="I8" s="808"/>
      <c r="J8" s="808"/>
      <c r="K8" s="808"/>
      <c r="L8" s="809"/>
      <c r="M8" s="833"/>
      <c r="N8" s="837" t="s">
        <v>290</v>
      </c>
      <c r="O8" s="838"/>
      <c r="P8" s="277" t="s">
        <v>576</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834</v>
      </c>
      <c r="F13" s="830"/>
      <c r="G13" s="831"/>
      <c r="H13" s="813" t="s">
        <v>643</v>
      </c>
      <c r="I13" s="813"/>
      <c r="J13" s="814" t="s">
        <v>835</v>
      </c>
      <c r="K13" s="814"/>
      <c r="L13" s="814"/>
      <c r="M13" s="813" t="s">
        <v>645</v>
      </c>
      <c r="N13" s="813"/>
      <c r="O13" s="813"/>
      <c r="P13" s="826" t="s">
        <v>728</v>
      </c>
      <c r="Q13" s="827"/>
      <c r="R13" s="828"/>
      <c r="S13" s="813" t="s">
        <v>643</v>
      </c>
      <c r="T13" s="813"/>
      <c r="U13" s="814" t="s">
        <v>836</v>
      </c>
      <c r="V13" s="814"/>
      <c r="W13" s="814"/>
    </row>
    <row r="14" spans="2:23" s="31" customFormat="1" ht="25.5" customHeight="1" x14ac:dyDescent="0.15">
      <c r="B14" s="815" t="s">
        <v>179</v>
      </c>
      <c r="C14" s="815"/>
      <c r="D14" s="815"/>
      <c r="E14" s="816" t="s">
        <v>540</v>
      </c>
      <c r="F14" s="816"/>
      <c r="G14" s="816"/>
      <c r="H14" s="817" t="s">
        <v>648</v>
      </c>
      <c r="I14" s="818"/>
      <c r="J14" s="819" t="s">
        <v>539</v>
      </c>
      <c r="K14" s="820"/>
      <c r="L14" s="821"/>
      <c r="M14" s="817" t="s">
        <v>649</v>
      </c>
      <c r="N14" s="818"/>
      <c r="O14" s="822"/>
      <c r="P14" s="835" t="s">
        <v>540</v>
      </c>
      <c r="Q14" s="836"/>
      <c r="R14" s="836"/>
      <c r="S14" s="824" t="s">
        <v>648</v>
      </c>
      <c r="T14" s="825"/>
      <c r="U14" s="819" t="s">
        <v>539</v>
      </c>
      <c r="V14" s="820"/>
      <c r="W14" s="821"/>
    </row>
    <row r="15" spans="2:23" s="31" customFormat="1" ht="39.75" customHeight="1" x14ac:dyDescent="0.15">
      <c r="B15" s="796" t="s">
        <v>181</v>
      </c>
      <c r="C15" s="796"/>
      <c r="D15" s="796"/>
      <c r="E15" s="797" t="s">
        <v>716</v>
      </c>
      <c r="F15" s="798"/>
      <c r="G15" s="798"/>
      <c r="H15" s="798"/>
      <c r="I15" s="798"/>
      <c r="J15" s="798"/>
      <c r="K15" s="798"/>
      <c r="L15" s="799"/>
      <c r="M15" s="796" t="s">
        <v>651</v>
      </c>
      <c r="N15" s="796"/>
      <c r="O15" s="796"/>
      <c r="P15" s="797" t="s">
        <v>703</v>
      </c>
      <c r="Q15" s="798"/>
      <c r="R15" s="798"/>
      <c r="S15" s="798"/>
      <c r="T15" s="798"/>
      <c r="U15" s="798"/>
      <c r="V15" s="798"/>
      <c r="W15" s="799"/>
    </row>
    <row r="16" spans="2:23" s="31" customFormat="1" ht="25.5" customHeight="1" x14ac:dyDescent="0.15">
      <c r="B16" s="803" t="s">
        <v>171</v>
      </c>
      <c r="C16" s="803" t="s">
        <v>172</v>
      </c>
      <c r="D16" s="803"/>
      <c r="E16" s="277" t="s">
        <v>504</v>
      </c>
      <c r="F16" s="804"/>
      <c r="G16" s="805"/>
      <c r="H16" s="805"/>
      <c r="I16" s="805"/>
      <c r="J16" s="805"/>
      <c r="K16" s="805"/>
      <c r="L16" s="806"/>
      <c r="M16" s="803" t="s">
        <v>634</v>
      </c>
      <c r="N16" s="803" t="s">
        <v>635</v>
      </c>
      <c r="O16" s="803"/>
      <c r="P16" s="277" t="s">
        <v>504</v>
      </c>
      <c r="Q16" s="804"/>
      <c r="R16" s="805"/>
      <c r="S16" s="805"/>
      <c r="T16" s="805"/>
      <c r="U16" s="805"/>
      <c r="V16" s="805"/>
      <c r="W16" s="806"/>
    </row>
    <row r="17" spans="2:24" s="31" customFormat="1" ht="25.5" customHeight="1" x14ac:dyDescent="0.15">
      <c r="B17" s="803"/>
      <c r="C17" s="803" t="s">
        <v>173</v>
      </c>
      <c r="D17" s="803"/>
      <c r="E17" s="278">
        <v>24</v>
      </c>
      <c r="F17" s="807"/>
      <c r="G17" s="808"/>
      <c r="H17" s="808"/>
      <c r="I17" s="808"/>
      <c r="J17" s="808"/>
      <c r="K17" s="808"/>
      <c r="L17" s="809"/>
      <c r="M17" s="803"/>
      <c r="N17" s="803" t="s">
        <v>636</v>
      </c>
      <c r="O17" s="803"/>
      <c r="P17" s="278">
        <v>25</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549</v>
      </c>
      <c r="F19" s="807"/>
      <c r="G19" s="808"/>
      <c r="H19" s="808"/>
      <c r="I19" s="808"/>
      <c r="J19" s="808"/>
      <c r="K19" s="808"/>
      <c r="L19" s="809"/>
      <c r="M19" s="803"/>
      <c r="N19" s="803" t="s">
        <v>290</v>
      </c>
      <c r="O19" s="803"/>
      <c r="P19" s="277" t="s">
        <v>549</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659</v>
      </c>
      <c r="F24" s="827"/>
      <c r="G24" s="828"/>
      <c r="H24" s="813" t="s">
        <v>643</v>
      </c>
      <c r="I24" s="813"/>
      <c r="J24" s="829" t="s">
        <v>660</v>
      </c>
      <c r="K24" s="830"/>
      <c r="L24" s="831"/>
      <c r="M24" s="813" t="s">
        <v>645</v>
      </c>
      <c r="N24" s="813"/>
      <c r="O24" s="813"/>
      <c r="P24" s="826" t="s">
        <v>837</v>
      </c>
      <c r="Q24" s="827"/>
      <c r="R24" s="828"/>
      <c r="S24" s="813" t="s">
        <v>643</v>
      </c>
      <c r="T24" s="813"/>
      <c r="U24" s="814" t="s">
        <v>838</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664</v>
      </c>
      <c r="F26" s="798"/>
      <c r="G26" s="798"/>
      <c r="H26" s="798"/>
      <c r="I26" s="798"/>
      <c r="J26" s="798"/>
      <c r="K26" s="798"/>
      <c r="L26" s="799"/>
      <c r="M26" s="796" t="s">
        <v>651</v>
      </c>
      <c r="N26" s="796"/>
      <c r="O26" s="796"/>
      <c r="P26" s="797" t="s">
        <v>664</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D7AF6337-424A-4E9D-8B5B-25E8368A134E}">
      <formula1>INDIRECT(E7)</formula1>
    </dataValidation>
    <dataValidation allowBlank="1" showInputMessage="1" showErrorMessage="1" prompt="覆工スパン毎に連番を記入。_x000a_数値で入力する。" sqref="E6 E17 P17 P6" xr:uid="{6C4D0C24-2185-4555-AFCC-DBC27626712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5667EAC-C2E1-4014-A9C5-F32F877832DD}">
          <x14:formula1>
            <xm:f>'(参考)リスト'!$B$16:$B$21</xm:f>
          </x14:formula1>
          <xm:sqref>E7 E18 P7 P18</xm:sqref>
        </x14:dataValidation>
        <x14:dataValidation type="list" allowBlank="1" showInputMessage="1" showErrorMessage="1" xr:uid="{3B3127FE-CFAE-4DE8-949B-55125BA6D351}">
          <x14:formula1>
            <xm:f>'(参考)リスト'!$E$16:$E$27</xm:f>
          </x14:formula1>
          <xm:sqref>E9 E20 P9 P20</xm:sqref>
        </x14:dataValidation>
        <x14:dataValidation type="list" allowBlank="1" showInputMessage="1" showErrorMessage="1" xr:uid="{B5D36000-2510-4F7F-BB5B-CC4CEAA234C0}">
          <x14:formula1>
            <xm:f>'(参考)リスト'!$D$16:$D$18</xm:f>
          </x14:formula1>
          <xm:sqref>E10 E21 P10 P21</xm:sqref>
        </x14:dataValidation>
        <x14:dataValidation type="list" allowBlank="1" showInputMessage="1" showErrorMessage="1" xr:uid="{1C8F8EF8-9CE0-478D-A2F7-68511AE02299}">
          <x14:formula1>
            <xm:f>'(参考)リスト'!$F$16:$F$21</xm:f>
          </x14:formula1>
          <xm:sqref>E11:E12 E22:E23 P11:P12 P22:P23</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3D894-A3D7-4600-877E-E99CCA0F181F}">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504</v>
      </c>
      <c r="F5" s="804"/>
      <c r="G5" s="805"/>
      <c r="H5" s="805"/>
      <c r="I5" s="805"/>
      <c r="J5" s="805"/>
      <c r="K5" s="805"/>
      <c r="L5" s="806"/>
      <c r="M5" s="832" t="s">
        <v>634</v>
      </c>
      <c r="N5" s="837" t="s">
        <v>635</v>
      </c>
      <c r="O5" s="838"/>
      <c r="P5" s="277" t="s">
        <v>504</v>
      </c>
      <c r="Q5" s="804"/>
      <c r="R5" s="805"/>
      <c r="S5" s="805"/>
      <c r="T5" s="805"/>
      <c r="U5" s="805"/>
      <c r="V5" s="805"/>
      <c r="W5" s="806"/>
    </row>
    <row r="6" spans="2:23" s="31" customFormat="1" ht="25.5" customHeight="1" x14ac:dyDescent="0.15">
      <c r="B6" s="834"/>
      <c r="C6" s="837" t="s">
        <v>173</v>
      </c>
      <c r="D6" s="838"/>
      <c r="E6" s="278">
        <v>26</v>
      </c>
      <c r="F6" s="807"/>
      <c r="G6" s="808"/>
      <c r="H6" s="808"/>
      <c r="I6" s="808"/>
      <c r="J6" s="808"/>
      <c r="K6" s="808"/>
      <c r="L6" s="809"/>
      <c r="M6" s="834"/>
      <c r="N6" s="837" t="s">
        <v>636</v>
      </c>
      <c r="O6" s="838"/>
      <c r="P6" s="278">
        <v>27</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549</v>
      </c>
      <c r="F8" s="807"/>
      <c r="G8" s="808"/>
      <c r="H8" s="808"/>
      <c r="I8" s="808"/>
      <c r="J8" s="808"/>
      <c r="K8" s="808"/>
      <c r="L8" s="809"/>
      <c r="M8" s="833"/>
      <c r="N8" s="837" t="s">
        <v>290</v>
      </c>
      <c r="O8" s="838"/>
      <c r="P8" s="277" t="s">
        <v>549</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829</v>
      </c>
      <c r="F13" s="830"/>
      <c r="G13" s="831"/>
      <c r="H13" s="813" t="s">
        <v>643</v>
      </c>
      <c r="I13" s="813"/>
      <c r="J13" s="814" t="s">
        <v>819</v>
      </c>
      <c r="K13" s="814"/>
      <c r="L13" s="814"/>
      <c r="M13" s="813" t="s">
        <v>645</v>
      </c>
      <c r="N13" s="813"/>
      <c r="O13" s="813"/>
      <c r="P13" s="826" t="s">
        <v>728</v>
      </c>
      <c r="Q13" s="827"/>
      <c r="R13" s="828"/>
      <c r="S13" s="813" t="s">
        <v>643</v>
      </c>
      <c r="T13" s="813"/>
      <c r="U13" s="814" t="s">
        <v>839</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664</v>
      </c>
      <c r="F15" s="798"/>
      <c r="G15" s="798"/>
      <c r="H15" s="798"/>
      <c r="I15" s="798"/>
      <c r="J15" s="798"/>
      <c r="K15" s="798"/>
      <c r="L15" s="799"/>
      <c r="M15" s="796" t="s">
        <v>651</v>
      </c>
      <c r="N15" s="796"/>
      <c r="O15" s="796"/>
      <c r="P15" s="797" t="s">
        <v>664</v>
      </c>
      <c r="Q15" s="798"/>
      <c r="R15" s="798"/>
      <c r="S15" s="798"/>
      <c r="T15" s="798"/>
      <c r="U15" s="798"/>
      <c r="V15" s="798"/>
      <c r="W15" s="799"/>
    </row>
    <row r="16" spans="2:23" s="31" customFormat="1" ht="25.5" customHeight="1" x14ac:dyDescent="0.15">
      <c r="B16" s="803" t="s">
        <v>171</v>
      </c>
      <c r="C16" s="803" t="s">
        <v>172</v>
      </c>
      <c r="D16" s="803"/>
      <c r="E16" s="277" t="s">
        <v>504</v>
      </c>
      <c r="F16" s="804"/>
      <c r="G16" s="805"/>
      <c r="H16" s="805"/>
      <c r="I16" s="805"/>
      <c r="J16" s="805"/>
      <c r="K16" s="805"/>
      <c r="L16" s="806"/>
      <c r="M16" s="803" t="s">
        <v>634</v>
      </c>
      <c r="N16" s="803" t="s">
        <v>635</v>
      </c>
      <c r="O16" s="803"/>
      <c r="P16" s="277" t="s">
        <v>504</v>
      </c>
      <c r="Q16" s="804"/>
      <c r="R16" s="805"/>
      <c r="S16" s="805"/>
      <c r="T16" s="805"/>
      <c r="U16" s="805"/>
      <c r="V16" s="805"/>
      <c r="W16" s="806"/>
    </row>
    <row r="17" spans="2:24" s="31" customFormat="1" ht="25.5" customHeight="1" x14ac:dyDescent="0.15">
      <c r="B17" s="803"/>
      <c r="C17" s="803" t="s">
        <v>173</v>
      </c>
      <c r="D17" s="803"/>
      <c r="E17" s="278">
        <v>28</v>
      </c>
      <c r="F17" s="807"/>
      <c r="G17" s="808"/>
      <c r="H17" s="808"/>
      <c r="I17" s="808"/>
      <c r="J17" s="808"/>
      <c r="K17" s="808"/>
      <c r="L17" s="809"/>
      <c r="M17" s="803"/>
      <c r="N17" s="803" t="s">
        <v>636</v>
      </c>
      <c r="O17" s="803"/>
      <c r="P17" s="278">
        <v>29</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549</v>
      </c>
      <c r="F19" s="807"/>
      <c r="G19" s="808"/>
      <c r="H19" s="808"/>
      <c r="I19" s="808"/>
      <c r="J19" s="808"/>
      <c r="K19" s="808"/>
      <c r="L19" s="809"/>
      <c r="M19" s="803"/>
      <c r="N19" s="803" t="s">
        <v>290</v>
      </c>
      <c r="O19" s="803"/>
      <c r="P19" s="277" t="s">
        <v>567</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840</v>
      </c>
      <c r="F24" s="827"/>
      <c r="G24" s="828"/>
      <c r="H24" s="813" t="s">
        <v>643</v>
      </c>
      <c r="I24" s="813"/>
      <c r="J24" s="829" t="s">
        <v>841</v>
      </c>
      <c r="K24" s="830"/>
      <c r="L24" s="831"/>
      <c r="M24" s="813" t="s">
        <v>645</v>
      </c>
      <c r="N24" s="813"/>
      <c r="O24" s="813"/>
      <c r="P24" s="826" t="s">
        <v>759</v>
      </c>
      <c r="Q24" s="827"/>
      <c r="R24" s="828"/>
      <c r="S24" s="813" t="s">
        <v>643</v>
      </c>
      <c r="T24" s="813"/>
      <c r="U24" s="814" t="s">
        <v>842</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540</v>
      </c>
      <c r="Q25" s="816"/>
      <c r="R25" s="816"/>
      <c r="S25" s="824" t="s">
        <v>648</v>
      </c>
      <c r="T25" s="825"/>
      <c r="U25" s="819" t="s">
        <v>539</v>
      </c>
      <c r="V25" s="820"/>
      <c r="W25" s="821"/>
    </row>
    <row r="26" spans="2:24" s="31" customFormat="1" ht="39.75" customHeight="1" x14ac:dyDescent="0.15">
      <c r="B26" s="796" t="s">
        <v>181</v>
      </c>
      <c r="C26" s="796"/>
      <c r="D26" s="796"/>
      <c r="E26" s="797" t="s">
        <v>843</v>
      </c>
      <c r="F26" s="798"/>
      <c r="G26" s="798"/>
      <c r="H26" s="798"/>
      <c r="I26" s="798"/>
      <c r="J26" s="798"/>
      <c r="K26" s="798"/>
      <c r="L26" s="799"/>
      <c r="M26" s="796" t="s">
        <v>651</v>
      </c>
      <c r="N26" s="796"/>
      <c r="O26" s="796"/>
      <c r="P26" s="797" t="s">
        <v>684</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7F817E7D-0331-496D-A5CE-2B6EEAD1DA77}">
      <formula1>INDIRECT(E7)</formula1>
    </dataValidation>
    <dataValidation allowBlank="1" showInputMessage="1" showErrorMessage="1" prompt="覆工スパン毎に連番を記入。_x000a_数値で入力する。" sqref="E6 E17 P17 P6" xr:uid="{E3512120-A279-4128-B3F0-573FC1E7AA7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ED3CFF8-0139-4BD6-BF07-10AD027B929C}">
          <x14:formula1>
            <xm:f>'(参考)リスト'!$B$16:$B$21</xm:f>
          </x14:formula1>
          <xm:sqref>E7 E18 P7 P18</xm:sqref>
        </x14:dataValidation>
        <x14:dataValidation type="list" allowBlank="1" showInputMessage="1" showErrorMessage="1" xr:uid="{595EC66D-D1A5-4782-A695-51FB98C9E827}">
          <x14:formula1>
            <xm:f>'(参考)リスト'!$E$16:$E$27</xm:f>
          </x14:formula1>
          <xm:sqref>E9 E20 P9 P20</xm:sqref>
        </x14:dataValidation>
        <x14:dataValidation type="list" allowBlank="1" showInputMessage="1" showErrorMessage="1" xr:uid="{17230B7C-BA5E-42BF-877A-F156891BEA27}">
          <x14:formula1>
            <xm:f>'(参考)リスト'!$D$16:$D$18</xm:f>
          </x14:formula1>
          <xm:sqref>E10 E21 P10 P21</xm:sqref>
        </x14:dataValidation>
        <x14:dataValidation type="list" allowBlank="1" showInputMessage="1" showErrorMessage="1" xr:uid="{8AB3BF20-70B0-457B-BD2E-9C19EF7B4DB8}">
          <x14:formula1>
            <xm:f>'(参考)リスト'!$F$16:$F$21</xm:f>
          </x14:formula1>
          <xm:sqref>E11:E12 E22:E23 P11:P12 P22:P23</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C380F-A346-43F8-8F2D-84A7B3BA5C17}">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504</v>
      </c>
      <c r="F5" s="804"/>
      <c r="G5" s="805"/>
      <c r="H5" s="805"/>
      <c r="I5" s="805"/>
      <c r="J5" s="805"/>
      <c r="K5" s="805"/>
      <c r="L5" s="806"/>
      <c r="M5" s="832" t="s">
        <v>634</v>
      </c>
      <c r="N5" s="837" t="s">
        <v>635</v>
      </c>
      <c r="O5" s="838"/>
      <c r="P5" s="277" t="s">
        <v>504</v>
      </c>
      <c r="Q5" s="804"/>
      <c r="R5" s="805"/>
      <c r="S5" s="805"/>
      <c r="T5" s="805"/>
      <c r="U5" s="805"/>
      <c r="V5" s="805"/>
      <c r="W5" s="806"/>
    </row>
    <row r="6" spans="2:23" s="31" customFormat="1" ht="25.5" customHeight="1" x14ac:dyDescent="0.15">
      <c r="B6" s="834"/>
      <c r="C6" s="837" t="s">
        <v>173</v>
      </c>
      <c r="D6" s="838"/>
      <c r="E6" s="278">
        <v>31</v>
      </c>
      <c r="F6" s="807"/>
      <c r="G6" s="808"/>
      <c r="H6" s="808"/>
      <c r="I6" s="808"/>
      <c r="J6" s="808"/>
      <c r="K6" s="808"/>
      <c r="L6" s="809"/>
      <c r="M6" s="834"/>
      <c r="N6" s="837" t="s">
        <v>636</v>
      </c>
      <c r="O6" s="838"/>
      <c r="P6" s="278">
        <v>32</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567</v>
      </c>
      <c r="F8" s="807"/>
      <c r="G8" s="808"/>
      <c r="H8" s="808"/>
      <c r="I8" s="808"/>
      <c r="J8" s="808"/>
      <c r="K8" s="808"/>
      <c r="L8" s="809"/>
      <c r="M8" s="833"/>
      <c r="N8" s="837" t="s">
        <v>290</v>
      </c>
      <c r="O8" s="838"/>
      <c r="P8" s="277" t="s">
        <v>552</v>
      </c>
      <c r="Q8" s="807"/>
      <c r="R8" s="808"/>
      <c r="S8" s="808"/>
      <c r="T8" s="808"/>
      <c r="U8" s="808"/>
      <c r="V8" s="808"/>
      <c r="W8" s="809"/>
    </row>
    <row r="9" spans="2:23" s="31" customFormat="1" ht="25.5" customHeight="1" x14ac:dyDescent="0.15">
      <c r="B9" s="839" t="s">
        <v>133</v>
      </c>
      <c r="C9" s="841"/>
      <c r="D9" s="840"/>
      <c r="E9" s="280" t="s">
        <v>335</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646</v>
      </c>
      <c r="F13" s="830"/>
      <c r="G13" s="831"/>
      <c r="H13" s="813" t="s">
        <v>643</v>
      </c>
      <c r="I13" s="813"/>
      <c r="J13" s="814" t="s">
        <v>844</v>
      </c>
      <c r="K13" s="814"/>
      <c r="L13" s="814"/>
      <c r="M13" s="813" t="s">
        <v>645</v>
      </c>
      <c r="N13" s="813"/>
      <c r="O13" s="813"/>
      <c r="P13" s="826" t="s">
        <v>737</v>
      </c>
      <c r="Q13" s="827"/>
      <c r="R13" s="828"/>
      <c r="S13" s="813" t="s">
        <v>643</v>
      </c>
      <c r="T13" s="813"/>
      <c r="U13" s="814" t="s">
        <v>779</v>
      </c>
      <c r="V13" s="814"/>
      <c r="W13" s="814"/>
    </row>
    <row r="14" spans="2:23" s="31" customFormat="1" ht="25.5" customHeight="1" x14ac:dyDescent="0.15">
      <c r="B14" s="815" t="s">
        <v>179</v>
      </c>
      <c r="C14" s="815"/>
      <c r="D14" s="815"/>
      <c r="E14" s="816" t="s">
        <v>540</v>
      </c>
      <c r="F14" s="816"/>
      <c r="G14" s="816"/>
      <c r="H14" s="817" t="s">
        <v>648</v>
      </c>
      <c r="I14" s="818"/>
      <c r="J14" s="819" t="s">
        <v>539</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845</v>
      </c>
      <c r="F15" s="798"/>
      <c r="G15" s="798"/>
      <c r="H15" s="798"/>
      <c r="I15" s="798"/>
      <c r="J15" s="798"/>
      <c r="K15" s="798"/>
      <c r="L15" s="799"/>
      <c r="M15" s="796" t="s">
        <v>651</v>
      </c>
      <c r="N15" s="796"/>
      <c r="O15" s="796"/>
      <c r="P15" s="797" t="s">
        <v>669</v>
      </c>
      <c r="Q15" s="798"/>
      <c r="R15" s="798"/>
      <c r="S15" s="798"/>
      <c r="T15" s="798"/>
      <c r="U15" s="798"/>
      <c r="V15" s="798"/>
      <c r="W15" s="799"/>
    </row>
    <row r="16" spans="2:23" s="31" customFormat="1" ht="25.5" customHeight="1" x14ac:dyDescent="0.15">
      <c r="B16" s="803" t="s">
        <v>171</v>
      </c>
      <c r="C16" s="803" t="s">
        <v>172</v>
      </c>
      <c r="D16" s="803"/>
      <c r="E16" s="277" t="s">
        <v>504</v>
      </c>
      <c r="F16" s="804"/>
      <c r="G16" s="805"/>
      <c r="H16" s="805"/>
      <c r="I16" s="805"/>
      <c r="J16" s="805"/>
      <c r="K16" s="805"/>
      <c r="L16" s="806"/>
      <c r="M16" s="803" t="s">
        <v>634</v>
      </c>
      <c r="N16" s="803" t="s">
        <v>635</v>
      </c>
      <c r="O16" s="803"/>
      <c r="P16" s="277" t="s">
        <v>504</v>
      </c>
      <c r="Q16" s="804"/>
      <c r="R16" s="805"/>
      <c r="S16" s="805"/>
      <c r="T16" s="805"/>
      <c r="U16" s="805"/>
      <c r="V16" s="805"/>
      <c r="W16" s="806"/>
    </row>
    <row r="17" spans="2:24" s="31" customFormat="1" ht="25.5" customHeight="1" x14ac:dyDescent="0.15">
      <c r="B17" s="803"/>
      <c r="C17" s="803" t="s">
        <v>173</v>
      </c>
      <c r="D17" s="803"/>
      <c r="E17" s="278">
        <v>33</v>
      </c>
      <c r="F17" s="807"/>
      <c r="G17" s="808"/>
      <c r="H17" s="808"/>
      <c r="I17" s="808"/>
      <c r="J17" s="808"/>
      <c r="K17" s="808"/>
      <c r="L17" s="809"/>
      <c r="M17" s="803"/>
      <c r="N17" s="803" t="s">
        <v>636</v>
      </c>
      <c r="O17" s="803"/>
      <c r="P17" s="278">
        <v>34</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552</v>
      </c>
      <c r="F19" s="807"/>
      <c r="G19" s="808"/>
      <c r="H19" s="808"/>
      <c r="I19" s="808"/>
      <c r="J19" s="808"/>
      <c r="K19" s="808"/>
      <c r="L19" s="809"/>
      <c r="M19" s="803"/>
      <c r="N19" s="803" t="s">
        <v>290</v>
      </c>
      <c r="O19" s="803"/>
      <c r="P19" s="277" t="s">
        <v>552</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846</v>
      </c>
      <c r="F24" s="827"/>
      <c r="G24" s="828"/>
      <c r="H24" s="813" t="s">
        <v>643</v>
      </c>
      <c r="I24" s="813"/>
      <c r="J24" s="829" t="s">
        <v>779</v>
      </c>
      <c r="K24" s="830"/>
      <c r="L24" s="831"/>
      <c r="M24" s="813" t="s">
        <v>645</v>
      </c>
      <c r="N24" s="813"/>
      <c r="O24" s="813"/>
      <c r="P24" s="826" t="s">
        <v>847</v>
      </c>
      <c r="Q24" s="827"/>
      <c r="R24" s="828"/>
      <c r="S24" s="813" t="s">
        <v>643</v>
      </c>
      <c r="T24" s="813"/>
      <c r="U24" s="814" t="s">
        <v>848</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669</v>
      </c>
      <c r="F26" s="798"/>
      <c r="G26" s="798"/>
      <c r="H26" s="798"/>
      <c r="I26" s="798"/>
      <c r="J26" s="798"/>
      <c r="K26" s="798"/>
      <c r="L26" s="799"/>
      <c r="M26" s="796" t="s">
        <v>651</v>
      </c>
      <c r="N26" s="796"/>
      <c r="O26" s="796"/>
      <c r="P26" s="797" t="s">
        <v>669</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51FB46DE-7B89-4A9F-A71A-0B3E3BF7C5D4}"/>
    <dataValidation type="list" allowBlank="1" showInputMessage="1" showErrorMessage="1" sqref="E8 E19 P8 P19" xr:uid="{609308DF-F09E-41A4-ABD0-C1C051B0770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5B7E6B7-7BAF-4153-822A-16510EAA85AB}">
          <x14:formula1>
            <xm:f>'(参考)リスト'!$F$16:$F$21</xm:f>
          </x14:formula1>
          <xm:sqref>E11:E12 E22:E23 P11:P12 P22:P23</xm:sqref>
        </x14:dataValidation>
        <x14:dataValidation type="list" allowBlank="1" showInputMessage="1" showErrorMessage="1" xr:uid="{305DEC12-7EB1-4C86-89FD-867D68DDE003}">
          <x14:formula1>
            <xm:f>'(参考)リスト'!$D$16:$D$18</xm:f>
          </x14:formula1>
          <xm:sqref>E10 E21 P10 P21</xm:sqref>
        </x14:dataValidation>
        <x14:dataValidation type="list" allowBlank="1" showInputMessage="1" showErrorMessage="1" xr:uid="{172E502C-F464-4F2F-A358-9CED431B8E98}">
          <x14:formula1>
            <xm:f>'(参考)リスト'!$E$16:$E$27</xm:f>
          </x14:formula1>
          <xm:sqref>E9 E20 P9 P20</xm:sqref>
        </x14:dataValidation>
        <x14:dataValidation type="list" allowBlank="1" showInputMessage="1" showErrorMessage="1" xr:uid="{DDD081C9-F4FA-4FC8-80E2-C4345E3301FB}">
          <x14:formula1>
            <xm:f>'(参考)リスト'!$B$16:$B$21</xm:f>
          </x14:formula1>
          <xm:sqref>E7 E18 P7 P18</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89E85-1BFD-4998-B480-13965BBEF326}">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504</v>
      </c>
      <c r="F5" s="804"/>
      <c r="G5" s="805"/>
      <c r="H5" s="805"/>
      <c r="I5" s="805"/>
      <c r="J5" s="805"/>
      <c r="K5" s="805"/>
      <c r="L5" s="806"/>
      <c r="M5" s="832" t="s">
        <v>634</v>
      </c>
      <c r="N5" s="837" t="s">
        <v>635</v>
      </c>
      <c r="O5" s="838"/>
      <c r="P5" s="277" t="s">
        <v>504</v>
      </c>
      <c r="Q5" s="804"/>
      <c r="R5" s="805"/>
      <c r="S5" s="805"/>
      <c r="T5" s="805"/>
      <c r="U5" s="805"/>
      <c r="V5" s="805"/>
      <c r="W5" s="806"/>
    </row>
    <row r="6" spans="2:23" s="31" customFormat="1" ht="25.5" customHeight="1" x14ac:dyDescent="0.15">
      <c r="B6" s="834"/>
      <c r="C6" s="837" t="s">
        <v>173</v>
      </c>
      <c r="D6" s="838"/>
      <c r="E6" s="278">
        <v>35</v>
      </c>
      <c r="F6" s="807"/>
      <c r="G6" s="808"/>
      <c r="H6" s="808"/>
      <c r="I6" s="808"/>
      <c r="J6" s="808"/>
      <c r="K6" s="808"/>
      <c r="L6" s="809"/>
      <c r="M6" s="834"/>
      <c r="N6" s="837" t="s">
        <v>636</v>
      </c>
      <c r="O6" s="838"/>
      <c r="P6" s="278">
        <v>46</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557</v>
      </c>
      <c r="Q7" s="807"/>
      <c r="R7" s="808"/>
      <c r="S7" s="808"/>
      <c r="T7" s="808"/>
      <c r="U7" s="808"/>
      <c r="V7" s="808"/>
      <c r="W7" s="809"/>
    </row>
    <row r="8" spans="2:23" s="31" customFormat="1" ht="25.5" customHeight="1" x14ac:dyDescent="0.15">
      <c r="B8" s="833"/>
      <c r="C8" s="837" t="s">
        <v>131</v>
      </c>
      <c r="D8" s="838"/>
      <c r="E8" s="277" t="s">
        <v>552</v>
      </c>
      <c r="F8" s="807"/>
      <c r="G8" s="808"/>
      <c r="H8" s="808"/>
      <c r="I8" s="808"/>
      <c r="J8" s="808"/>
      <c r="K8" s="808"/>
      <c r="L8" s="809"/>
      <c r="M8" s="833"/>
      <c r="N8" s="837" t="s">
        <v>290</v>
      </c>
      <c r="O8" s="838"/>
      <c r="P8" s="277" t="s">
        <v>558</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343</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c r="Q12" s="810"/>
      <c r="R12" s="811"/>
      <c r="S12" s="811"/>
      <c r="T12" s="811"/>
      <c r="U12" s="811"/>
      <c r="V12" s="811"/>
      <c r="W12" s="812"/>
    </row>
    <row r="13" spans="2:23" s="31" customFormat="1" ht="25.5" customHeight="1" x14ac:dyDescent="0.15">
      <c r="B13" s="813" t="s">
        <v>177</v>
      </c>
      <c r="C13" s="813"/>
      <c r="D13" s="813"/>
      <c r="E13" s="829" t="s">
        <v>849</v>
      </c>
      <c r="F13" s="830"/>
      <c r="G13" s="831"/>
      <c r="H13" s="813" t="s">
        <v>643</v>
      </c>
      <c r="I13" s="813"/>
      <c r="J13" s="814" t="s">
        <v>850</v>
      </c>
      <c r="K13" s="814"/>
      <c r="L13" s="814"/>
      <c r="M13" s="813" t="s">
        <v>645</v>
      </c>
      <c r="N13" s="813"/>
      <c r="O13" s="813"/>
      <c r="P13" s="826" t="s">
        <v>595</v>
      </c>
      <c r="Q13" s="827"/>
      <c r="R13" s="828"/>
      <c r="S13" s="813" t="s">
        <v>643</v>
      </c>
      <c r="T13" s="813"/>
      <c r="U13" s="814" t="s">
        <v>668</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669</v>
      </c>
      <c r="F15" s="798"/>
      <c r="G15" s="798"/>
      <c r="H15" s="798"/>
      <c r="I15" s="798"/>
      <c r="J15" s="798"/>
      <c r="K15" s="798"/>
      <c r="L15" s="799"/>
      <c r="M15" s="796" t="s">
        <v>651</v>
      </c>
      <c r="N15" s="796"/>
      <c r="O15" s="796"/>
      <c r="P15" s="797" t="s">
        <v>673</v>
      </c>
      <c r="Q15" s="798"/>
      <c r="R15" s="798"/>
      <c r="S15" s="798"/>
      <c r="T15" s="798"/>
      <c r="U15" s="798"/>
      <c r="V15" s="798"/>
      <c r="W15" s="799"/>
    </row>
    <row r="16" spans="2:23" s="31" customFormat="1" ht="25.5" customHeight="1" x14ac:dyDescent="0.15">
      <c r="B16" s="803" t="s">
        <v>171</v>
      </c>
      <c r="C16" s="803" t="s">
        <v>172</v>
      </c>
      <c r="D16" s="803"/>
      <c r="E16" s="277" t="s">
        <v>505</v>
      </c>
      <c r="F16" s="804"/>
      <c r="G16" s="805"/>
      <c r="H16" s="805"/>
      <c r="I16" s="805"/>
      <c r="J16" s="805"/>
      <c r="K16" s="805"/>
      <c r="L16" s="806"/>
      <c r="M16" s="803" t="s">
        <v>634</v>
      </c>
      <c r="N16" s="803" t="s">
        <v>635</v>
      </c>
      <c r="O16" s="803"/>
      <c r="P16" s="277" t="s">
        <v>505</v>
      </c>
      <c r="Q16" s="804"/>
      <c r="R16" s="805"/>
      <c r="S16" s="805"/>
      <c r="T16" s="805"/>
      <c r="U16" s="805"/>
      <c r="V16" s="805"/>
      <c r="W16" s="806"/>
    </row>
    <row r="17" spans="2:24" s="31" customFormat="1" ht="25.5" customHeight="1" x14ac:dyDescent="0.15">
      <c r="B17" s="803"/>
      <c r="C17" s="803" t="s">
        <v>173</v>
      </c>
      <c r="D17" s="803"/>
      <c r="E17" s="278">
        <v>6</v>
      </c>
      <c r="F17" s="807"/>
      <c r="G17" s="808"/>
      <c r="H17" s="808"/>
      <c r="I17" s="808"/>
      <c r="J17" s="808"/>
      <c r="K17" s="808"/>
      <c r="L17" s="809"/>
      <c r="M17" s="803"/>
      <c r="N17" s="803" t="s">
        <v>636</v>
      </c>
      <c r="O17" s="803"/>
      <c r="P17" s="278">
        <v>11</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576</v>
      </c>
      <c r="F19" s="807"/>
      <c r="G19" s="808"/>
      <c r="H19" s="808"/>
      <c r="I19" s="808"/>
      <c r="J19" s="808"/>
      <c r="K19" s="808"/>
      <c r="L19" s="809"/>
      <c r="M19" s="803"/>
      <c r="N19" s="803" t="s">
        <v>290</v>
      </c>
      <c r="O19" s="803"/>
      <c r="P19" s="277" t="s">
        <v>542</v>
      </c>
      <c r="Q19" s="807"/>
      <c r="R19" s="808"/>
      <c r="S19" s="808"/>
      <c r="T19" s="808"/>
      <c r="U19" s="808"/>
      <c r="V19" s="808"/>
      <c r="W19" s="809"/>
    </row>
    <row r="20" spans="2:24" s="31" customFormat="1" ht="25.5" customHeight="1" x14ac:dyDescent="0.15">
      <c r="B20" s="796" t="s">
        <v>133</v>
      </c>
      <c r="C20" s="796"/>
      <c r="D20" s="796"/>
      <c r="E20" s="280" t="s">
        <v>337</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337</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851</v>
      </c>
      <c r="F24" s="827"/>
      <c r="G24" s="828"/>
      <c r="H24" s="813" t="s">
        <v>643</v>
      </c>
      <c r="I24" s="813"/>
      <c r="J24" s="829" t="s">
        <v>692</v>
      </c>
      <c r="K24" s="830"/>
      <c r="L24" s="831"/>
      <c r="M24" s="813" t="s">
        <v>645</v>
      </c>
      <c r="N24" s="813"/>
      <c r="O24" s="813"/>
      <c r="P24" s="826" t="s">
        <v>852</v>
      </c>
      <c r="Q24" s="827"/>
      <c r="R24" s="828"/>
      <c r="S24" s="813" t="s">
        <v>643</v>
      </c>
      <c r="T24" s="813"/>
      <c r="U24" s="814" t="s">
        <v>853</v>
      </c>
      <c r="V24" s="814"/>
      <c r="W24" s="814"/>
    </row>
    <row r="25" spans="2:24" s="31" customFormat="1" ht="25.5" customHeight="1" x14ac:dyDescent="0.15">
      <c r="B25" s="815" t="s">
        <v>179</v>
      </c>
      <c r="C25" s="815"/>
      <c r="D25" s="815"/>
      <c r="E25" s="816" t="s">
        <v>540</v>
      </c>
      <c r="F25" s="816"/>
      <c r="G25" s="816"/>
      <c r="H25" s="817" t="s">
        <v>648</v>
      </c>
      <c r="I25" s="818"/>
      <c r="J25" s="819" t="s">
        <v>539</v>
      </c>
      <c r="K25" s="820"/>
      <c r="L25" s="821"/>
      <c r="M25" s="817" t="s">
        <v>649</v>
      </c>
      <c r="N25" s="818"/>
      <c r="O25" s="822"/>
      <c r="P25" s="823" t="s">
        <v>540</v>
      </c>
      <c r="Q25" s="816"/>
      <c r="R25" s="816"/>
      <c r="S25" s="824" t="s">
        <v>648</v>
      </c>
      <c r="T25" s="825"/>
      <c r="U25" s="819" t="s">
        <v>539</v>
      </c>
      <c r="V25" s="820"/>
      <c r="W25" s="821"/>
    </row>
    <row r="26" spans="2:24" s="31" customFormat="1" ht="39.75" customHeight="1" x14ac:dyDescent="0.15">
      <c r="B26" s="796" t="s">
        <v>181</v>
      </c>
      <c r="C26" s="796"/>
      <c r="D26" s="796"/>
      <c r="E26" s="797" t="s">
        <v>750</v>
      </c>
      <c r="F26" s="798"/>
      <c r="G26" s="798"/>
      <c r="H26" s="798"/>
      <c r="I26" s="798"/>
      <c r="J26" s="798"/>
      <c r="K26" s="798"/>
      <c r="L26" s="799"/>
      <c r="M26" s="796" t="s">
        <v>651</v>
      </c>
      <c r="N26" s="796"/>
      <c r="O26" s="796"/>
      <c r="P26" s="797" t="s">
        <v>716</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34900EEE-29D1-4186-9AF6-9ABA874B46BE}">
      <formula1>INDIRECT(E7)</formula1>
    </dataValidation>
    <dataValidation allowBlank="1" showInputMessage="1" showErrorMessage="1" prompt="覆工スパン毎に連番を記入。_x000a_数値で入力する。" sqref="E6 E17 P17 P6" xr:uid="{8D2524BE-EF62-4B21-B2B0-C8E9BF6223F3}"/>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5D9D389-933A-408D-85F5-A1F0AA82A4C5}">
          <x14:formula1>
            <xm:f>'(参考)リスト'!$B$16:$B$21</xm:f>
          </x14:formula1>
          <xm:sqref>E7 E18 P7 P18</xm:sqref>
        </x14:dataValidation>
        <x14:dataValidation type="list" allowBlank="1" showInputMessage="1" showErrorMessage="1" xr:uid="{0B8062D1-8495-4E80-9DCF-9027E2FE30BE}">
          <x14:formula1>
            <xm:f>'(参考)リスト'!$E$16:$E$27</xm:f>
          </x14:formula1>
          <xm:sqref>E9 E20 P9 P20</xm:sqref>
        </x14:dataValidation>
        <x14:dataValidation type="list" allowBlank="1" showInputMessage="1" showErrorMessage="1" xr:uid="{3ECAF446-2E1F-4B36-A070-775747E810A3}">
          <x14:formula1>
            <xm:f>'(参考)リスト'!$D$16:$D$18</xm:f>
          </x14:formula1>
          <xm:sqref>E10 E21 P10 P21</xm:sqref>
        </x14:dataValidation>
        <x14:dataValidation type="list" allowBlank="1" showInputMessage="1" showErrorMessage="1" xr:uid="{08D0E0B4-AD79-41DA-9B91-9B7ACAF4CF19}">
          <x14:formula1>
            <xm:f>'(参考)リスト'!$F$16:$F$21</xm:f>
          </x14:formula1>
          <xm:sqref>E11:E12 E22:E23 P11:P12 P22:P23</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D5003-E504-4B08-8304-CB69B0D7F855}">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505</v>
      </c>
      <c r="F5" s="804"/>
      <c r="G5" s="805"/>
      <c r="H5" s="805"/>
      <c r="I5" s="805"/>
      <c r="J5" s="805"/>
      <c r="K5" s="805"/>
      <c r="L5" s="806"/>
      <c r="M5" s="832" t="s">
        <v>634</v>
      </c>
      <c r="N5" s="837" t="s">
        <v>635</v>
      </c>
      <c r="O5" s="838"/>
      <c r="P5" s="277" t="s">
        <v>505</v>
      </c>
      <c r="Q5" s="804"/>
      <c r="R5" s="805"/>
      <c r="S5" s="805"/>
      <c r="T5" s="805"/>
      <c r="U5" s="805"/>
      <c r="V5" s="805"/>
      <c r="W5" s="806"/>
    </row>
    <row r="6" spans="2:23" s="31" customFormat="1" ht="25.5" customHeight="1" x14ac:dyDescent="0.15">
      <c r="B6" s="834"/>
      <c r="C6" s="837" t="s">
        <v>173</v>
      </c>
      <c r="D6" s="838"/>
      <c r="E6" s="278">
        <v>13</v>
      </c>
      <c r="F6" s="807"/>
      <c r="G6" s="808"/>
      <c r="H6" s="808"/>
      <c r="I6" s="808"/>
      <c r="J6" s="808"/>
      <c r="K6" s="808"/>
      <c r="L6" s="809"/>
      <c r="M6" s="834"/>
      <c r="N6" s="837" t="s">
        <v>636</v>
      </c>
      <c r="O6" s="838"/>
      <c r="P6" s="278">
        <v>14</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546</v>
      </c>
      <c r="F8" s="807"/>
      <c r="G8" s="808"/>
      <c r="H8" s="808"/>
      <c r="I8" s="808"/>
      <c r="J8" s="808"/>
      <c r="K8" s="808"/>
      <c r="L8" s="809"/>
      <c r="M8" s="833"/>
      <c r="N8" s="837" t="s">
        <v>290</v>
      </c>
      <c r="O8" s="838"/>
      <c r="P8" s="277" t="s">
        <v>560</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544</v>
      </c>
      <c r="F12" s="810"/>
      <c r="G12" s="811"/>
      <c r="H12" s="811"/>
      <c r="I12" s="811"/>
      <c r="J12" s="811"/>
      <c r="K12" s="811"/>
      <c r="L12" s="812"/>
      <c r="M12" s="834"/>
      <c r="N12" s="796" t="s">
        <v>641</v>
      </c>
      <c r="O12" s="796"/>
      <c r="P12" s="213" t="s">
        <v>544</v>
      </c>
      <c r="Q12" s="810"/>
      <c r="R12" s="811"/>
      <c r="S12" s="811"/>
      <c r="T12" s="811"/>
      <c r="U12" s="811"/>
      <c r="V12" s="811"/>
      <c r="W12" s="812"/>
    </row>
    <row r="13" spans="2:23" s="31" customFormat="1" ht="25.5" customHeight="1" x14ac:dyDescent="0.15">
      <c r="B13" s="813" t="s">
        <v>177</v>
      </c>
      <c r="C13" s="813"/>
      <c r="D13" s="813"/>
      <c r="E13" s="829" t="s">
        <v>854</v>
      </c>
      <c r="F13" s="830"/>
      <c r="G13" s="831"/>
      <c r="H13" s="813" t="s">
        <v>643</v>
      </c>
      <c r="I13" s="813"/>
      <c r="J13" s="814" t="s">
        <v>855</v>
      </c>
      <c r="K13" s="814"/>
      <c r="L13" s="814"/>
      <c r="M13" s="813" t="s">
        <v>645</v>
      </c>
      <c r="N13" s="813"/>
      <c r="O13" s="813"/>
      <c r="P13" s="826" t="s">
        <v>755</v>
      </c>
      <c r="Q13" s="827"/>
      <c r="R13" s="828"/>
      <c r="S13" s="813" t="s">
        <v>643</v>
      </c>
      <c r="T13" s="813"/>
      <c r="U13" s="814" t="s">
        <v>856</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857</v>
      </c>
      <c r="F15" s="798"/>
      <c r="G15" s="798"/>
      <c r="H15" s="798"/>
      <c r="I15" s="798"/>
      <c r="J15" s="798"/>
      <c r="K15" s="798"/>
      <c r="L15" s="799"/>
      <c r="M15" s="796" t="s">
        <v>651</v>
      </c>
      <c r="N15" s="796"/>
      <c r="O15" s="796"/>
      <c r="P15" s="797" t="s">
        <v>858</v>
      </c>
      <c r="Q15" s="798"/>
      <c r="R15" s="798"/>
      <c r="S15" s="798"/>
      <c r="T15" s="798"/>
      <c r="U15" s="798"/>
      <c r="V15" s="798"/>
      <c r="W15" s="799"/>
    </row>
    <row r="16" spans="2:23" s="31" customFormat="1" ht="25.5" customHeight="1" x14ac:dyDescent="0.15">
      <c r="B16" s="803" t="s">
        <v>171</v>
      </c>
      <c r="C16" s="803" t="s">
        <v>172</v>
      </c>
      <c r="D16" s="803"/>
      <c r="E16" s="277" t="s">
        <v>505</v>
      </c>
      <c r="F16" s="804"/>
      <c r="G16" s="805"/>
      <c r="H16" s="805"/>
      <c r="I16" s="805"/>
      <c r="J16" s="805"/>
      <c r="K16" s="805"/>
      <c r="L16" s="806"/>
      <c r="M16" s="803" t="s">
        <v>634</v>
      </c>
      <c r="N16" s="803" t="s">
        <v>635</v>
      </c>
      <c r="O16" s="803"/>
      <c r="P16" s="277" t="s">
        <v>505</v>
      </c>
      <c r="Q16" s="804"/>
      <c r="R16" s="805"/>
      <c r="S16" s="805"/>
      <c r="T16" s="805"/>
      <c r="U16" s="805"/>
      <c r="V16" s="805"/>
      <c r="W16" s="806"/>
    </row>
    <row r="17" spans="2:24" s="31" customFormat="1" ht="25.5" customHeight="1" x14ac:dyDescent="0.15">
      <c r="B17" s="803"/>
      <c r="C17" s="803" t="s">
        <v>173</v>
      </c>
      <c r="D17" s="803"/>
      <c r="E17" s="278">
        <v>15</v>
      </c>
      <c r="F17" s="807"/>
      <c r="G17" s="808"/>
      <c r="H17" s="808"/>
      <c r="I17" s="808"/>
      <c r="J17" s="808"/>
      <c r="K17" s="808"/>
      <c r="L17" s="809"/>
      <c r="M17" s="803"/>
      <c r="N17" s="803" t="s">
        <v>636</v>
      </c>
      <c r="O17" s="803"/>
      <c r="P17" s="278">
        <v>16</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560</v>
      </c>
      <c r="F19" s="807"/>
      <c r="G19" s="808"/>
      <c r="H19" s="808"/>
      <c r="I19" s="808"/>
      <c r="J19" s="808"/>
      <c r="K19" s="808"/>
      <c r="L19" s="809"/>
      <c r="M19" s="803"/>
      <c r="N19" s="803" t="s">
        <v>290</v>
      </c>
      <c r="O19" s="803"/>
      <c r="P19" s="277" t="s">
        <v>556</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859</v>
      </c>
      <c r="F24" s="827"/>
      <c r="G24" s="828"/>
      <c r="H24" s="813" t="s">
        <v>643</v>
      </c>
      <c r="I24" s="813"/>
      <c r="J24" s="829" t="s">
        <v>860</v>
      </c>
      <c r="K24" s="830"/>
      <c r="L24" s="831"/>
      <c r="M24" s="813" t="s">
        <v>645</v>
      </c>
      <c r="N24" s="813"/>
      <c r="O24" s="813"/>
      <c r="P24" s="826" t="s">
        <v>655</v>
      </c>
      <c r="Q24" s="827"/>
      <c r="R24" s="828"/>
      <c r="S24" s="813" t="s">
        <v>643</v>
      </c>
      <c r="T24" s="813"/>
      <c r="U24" s="814" t="s">
        <v>769</v>
      </c>
      <c r="V24" s="814"/>
      <c r="W24" s="814"/>
    </row>
    <row r="25" spans="2:24" s="31" customFormat="1" ht="25.5" customHeight="1" x14ac:dyDescent="0.15">
      <c r="B25" s="815" t="s">
        <v>179</v>
      </c>
      <c r="C25" s="815"/>
      <c r="D25" s="815"/>
      <c r="E25" s="816" t="s">
        <v>540</v>
      </c>
      <c r="F25" s="816"/>
      <c r="G25" s="816"/>
      <c r="H25" s="817" t="s">
        <v>648</v>
      </c>
      <c r="I25" s="818"/>
      <c r="J25" s="819" t="s">
        <v>539</v>
      </c>
      <c r="K25" s="820"/>
      <c r="L25" s="821"/>
      <c r="M25" s="817" t="s">
        <v>649</v>
      </c>
      <c r="N25" s="818"/>
      <c r="O25" s="822"/>
      <c r="P25" s="823" t="s">
        <v>540</v>
      </c>
      <c r="Q25" s="816"/>
      <c r="R25" s="816"/>
      <c r="S25" s="824" t="s">
        <v>648</v>
      </c>
      <c r="T25" s="825"/>
      <c r="U25" s="819" t="s">
        <v>539</v>
      </c>
      <c r="V25" s="820"/>
      <c r="W25" s="821"/>
    </row>
    <row r="26" spans="2:24" s="31" customFormat="1" ht="39.75" customHeight="1" x14ac:dyDescent="0.15">
      <c r="B26" s="796" t="s">
        <v>181</v>
      </c>
      <c r="C26" s="796"/>
      <c r="D26" s="796"/>
      <c r="E26" s="797" t="s">
        <v>751</v>
      </c>
      <c r="F26" s="798"/>
      <c r="G26" s="798"/>
      <c r="H26" s="798"/>
      <c r="I26" s="798"/>
      <c r="J26" s="798"/>
      <c r="K26" s="798"/>
      <c r="L26" s="799"/>
      <c r="M26" s="796" t="s">
        <v>651</v>
      </c>
      <c r="N26" s="796"/>
      <c r="O26" s="796"/>
      <c r="P26" s="797" t="s">
        <v>813</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C73443C1-DDE6-4F1D-89E2-4EAFA7BEBE53}"/>
    <dataValidation type="list" allowBlank="1" showInputMessage="1" showErrorMessage="1" sqref="E8 E19 P8 P19" xr:uid="{5FACDC5B-8575-4079-BC18-DAB97E79951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807A732-166F-43A3-A08E-8C76E7A6A7A2}">
          <x14:formula1>
            <xm:f>'(参考)リスト'!$F$16:$F$21</xm:f>
          </x14:formula1>
          <xm:sqref>E11:E12 E22:E23 P11:P12 P22:P23</xm:sqref>
        </x14:dataValidation>
        <x14:dataValidation type="list" allowBlank="1" showInputMessage="1" showErrorMessage="1" xr:uid="{EE4BF90A-E7A9-4BB4-AB23-45524242A6BF}">
          <x14:formula1>
            <xm:f>'(参考)リスト'!$D$16:$D$18</xm:f>
          </x14:formula1>
          <xm:sqref>E10 E21 P10 P21</xm:sqref>
        </x14:dataValidation>
        <x14:dataValidation type="list" allowBlank="1" showInputMessage="1" showErrorMessage="1" xr:uid="{310FB162-E2E8-46B3-8ECE-E3CD032F6ABF}">
          <x14:formula1>
            <xm:f>'(参考)リスト'!$E$16:$E$27</xm:f>
          </x14:formula1>
          <xm:sqref>E9 E20 P9 P20</xm:sqref>
        </x14:dataValidation>
        <x14:dataValidation type="list" allowBlank="1" showInputMessage="1" showErrorMessage="1" xr:uid="{A1721560-0870-424F-B24F-4C8AF9F91671}">
          <x14:formula1>
            <xm:f>'(参考)リスト'!$B$16:$B$21</xm:f>
          </x14:formula1>
          <xm:sqref>E7 E18 P7 P18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7ADDC-15C1-4DB2-B208-BC6C535A96D4}">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505</v>
      </c>
      <c r="F5" s="804"/>
      <c r="G5" s="805"/>
      <c r="H5" s="805"/>
      <c r="I5" s="805"/>
      <c r="J5" s="805"/>
      <c r="K5" s="805"/>
      <c r="L5" s="806"/>
      <c r="M5" s="832" t="s">
        <v>634</v>
      </c>
      <c r="N5" s="837" t="s">
        <v>635</v>
      </c>
      <c r="O5" s="838"/>
      <c r="P5" s="277" t="s">
        <v>505</v>
      </c>
      <c r="Q5" s="804"/>
      <c r="R5" s="805"/>
      <c r="S5" s="805"/>
      <c r="T5" s="805"/>
      <c r="U5" s="805"/>
      <c r="V5" s="805"/>
      <c r="W5" s="806"/>
    </row>
    <row r="6" spans="2:23" s="31" customFormat="1" ht="25.5" customHeight="1" x14ac:dyDescent="0.15">
      <c r="B6" s="834"/>
      <c r="C6" s="837" t="s">
        <v>173</v>
      </c>
      <c r="D6" s="838"/>
      <c r="E6" s="278">
        <v>30</v>
      </c>
      <c r="F6" s="807"/>
      <c r="G6" s="808"/>
      <c r="H6" s="808"/>
      <c r="I6" s="808"/>
      <c r="J6" s="808"/>
      <c r="K6" s="808"/>
      <c r="L6" s="809"/>
      <c r="M6" s="834"/>
      <c r="N6" s="837" t="s">
        <v>636</v>
      </c>
      <c r="O6" s="838"/>
      <c r="P6" s="278">
        <v>31</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549</v>
      </c>
      <c r="F8" s="807"/>
      <c r="G8" s="808"/>
      <c r="H8" s="808"/>
      <c r="I8" s="808"/>
      <c r="J8" s="808"/>
      <c r="K8" s="808"/>
      <c r="L8" s="809"/>
      <c r="M8" s="833"/>
      <c r="N8" s="837" t="s">
        <v>290</v>
      </c>
      <c r="O8" s="838"/>
      <c r="P8" s="277" t="s">
        <v>549</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659</v>
      </c>
      <c r="F13" s="830"/>
      <c r="G13" s="831"/>
      <c r="H13" s="813" t="s">
        <v>643</v>
      </c>
      <c r="I13" s="813"/>
      <c r="J13" s="814" t="s">
        <v>660</v>
      </c>
      <c r="K13" s="814"/>
      <c r="L13" s="814"/>
      <c r="M13" s="813" t="s">
        <v>645</v>
      </c>
      <c r="N13" s="813"/>
      <c r="O13" s="813"/>
      <c r="P13" s="826" t="s">
        <v>829</v>
      </c>
      <c r="Q13" s="827"/>
      <c r="R13" s="828"/>
      <c r="S13" s="813" t="s">
        <v>643</v>
      </c>
      <c r="T13" s="813"/>
      <c r="U13" s="814" t="s">
        <v>819</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664</v>
      </c>
      <c r="F15" s="798"/>
      <c r="G15" s="798"/>
      <c r="H15" s="798"/>
      <c r="I15" s="798"/>
      <c r="J15" s="798"/>
      <c r="K15" s="798"/>
      <c r="L15" s="799"/>
      <c r="M15" s="796" t="s">
        <v>651</v>
      </c>
      <c r="N15" s="796"/>
      <c r="O15" s="796"/>
      <c r="P15" s="797" t="s">
        <v>664</v>
      </c>
      <c r="Q15" s="798"/>
      <c r="R15" s="798"/>
      <c r="S15" s="798"/>
      <c r="T15" s="798"/>
      <c r="U15" s="798"/>
      <c r="V15" s="798"/>
      <c r="W15" s="799"/>
    </row>
    <row r="16" spans="2:23" s="31" customFormat="1" ht="25.5" customHeight="1" x14ac:dyDescent="0.15">
      <c r="B16" s="803" t="s">
        <v>171</v>
      </c>
      <c r="C16" s="803" t="s">
        <v>172</v>
      </c>
      <c r="D16" s="803"/>
      <c r="E16" s="277" t="s">
        <v>505</v>
      </c>
      <c r="F16" s="804"/>
      <c r="G16" s="805"/>
      <c r="H16" s="805"/>
      <c r="I16" s="805"/>
      <c r="J16" s="805"/>
      <c r="K16" s="805"/>
      <c r="L16" s="806"/>
      <c r="M16" s="803" t="s">
        <v>634</v>
      </c>
      <c r="N16" s="803" t="s">
        <v>635</v>
      </c>
      <c r="O16" s="803"/>
      <c r="P16" s="277" t="s">
        <v>505</v>
      </c>
      <c r="Q16" s="804"/>
      <c r="R16" s="805"/>
      <c r="S16" s="805"/>
      <c r="T16" s="805"/>
      <c r="U16" s="805"/>
      <c r="V16" s="805"/>
      <c r="W16" s="806"/>
    </row>
    <row r="17" spans="2:24" s="31" customFormat="1" ht="25.5" customHeight="1" x14ac:dyDescent="0.15">
      <c r="B17" s="803"/>
      <c r="C17" s="803" t="s">
        <v>173</v>
      </c>
      <c r="D17" s="803"/>
      <c r="E17" s="278">
        <v>32</v>
      </c>
      <c r="F17" s="807"/>
      <c r="G17" s="808"/>
      <c r="H17" s="808"/>
      <c r="I17" s="808"/>
      <c r="J17" s="808"/>
      <c r="K17" s="808"/>
      <c r="L17" s="809"/>
      <c r="M17" s="803"/>
      <c r="N17" s="803" t="s">
        <v>636</v>
      </c>
      <c r="O17" s="803"/>
      <c r="P17" s="278">
        <v>33</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549</v>
      </c>
      <c r="F19" s="807"/>
      <c r="G19" s="808"/>
      <c r="H19" s="808"/>
      <c r="I19" s="808"/>
      <c r="J19" s="808"/>
      <c r="K19" s="808"/>
      <c r="L19" s="809"/>
      <c r="M19" s="803"/>
      <c r="N19" s="803" t="s">
        <v>290</v>
      </c>
      <c r="O19" s="803"/>
      <c r="P19" s="277" t="s">
        <v>567</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829</v>
      </c>
      <c r="F24" s="827"/>
      <c r="G24" s="828"/>
      <c r="H24" s="813" t="s">
        <v>643</v>
      </c>
      <c r="I24" s="813"/>
      <c r="J24" s="829" t="s">
        <v>819</v>
      </c>
      <c r="K24" s="830"/>
      <c r="L24" s="831"/>
      <c r="M24" s="813" t="s">
        <v>645</v>
      </c>
      <c r="N24" s="813"/>
      <c r="O24" s="813"/>
      <c r="P24" s="826" t="s">
        <v>759</v>
      </c>
      <c r="Q24" s="827"/>
      <c r="R24" s="828"/>
      <c r="S24" s="813" t="s">
        <v>643</v>
      </c>
      <c r="T24" s="813"/>
      <c r="U24" s="814" t="s">
        <v>861</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540</v>
      </c>
      <c r="Q25" s="816"/>
      <c r="R25" s="816"/>
      <c r="S25" s="824" t="s">
        <v>648</v>
      </c>
      <c r="T25" s="825"/>
      <c r="U25" s="819" t="s">
        <v>539</v>
      </c>
      <c r="V25" s="820"/>
      <c r="W25" s="821"/>
    </row>
    <row r="26" spans="2:24" s="31" customFormat="1" ht="39.75" customHeight="1" x14ac:dyDescent="0.15">
      <c r="B26" s="796" t="s">
        <v>181</v>
      </c>
      <c r="C26" s="796"/>
      <c r="D26" s="796"/>
      <c r="E26" s="797" t="s">
        <v>664</v>
      </c>
      <c r="F26" s="798"/>
      <c r="G26" s="798"/>
      <c r="H26" s="798"/>
      <c r="I26" s="798"/>
      <c r="J26" s="798"/>
      <c r="K26" s="798"/>
      <c r="L26" s="799"/>
      <c r="M26" s="796" t="s">
        <v>651</v>
      </c>
      <c r="N26" s="796"/>
      <c r="O26" s="796"/>
      <c r="P26" s="797" t="s">
        <v>684</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11A91EA9-9D17-4317-8CC0-A78B3987A21B}"/>
    <dataValidation type="list" allowBlank="1" showInputMessage="1" showErrorMessage="1" sqref="E8 E19 P8 P19" xr:uid="{8B84F0A6-8DE9-4FE3-84D7-556956605B8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17528D6-0210-40B9-A396-C6E2C492C8C8}">
          <x14:formula1>
            <xm:f>'(参考)リスト'!$F$16:$F$21</xm:f>
          </x14:formula1>
          <xm:sqref>E11:E12 E22:E23 P11:P12 P22:P23</xm:sqref>
        </x14:dataValidation>
        <x14:dataValidation type="list" allowBlank="1" showInputMessage="1" showErrorMessage="1" xr:uid="{377D7CFB-0606-4262-8FA0-4DD2040F76BD}">
          <x14:formula1>
            <xm:f>'(参考)リスト'!$D$16:$D$18</xm:f>
          </x14:formula1>
          <xm:sqref>E10 E21 P10 P21</xm:sqref>
        </x14:dataValidation>
        <x14:dataValidation type="list" allowBlank="1" showInputMessage="1" showErrorMessage="1" xr:uid="{99BCA352-A5F0-40EA-870E-C8C11A78087C}">
          <x14:formula1>
            <xm:f>'(参考)リスト'!$E$16:$E$27</xm:f>
          </x14:formula1>
          <xm:sqref>E9 E20 P9 P20</xm:sqref>
        </x14:dataValidation>
        <x14:dataValidation type="list" allowBlank="1" showInputMessage="1" showErrorMessage="1" xr:uid="{389A72EF-B9FA-4220-80C7-863CA15DDDF2}">
          <x14:formula1>
            <xm:f>'(参考)リスト'!$B$16:$B$21</xm:f>
          </x14:formula1>
          <xm:sqref>E7 E18 P7 P18</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A88EE-413B-441C-A168-BE2A3FEA8BA9}">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505</v>
      </c>
      <c r="F5" s="804"/>
      <c r="G5" s="805"/>
      <c r="H5" s="805"/>
      <c r="I5" s="805"/>
      <c r="J5" s="805"/>
      <c r="K5" s="805"/>
      <c r="L5" s="806"/>
      <c r="M5" s="832" t="s">
        <v>634</v>
      </c>
      <c r="N5" s="837" t="s">
        <v>635</v>
      </c>
      <c r="O5" s="838"/>
      <c r="P5" s="277" t="s">
        <v>505</v>
      </c>
      <c r="Q5" s="804"/>
      <c r="R5" s="805"/>
      <c r="S5" s="805"/>
      <c r="T5" s="805"/>
      <c r="U5" s="805"/>
      <c r="V5" s="805"/>
      <c r="W5" s="806"/>
    </row>
    <row r="6" spans="2:23" s="31" customFormat="1" ht="25.5" customHeight="1" x14ac:dyDescent="0.15">
      <c r="B6" s="834"/>
      <c r="C6" s="837" t="s">
        <v>173</v>
      </c>
      <c r="D6" s="838"/>
      <c r="E6" s="278">
        <v>34</v>
      </c>
      <c r="F6" s="807"/>
      <c r="G6" s="808"/>
      <c r="H6" s="808"/>
      <c r="I6" s="808"/>
      <c r="J6" s="808"/>
      <c r="K6" s="808"/>
      <c r="L6" s="809"/>
      <c r="M6" s="834"/>
      <c r="N6" s="837" t="s">
        <v>636</v>
      </c>
      <c r="O6" s="838"/>
      <c r="P6" s="278">
        <v>37</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567</v>
      </c>
      <c r="F8" s="807"/>
      <c r="G8" s="808"/>
      <c r="H8" s="808"/>
      <c r="I8" s="808"/>
      <c r="J8" s="808"/>
      <c r="K8" s="808"/>
      <c r="L8" s="809"/>
      <c r="M8" s="833"/>
      <c r="N8" s="837" t="s">
        <v>290</v>
      </c>
      <c r="O8" s="838"/>
      <c r="P8" s="277" t="s">
        <v>549</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862</v>
      </c>
      <c r="F13" s="830"/>
      <c r="G13" s="831"/>
      <c r="H13" s="813" t="s">
        <v>643</v>
      </c>
      <c r="I13" s="813"/>
      <c r="J13" s="814" t="s">
        <v>863</v>
      </c>
      <c r="K13" s="814"/>
      <c r="L13" s="814"/>
      <c r="M13" s="813" t="s">
        <v>645</v>
      </c>
      <c r="N13" s="813"/>
      <c r="O13" s="813"/>
      <c r="P13" s="826" t="s">
        <v>829</v>
      </c>
      <c r="Q13" s="827"/>
      <c r="R13" s="828"/>
      <c r="S13" s="813" t="s">
        <v>643</v>
      </c>
      <c r="T13" s="813"/>
      <c r="U13" s="814" t="s">
        <v>725</v>
      </c>
      <c r="V13" s="814"/>
      <c r="W13" s="814"/>
    </row>
    <row r="14" spans="2:23" s="31" customFormat="1" ht="25.5" customHeight="1" x14ac:dyDescent="0.15">
      <c r="B14" s="815" t="s">
        <v>179</v>
      </c>
      <c r="C14" s="815"/>
      <c r="D14" s="815"/>
      <c r="E14" s="816" t="s">
        <v>540</v>
      </c>
      <c r="F14" s="816"/>
      <c r="G14" s="816"/>
      <c r="H14" s="817" t="s">
        <v>648</v>
      </c>
      <c r="I14" s="818"/>
      <c r="J14" s="819" t="s">
        <v>539</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684</v>
      </c>
      <c r="F15" s="798"/>
      <c r="G15" s="798"/>
      <c r="H15" s="798"/>
      <c r="I15" s="798"/>
      <c r="J15" s="798"/>
      <c r="K15" s="798"/>
      <c r="L15" s="799"/>
      <c r="M15" s="796" t="s">
        <v>651</v>
      </c>
      <c r="N15" s="796"/>
      <c r="O15" s="796"/>
      <c r="P15" s="797" t="s">
        <v>664</v>
      </c>
      <c r="Q15" s="798"/>
      <c r="R15" s="798"/>
      <c r="S15" s="798"/>
      <c r="T15" s="798"/>
      <c r="U15" s="798"/>
      <c r="V15" s="798"/>
      <c r="W15" s="799"/>
    </row>
    <row r="16" spans="2:23" s="31" customFormat="1" ht="25.5" customHeight="1" x14ac:dyDescent="0.15">
      <c r="B16" s="803" t="s">
        <v>171</v>
      </c>
      <c r="C16" s="803" t="s">
        <v>172</v>
      </c>
      <c r="D16" s="803"/>
      <c r="E16" s="277" t="s">
        <v>505</v>
      </c>
      <c r="F16" s="804"/>
      <c r="G16" s="805"/>
      <c r="H16" s="805"/>
      <c r="I16" s="805"/>
      <c r="J16" s="805"/>
      <c r="K16" s="805"/>
      <c r="L16" s="806"/>
      <c r="M16" s="803" t="s">
        <v>634</v>
      </c>
      <c r="N16" s="803" t="s">
        <v>635</v>
      </c>
      <c r="O16" s="803"/>
      <c r="P16" s="277" t="s">
        <v>505</v>
      </c>
      <c r="Q16" s="804"/>
      <c r="R16" s="805"/>
      <c r="S16" s="805"/>
      <c r="T16" s="805"/>
      <c r="U16" s="805"/>
      <c r="V16" s="805"/>
      <c r="W16" s="806"/>
    </row>
    <row r="17" spans="2:24" s="31" customFormat="1" ht="25.5" customHeight="1" x14ac:dyDescent="0.15">
      <c r="B17" s="803"/>
      <c r="C17" s="803" t="s">
        <v>173</v>
      </c>
      <c r="D17" s="803"/>
      <c r="E17" s="278">
        <v>38</v>
      </c>
      <c r="F17" s="807"/>
      <c r="G17" s="808"/>
      <c r="H17" s="808"/>
      <c r="I17" s="808"/>
      <c r="J17" s="808"/>
      <c r="K17" s="808"/>
      <c r="L17" s="809"/>
      <c r="M17" s="803"/>
      <c r="N17" s="803" t="s">
        <v>636</v>
      </c>
      <c r="O17" s="803"/>
      <c r="P17" s="278">
        <v>40</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552</v>
      </c>
      <c r="F19" s="807"/>
      <c r="G19" s="808"/>
      <c r="H19" s="808"/>
      <c r="I19" s="808"/>
      <c r="J19" s="808"/>
      <c r="K19" s="808"/>
      <c r="L19" s="809"/>
      <c r="M19" s="803"/>
      <c r="N19" s="803" t="s">
        <v>290</v>
      </c>
      <c r="O19" s="803"/>
      <c r="P19" s="277" t="s">
        <v>552</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737</v>
      </c>
      <c r="F24" s="827"/>
      <c r="G24" s="828"/>
      <c r="H24" s="813" t="s">
        <v>643</v>
      </c>
      <c r="I24" s="813"/>
      <c r="J24" s="829" t="s">
        <v>757</v>
      </c>
      <c r="K24" s="830"/>
      <c r="L24" s="831"/>
      <c r="M24" s="813" t="s">
        <v>645</v>
      </c>
      <c r="N24" s="813"/>
      <c r="O24" s="813"/>
      <c r="P24" s="826" t="s">
        <v>847</v>
      </c>
      <c r="Q24" s="827"/>
      <c r="R24" s="828"/>
      <c r="S24" s="813" t="s">
        <v>643</v>
      </c>
      <c r="T24" s="813"/>
      <c r="U24" s="814" t="s">
        <v>848</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669</v>
      </c>
      <c r="F26" s="798"/>
      <c r="G26" s="798"/>
      <c r="H26" s="798"/>
      <c r="I26" s="798"/>
      <c r="J26" s="798"/>
      <c r="K26" s="798"/>
      <c r="L26" s="799"/>
      <c r="M26" s="796" t="s">
        <v>651</v>
      </c>
      <c r="N26" s="796"/>
      <c r="O26" s="796"/>
      <c r="P26" s="797" t="s">
        <v>669</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1A13EAB3-0D5A-44E0-832F-481CEC54D1AD}">
      <formula1>INDIRECT(E7)</formula1>
    </dataValidation>
    <dataValidation allowBlank="1" showInputMessage="1" showErrorMessage="1" prompt="覆工スパン毎に連番を記入。_x000a_数値で入力する。" sqref="E6 E17 P17 P6" xr:uid="{5F32EDF3-0BEA-43ED-8474-734B0DA55814}"/>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DE5F41F-3712-418C-8EE7-A4FFBE204CCA}">
          <x14:formula1>
            <xm:f>'(参考)リスト'!$B$16:$B$21</xm:f>
          </x14:formula1>
          <xm:sqref>E7 E18 P7 P18</xm:sqref>
        </x14:dataValidation>
        <x14:dataValidation type="list" allowBlank="1" showInputMessage="1" showErrorMessage="1" xr:uid="{456A2D11-9815-4D3E-B11D-08035B7D5E5B}">
          <x14:formula1>
            <xm:f>'(参考)リスト'!$E$16:$E$27</xm:f>
          </x14:formula1>
          <xm:sqref>E9 E20 P9 P20</xm:sqref>
        </x14:dataValidation>
        <x14:dataValidation type="list" allowBlank="1" showInputMessage="1" showErrorMessage="1" xr:uid="{85BE1A85-9890-4E1C-82F8-AB16142C7F56}">
          <x14:formula1>
            <xm:f>'(参考)リスト'!$D$16:$D$18</xm:f>
          </x14:formula1>
          <xm:sqref>E10 E21 P10 P21</xm:sqref>
        </x14:dataValidation>
        <x14:dataValidation type="list" allowBlank="1" showInputMessage="1" showErrorMessage="1" xr:uid="{F1247021-876F-4834-B345-A234E6FABEEB}">
          <x14:formula1>
            <xm:f>'(参考)リスト'!$F$16:$F$21</xm:f>
          </x14:formula1>
          <xm:sqref>E11:E12 E22:E23 P11:P12 P22:P23</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F8E0E-4E0D-4EA3-974B-1EC23C19199C}">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505</v>
      </c>
      <c r="F5" s="804"/>
      <c r="G5" s="805"/>
      <c r="H5" s="805"/>
      <c r="I5" s="805"/>
      <c r="J5" s="805"/>
      <c r="K5" s="805"/>
      <c r="L5" s="806"/>
      <c r="M5" s="832" t="s">
        <v>634</v>
      </c>
      <c r="N5" s="837" t="s">
        <v>635</v>
      </c>
      <c r="O5" s="838"/>
      <c r="P5" s="277" t="s">
        <v>505</v>
      </c>
      <c r="Q5" s="804"/>
      <c r="R5" s="805"/>
      <c r="S5" s="805"/>
      <c r="T5" s="805"/>
      <c r="U5" s="805"/>
      <c r="V5" s="805"/>
      <c r="W5" s="806"/>
    </row>
    <row r="6" spans="2:23" s="31" customFormat="1" ht="25.5" customHeight="1" x14ac:dyDescent="0.15">
      <c r="B6" s="834"/>
      <c r="C6" s="837" t="s">
        <v>173</v>
      </c>
      <c r="D6" s="838"/>
      <c r="E6" s="278">
        <v>41</v>
      </c>
      <c r="F6" s="807"/>
      <c r="G6" s="808"/>
      <c r="H6" s="808"/>
      <c r="I6" s="808"/>
      <c r="J6" s="808"/>
      <c r="K6" s="808"/>
      <c r="L6" s="809"/>
      <c r="M6" s="834"/>
      <c r="N6" s="837" t="s">
        <v>636</v>
      </c>
      <c r="O6" s="838"/>
      <c r="P6" s="278">
        <v>42</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552</v>
      </c>
      <c r="F8" s="807"/>
      <c r="G8" s="808"/>
      <c r="H8" s="808"/>
      <c r="I8" s="808"/>
      <c r="J8" s="808"/>
      <c r="K8" s="808"/>
      <c r="L8" s="809"/>
      <c r="M8" s="833"/>
      <c r="N8" s="837" t="s">
        <v>290</v>
      </c>
      <c r="O8" s="838"/>
      <c r="P8" s="277" t="s">
        <v>552</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777</v>
      </c>
      <c r="F13" s="830"/>
      <c r="G13" s="831"/>
      <c r="H13" s="813" t="s">
        <v>643</v>
      </c>
      <c r="I13" s="813"/>
      <c r="J13" s="814" t="s">
        <v>864</v>
      </c>
      <c r="K13" s="814"/>
      <c r="L13" s="814"/>
      <c r="M13" s="813" t="s">
        <v>645</v>
      </c>
      <c r="N13" s="813"/>
      <c r="O13" s="813"/>
      <c r="P13" s="826" t="s">
        <v>737</v>
      </c>
      <c r="Q13" s="827"/>
      <c r="R13" s="828"/>
      <c r="S13" s="813" t="s">
        <v>643</v>
      </c>
      <c r="T13" s="813"/>
      <c r="U13" s="814" t="s">
        <v>865</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669</v>
      </c>
      <c r="F15" s="798"/>
      <c r="G15" s="798"/>
      <c r="H15" s="798"/>
      <c r="I15" s="798"/>
      <c r="J15" s="798"/>
      <c r="K15" s="798"/>
      <c r="L15" s="799"/>
      <c r="M15" s="796" t="s">
        <v>651</v>
      </c>
      <c r="N15" s="796"/>
      <c r="O15" s="796"/>
      <c r="P15" s="797" t="s">
        <v>669</v>
      </c>
      <c r="Q15" s="798"/>
      <c r="R15" s="798"/>
      <c r="S15" s="798"/>
      <c r="T15" s="798"/>
      <c r="U15" s="798"/>
      <c r="V15" s="798"/>
      <c r="W15" s="799"/>
    </row>
    <row r="16" spans="2:23" s="31" customFormat="1" ht="25.5" customHeight="1" x14ac:dyDescent="0.15">
      <c r="B16" s="803" t="s">
        <v>171</v>
      </c>
      <c r="C16" s="803" t="s">
        <v>172</v>
      </c>
      <c r="D16" s="803"/>
      <c r="E16" s="277" t="s">
        <v>505</v>
      </c>
      <c r="F16" s="804"/>
      <c r="G16" s="805"/>
      <c r="H16" s="805"/>
      <c r="I16" s="805"/>
      <c r="J16" s="805"/>
      <c r="K16" s="805"/>
      <c r="L16" s="806"/>
      <c r="M16" s="803" t="s">
        <v>634</v>
      </c>
      <c r="N16" s="803" t="s">
        <v>635</v>
      </c>
      <c r="O16" s="803"/>
      <c r="P16" s="277" t="s">
        <v>505</v>
      </c>
      <c r="Q16" s="804"/>
      <c r="R16" s="805"/>
      <c r="S16" s="805"/>
      <c r="T16" s="805"/>
      <c r="U16" s="805"/>
      <c r="V16" s="805"/>
      <c r="W16" s="806"/>
    </row>
    <row r="17" spans="2:24" s="31" customFormat="1" ht="25.5" customHeight="1" x14ac:dyDescent="0.15">
      <c r="B17" s="803"/>
      <c r="C17" s="803" t="s">
        <v>173</v>
      </c>
      <c r="D17" s="803"/>
      <c r="E17" s="278">
        <v>43</v>
      </c>
      <c r="F17" s="807"/>
      <c r="G17" s="808"/>
      <c r="H17" s="808"/>
      <c r="I17" s="808"/>
      <c r="J17" s="808"/>
      <c r="K17" s="808"/>
      <c r="L17" s="809"/>
      <c r="M17" s="803"/>
      <c r="N17" s="803" t="s">
        <v>636</v>
      </c>
      <c r="O17" s="803"/>
      <c r="P17" s="278">
        <v>44</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572</v>
      </c>
      <c r="F19" s="807"/>
      <c r="G19" s="808"/>
      <c r="H19" s="808"/>
      <c r="I19" s="808"/>
      <c r="J19" s="808"/>
      <c r="K19" s="808"/>
      <c r="L19" s="809"/>
      <c r="M19" s="803"/>
      <c r="N19" s="803" t="s">
        <v>290</v>
      </c>
      <c r="O19" s="803"/>
      <c r="P19" s="277" t="s">
        <v>572</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759</v>
      </c>
      <c r="F24" s="827"/>
      <c r="G24" s="828"/>
      <c r="H24" s="813" t="s">
        <v>643</v>
      </c>
      <c r="I24" s="813"/>
      <c r="J24" s="829" t="s">
        <v>866</v>
      </c>
      <c r="K24" s="830"/>
      <c r="L24" s="831"/>
      <c r="M24" s="813" t="s">
        <v>645</v>
      </c>
      <c r="N24" s="813"/>
      <c r="O24" s="813"/>
      <c r="P24" s="826" t="s">
        <v>859</v>
      </c>
      <c r="Q24" s="827"/>
      <c r="R24" s="828"/>
      <c r="S24" s="813" t="s">
        <v>643</v>
      </c>
      <c r="T24" s="813"/>
      <c r="U24" s="814" t="s">
        <v>860</v>
      </c>
      <c r="V24" s="814"/>
      <c r="W24" s="814"/>
    </row>
    <row r="25" spans="2:24" s="31" customFormat="1" ht="25.5" customHeight="1" x14ac:dyDescent="0.15">
      <c r="B25" s="815" t="s">
        <v>179</v>
      </c>
      <c r="C25" s="815"/>
      <c r="D25" s="815"/>
      <c r="E25" s="816" t="s">
        <v>540</v>
      </c>
      <c r="F25" s="816"/>
      <c r="G25" s="816"/>
      <c r="H25" s="817" t="s">
        <v>648</v>
      </c>
      <c r="I25" s="818"/>
      <c r="J25" s="819" t="s">
        <v>539</v>
      </c>
      <c r="K25" s="820"/>
      <c r="L25" s="821"/>
      <c r="M25" s="817" t="s">
        <v>649</v>
      </c>
      <c r="N25" s="818"/>
      <c r="O25" s="822"/>
      <c r="P25" s="823" t="s">
        <v>540</v>
      </c>
      <c r="Q25" s="816"/>
      <c r="R25" s="816"/>
      <c r="S25" s="824" t="s">
        <v>648</v>
      </c>
      <c r="T25" s="825"/>
      <c r="U25" s="819" t="s">
        <v>539</v>
      </c>
      <c r="V25" s="820"/>
      <c r="W25" s="821"/>
    </row>
    <row r="26" spans="2:24" s="31" customFormat="1" ht="39.75" customHeight="1" x14ac:dyDescent="0.15">
      <c r="B26" s="796" t="s">
        <v>181</v>
      </c>
      <c r="C26" s="796"/>
      <c r="D26" s="796"/>
      <c r="E26" s="797" t="s">
        <v>867</v>
      </c>
      <c r="F26" s="798"/>
      <c r="G26" s="798"/>
      <c r="H26" s="798"/>
      <c r="I26" s="798"/>
      <c r="J26" s="798"/>
      <c r="K26" s="798"/>
      <c r="L26" s="799"/>
      <c r="M26" s="796" t="s">
        <v>651</v>
      </c>
      <c r="N26" s="796"/>
      <c r="O26" s="796"/>
      <c r="P26" s="797" t="s">
        <v>867</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EAC81FA8-87EF-4164-AE48-50E040C74AF6}">
      <formula1>INDIRECT(E7)</formula1>
    </dataValidation>
    <dataValidation allowBlank="1" showInputMessage="1" showErrorMessage="1" prompt="覆工スパン毎に連番を記入。_x000a_数値で入力する。" sqref="E6 E17 P17 P6" xr:uid="{2872EB24-07AF-4A6F-8658-9D8F88B6F381}"/>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E8A1AA-5D66-41EB-8FE1-80123C7D6403}">
          <x14:formula1>
            <xm:f>'(参考)リスト'!$B$16:$B$21</xm:f>
          </x14:formula1>
          <xm:sqref>E7 E18 P7 P18</xm:sqref>
        </x14:dataValidation>
        <x14:dataValidation type="list" allowBlank="1" showInputMessage="1" showErrorMessage="1" xr:uid="{245B72DD-B987-4A1F-BE89-0239FE40DFD3}">
          <x14:formula1>
            <xm:f>'(参考)リスト'!$E$16:$E$27</xm:f>
          </x14:formula1>
          <xm:sqref>E9 E20 P9 P20</xm:sqref>
        </x14:dataValidation>
        <x14:dataValidation type="list" allowBlank="1" showInputMessage="1" showErrorMessage="1" xr:uid="{B3057848-50A4-4186-A98D-34719C0DA655}">
          <x14:formula1>
            <xm:f>'(参考)リスト'!$D$16:$D$18</xm:f>
          </x14:formula1>
          <xm:sqref>E10 E21 P10 P21</xm:sqref>
        </x14:dataValidation>
        <x14:dataValidation type="list" allowBlank="1" showInputMessage="1" showErrorMessage="1" xr:uid="{F8FE1C11-A466-4ED8-8B68-2EC0970D866A}">
          <x14:formula1>
            <xm:f>'(参考)リスト'!$F$16:$F$21</xm:f>
          </x14:formula1>
          <xm:sqref>E11:E12 E22:E23 P11:P12 P22:P23</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050F4-024D-464D-A5BA-3F77BB5587CA}">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505</v>
      </c>
      <c r="F5" s="804"/>
      <c r="G5" s="805"/>
      <c r="H5" s="805"/>
      <c r="I5" s="805"/>
      <c r="J5" s="805"/>
      <c r="K5" s="805"/>
      <c r="L5" s="806"/>
      <c r="M5" s="832" t="s">
        <v>634</v>
      </c>
      <c r="N5" s="837" t="s">
        <v>635</v>
      </c>
      <c r="O5" s="838"/>
      <c r="P5" s="277" t="s">
        <v>505</v>
      </c>
      <c r="Q5" s="804"/>
      <c r="R5" s="805"/>
      <c r="S5" s="805"/>
      <c r="T5" s="805"/>
      <c r="U5" s="805"/>
      <c r="V5" s="805"/>
      <c r="W5" s="806"/>
    </row>
    <row r="6" spans="2:23" s="31" customFormat="1" ht="25.5" customHeight="1" x14ac:dyDescent="0.15">
      <c r="B6" s="834"/>
      <c r="C6" s="837" t="s">
        <v>173</v>
      </c>
      <c r="D6" s="838"/>
      <c r="E6" s="278">
        <v>51</v>
      </c>
      <c r="F6" s="807"/>
      <c r="G6" s="808"/>
      <c r="H6" s="808"/>
      <c r="I6" s="808"/>
      <c r="J6" s="808"/>
      <c r="K6" s="808"/>
      <c r="L6" s="809"/>
      <c r="M6" s="834"/>
      <c r="N6" s="837" t="s">
        <v>636</v>
      </c>
      <c r="O6" s="838"/>
      <c r="P6" s="278">
        <v>52</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549</v>
      </c>
      <c r="F8" s="807"/>
      <c r="G8" s="808"/>
      <c r="H8" s="808"/>
      <c r="I8" s="808"/>
      <c r="J8" s="808"/>
      <c r="K8" s="808"/>
      <c r="L8" s="809"/>
      <c r="M8" s="833"/>
      <c r="N8" s="837" t="s">
        <v>290</v>
      </c>
      <c r="O8" s="838"/>
      <c r="P8" s="277" t="s">
        <v>576</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301</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737</v>
      </c>
      <c r="F13" s="830"/>
      <c r="G13" s="831"/>
      <c r="H13" s="813" t="s">
        <v>643</v>
      </c>
      <c r="I13" s="813"/>
      <c r="J13" s="814" t="s">
        <v>841</v>
      </c>
      <c r="K13" s="814"/>
      <c r="L13" s="814"/>
      <c r="M13" s="813" t="s">
        <v>645</v>
      </c>
      <c r="N13" s="813"/>
      <c r="O13" s="813"/>
      <c r="P13" s="826" t="s">
        <v>868</v>
      </c>
      <c r="Q13" s="827"/>
      <c r="R13" s="828"/>
      <c r="S13" s="813" t="s">
        <v>643</v>
      </c>
      <c r="T13" s="813"/>
      <c r="U13" s="814" t="s">
        <v>732</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869</v>
      </c>
      <c r="F15" s="798"/>
      <c r="G15" s="798"/>
      <c r="H15" s="798"/>
      <c r="I15" s="798"/>
      <c r="J15" s="798"/>
      <c r="K15" s="798"/>
      <c r="L15" s="799"/>
      <c r="M15" s="796" t="s">
        <v>651</v>
      </c>
      <c r="N15" s="796"/>
      <c r="O15" s="796"/>
      <c r="P15" s="797" t="s">
        <v>870</v>
      </c>
      <c r="Q15" s="798"/>
      <c r="R15" s="798"/>
      <c r="S15" s="798"/>
      <c r="T15" s="798"/>
      <c r="U15" s="798"/>
      <c r="V15" s="798"/>
      <c r="W15" s="799"/>
    </row>
    <row r="16" spans="2:23" s="31" customFormat="1" ht="25.5" customHeight="1" x14ac:dyDescent="0.15">
      <c r="B16" s="803" t="s">
        <v>171</v>
      </c>
      <c r="C16" s="803" t="s">
        <v>172</v>
      </c>
      <c r="D16" s="803"/>
      <c r="E16" s="277" t="s">
        <v>505</v>
      </c>
      <c r="F16" s="804"/>
      <c r="G16" s="805"/>
      <c r="H16" s="805"/>
      <c r="I16" s="805"/>
      <c r="J16" s="805"/>
      <c r="K16" s="805"/>
      <c r="L16" s="806"/>
      <c r="M16" s="803" t="s">
        <v>634</v>
      </c>
      <c r="N16" s="803" t="s">
        <v>635</v>
      </c>
      <c r="O16" s="803"/>
      <c r="P16" s="277" t="s">
        <v>505</v>
      </c>
      <c r="Q16" s="804"/>
      <c r="R16" s="805"/>
      <c r="S16" s="805"/>
      <c r="T16" s="805"/>
      <c r="U16" s="805"/>
      <c r="V16" s="805"/>
      <c r="W16" s="806"/>
    </row>
    <row r="17" spans="2:24" s="31" customFormat="1" ht="25.5" customHeight="1" x14ac:dyDescent="0.15">
      <c r="B17" s="803"/>
      <c r="C17" s="803" t="s">
        <v>173</v>
      </c>
      <c r="D17" s="803"/>
      <c r="E17" s="278">
        <v>53</v>
      </c>
      <c r="F17" s="807"/>
      <c r="G17" s="808"/>
      <c r="H17" s="808"/>
      <c r="I17" s="808"/>
      <c r="J17" s="808"/>
      <c r="K17" s="808"/>
      <c r="L17" s="809"/>
      <c r="M17" s="803"/>
      <c r="N17" s="803" t="s">
        <v>636</v>
      </c>
      <c r="O17" s="803"/>
      <c r="P17" s="278">
        <v>54</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557</v>
      </c>
      <c r="Q18" s="807"/>
      <c r="R18" s="808"/>
      <c r="S18" s="808"/>
      <c r="T18" s="808"/>
      <c r="U18" s="808"/>
      <c r="V18" s="808"/>
      <c r="W18" s="809"/>
    </row>
    <row r="19" spans="2:24" s="31" customFormat="1" ht="25.5" customHeight="1" x14ac:dyDescent="0.15">
      <c r="B19" s="803"/>
      <c r="C19" s="803" t="s">
        <v>131</v>
      </c>
      <c r="D19" s="803"/>
      <c r="E19" s="277" t="s">
        <v>576</v>
      </c>
      <c r="F19" s="807"/>
      <c r="G19" s="808"/>
      <c r="H19" s="808"/>
      <c r="I19" s="808"/>
      <c r="J19" s="808"/>
      <c r="K19" s="808"/>
      <c r="L19" s="809"/>
      <c r="M19" s="803"/>
      <c r="N19" s="803" t="s">
        <v>290</v>
      </c>
      <c r="O19" s="803"/>
      <c r="P19" s="277" t="s">
        <v>558</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343</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544</v>
      </c>
      <c r="F23" s="810"/>
      <c r="G23" s="811"/>
      <c r="H23" s="811"/>
      <c r="I23" s="811"/>
      <c r="J23" s="811"/>
      <c r="K23" s="811"/>
      <c r="L23" s="812"/>
      <c r="M23" s="834"/>
      <c r="N23" s="796" t="s">
        <v>641</v>
      </c>
      <c r="O23" s="796"/>
      <c r="P23" s="213"/>
      <c r="Q23" s="810"/>
      <c r="R23" s="811"/>
      <c r="S23" s="811"/>
      <c r="T23" s="811"/>
      <c r="U23" s="811"/>
      <c r="V23" s="811"/>
      <c r="W23" s="812"/>
    </row>
    <row r="24" spans="2:24" s="31" customFormat="1" ht="25.5" customHeight="1" x14ac:dyDescent="0.15">
      <c r="B24" s="813" t="s">
        <v>177</v>
      </c>
      <c r="C24" s="813"/>
      <c r="D24" s="813"/>
      <c r="E24" s="826" t="s">
        <v>871</v>
      </c>
      <c r="F24" s="827"/>
      <c r="G24" s="828"/>
      <c r="H24" s="813" t="s">
        <v>643</v>
      </c>
      <c r="I24" s="813"/>
      <c r="J24" s="829" t="s">
        <v>668</v>
      </c>
      <c r="K24" s="830"/>
      <c r="L24" s="831"/>
      <c r="M24" s="813" t="s">
        <v>645</v>
      </c>
      <c r="N24" s="813"/>
      <c r="O24" s="813"/>
      <c r="P24" s="826" t="s">
        <v>559</v>
      </c>
      <c r="Q24" s="827"/>
      <c r="R24" s="828"/>
      <c r="S24" s="813" t="s">
        <v>643</v>
      </c>
      <c r="T24" s="813"/>
      <c r="U24" s="814" t="s">
        <v>668</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822</v>
      </c>
      <c r="F26" s="798"/>
      <c r="G26" s="798"/>
      <c r="H26" s="798"/>
      <c r="I26" s="798"/>
      <c r="J26" s="798"/>
      <c r="K26" s="798"/>
      <c r="L26" s="799"/>
      <c r="M26" s="796" t="s">
        <v>651</v>
      </c>
      <c r="N26" s="796"/>
      <c r="O26" s="796"/>
      <c r="P26" s="797" t="s">
        <v>673</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19DF03D-41B5-4E6A-9AEF-83BD439A1939}"/>
    <dataValidation type="list" allowBlank="1" showInputMessage="1" showErrorMessage="1" sqref="E8 E19 P8 P19" xr:uid="{D5F48F15-BC78-4657-B05B-3571DC2787B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45BC513-1CB7-41B6-A964-11AD71995A83}">
          <x14:formula1>
            <xm:f>'(参考)リスト'!$F$16:$F$21</xm:f>
          </x14:formula1>
          <xm:sqref>E11:E12 E22:E23 P11:P12 P22:P23</xm:sqref>
        </x14:dataValidation>
        <x14:dataValidation type="list" allowBlank="1" showInputMessage="1" showErrorMessage="1" xr:uid="{D4FA9CFC-FB91-454F-8C47-1E8D115C96B0}">
          <x14:formula1>
            <xm:f>'(参考)リスト'!$D$16:$D$18</xm:f>
          </x14:formula1>
          <xm:sqref>E10 E21 P10 P21</xm:sqref>
        </x14:dataValidation>
        <x14:dataValidation type="list" allowBlank="1" showInputMessage="1" showErrorMessage="1" xr:uid="{0F234C84-23D6-4E85-8887-CA8DF612F87A}">
          <x14:formula1>
            <xm:f>'(参考)リスト'!$E$16:$E$27</xm:f>
          </x14:formula1>
          <xm:sqref>E9 E20 P9 P20</xm:sqref>
        </x14:dataValidation>
        <x14:dataValidation type="list" allowBlank="1" showInputMessage="1" showErrorMessage="1" xr:uid="{723DB6E0-C76F-4B2D-8F3D-F2011E4634DF}">
          <x14:formula1>
            <xm:f>'(参考)リスト'!$B$16:$B$21</xm:f>
          </x14:formula1>
          <xm:sqref>E7 E18 P7 P18</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0D6BF-9176-4F8C-87E2-77E0D9407D6E}">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506</v>
      </c>
      <c r="F5" s="804"/>
      <c r="G5" s="805"/>
      <c r="H5" s="805"/>
      <c r="I5" s="805"/>
      <c r="J5" s="805"/>
      <c r="K5" s="805"/>
      <c r="L5" s="806"/>
      <c r="M5" s="832" t="s">
        <v>634</v>
      </c>
      <c r="N5" s="837" t="s">
        <v>635</v>
      </c>
      <c r="O5" s="838"/>
      <c r="P5" s="277" t="s">
        <v>506</v>
      </c>
      <c r="Q5" s="804"/>
      <c r="R5" s="805"/>
      <c r="S5" s="805"/>
      <c r="T5" s="805"/>
      <c r="U5" s="805"/>
      <c r="V5" s="805"/>
      <c r="W5" s="806"/>
    </row>
    <row r="6" spans="2:23" s="31" customFormat="1" ht="25.5" customHeight="1" x14ac:dyDescent="0.15">
      <c r="B6" s="834"/>
      <c r="C6" s="837" t="s">
        <v>173</v>
      </c>
      <c r="D6" s="838"/>
      <c r="E6" s="278">
        <v>11</v>
      </c>
      <c r="F6" s="807"/>
      <c r="G6" s="808"/>
      <c r="H6" s="808"/>
      <c r="I6" s="808"/>
      <c r="J6" s="808"/>
      <c r="K6" s="808"/>
      <c r="L6" s="809"/>
      <c r="M6" s="834"/>
      <c r="N6" s="837" t="s">
        <v>636</v>
      </c>
      <c r="O6" s="838"/>
      <c r="P6" s="278">
        <v>18</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542</v>
      </c>
      <c r="F8" s="807"/>
      <c r="G8" s="808"/>
      <c r="H8" s="808"/>
      <c r="I8" s="808"/>
      <c r="J8" s="808"/>
      <c r="K8" s="808"/>
      <c r="L8" s="809"/>
      <c r="M8" s="833"/>
      <c r="N8" s="837" t="s">
        <v>290</v>
      </c>
      <c r="O8" s="838"/>
      <c r="P8" s="277" t="s">
        <v>560</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872</v>
      </c>
      <c r="F13" s="830"/>
      <c r="G13" s="831"/>
      <c r="H13" s="813" t="s">
        <v>643</v>
      </c>
      <c r="I13" s="813"/>
      <c r="J13" s="814" t="s">
        <v>873</v>
      </c>
      <c r="K13" s="814"/>
      <c r="L13" s="814"/>
      <c r="M13" s="813" t="s">
        <v>645</v>
      </c>
      <c r="N13" s="813"/>
      <c r="O13" s="813"/>
      <c r="P13" s="826" t="s">
        <v>874</v>
      </c>
      <c r="Q13" s="827"/>
      <c r="R13" s="828"/>
      <c r="S13" s="813" t="s">
        <v>643</v>
      </c>
      <c r="T13" s="813"/>
      <c r="U13" s="814" t="s">
        <v>875</v>
      </c>
      <c r="V13" s="814"/>
      <c r="W13" s="814"/>
    </row>
    <row r="14" spans="2:23" s="31" customFormat="1" ht="25.5" customHeight="1" x14ac:dyDescent="0.15">
      <c r="B14" s="815" t="s">
        <v>179</v>
      </c>
      <c r="C14" s="815"/>
      <c r="D14" s="815"/>
      <c r="E14" s="816" t="s">
        <v>540</v>
      </c>
      <c r="F14" s="816"/>
      <c r="G14" s="816"/>
      <c r="H14" s="817" t="s">
        <v>648</v>
      </c>
      <c r="I14" s="818"/>
      <c r="J14" s="819" t="s">
        <v>539</v>
      </c>
      <c r="K14" s="820"/>
      <c r="L14" s="821"/>
      <c r="M14" s="817" t="s">
        <v>649</v>
      </c>
      <c r="N14" s="818"/>
      <c r="O14" s="822"/>
      <c r="P14" s="835" t="s">
        <v>540</v>
      </c>
      <c r="Q14" s="836"/>
      <c r="R14" s="836"/>
      <c r="S14" s="824" t="s">
        <v>648</v>
      </c>
      <c r="T14" s="825"/>
      <c r="U14" s="819" t="s">
        <v>539</v>
      </c>
      <c r="V14" s="820"/>
      <c r="W14" s="821"/>
    </row>
    <row r="15" spans="2:23" s="31" customFormat="1" ht="39.75" customHeight="1" x14ac:dyDescent="0.15">
      <c r="B15" s="796" t="s">
        <v>181</v>
      </c>
      <c r="C15" s="796"/>
      <c r="D15" s="796"/>
      <c r="E15" s="797" t="s">
        <v>716</v>
      </c>
      <c r="F15" s="798"/>
      <c r="G15" s="798"/>
      <c r="H15" s="798"/>
      <c r="I15" s="798"/>
      <c r="J15" s="798"/>
      <c r="K15" s="798"/>
      <c r="L15" s="799"/>
      <c r="M15" s="796" t="s">
        <v>651</v>
      </c>
      <c r="N15" s="796"/>
      <c r="O15" s="796"/>
      <c r="P15" s="797" t="s">
        <v>751</v>
      </c>
      <c r="Q15" s="798"/>
      <c r="R15" s="798"/>
      <c r="S15" s="798"/>
      <c r="T15" s="798"/>
      <c r="U15" s="798"/>
      <c r="V15" s="798"/>
      <c r="W15" s="799"/>
    </row>
    <row r="16" spans="2:23" s="31" customFormat="1" ht="25.5" customHeight="1" x14ac:dyDescent="0.15">
      <c r="B16" s="803" t="s">
        <v>171</v>
      </c>
      <c r="C16" s="803" t="s">
        <v>172</v>
      </c>
      <c r="D16" s="803"/>
      <c r="E16" s="277" t="s">
        <v>506</v>
      </c>
      <c r="F16" s="804"/>
      <c r="G16" s="805"/>
      <c r="H16" s="805"/>
      <c r="I16" s="805"/>
      <c r="J16" s="805"/>
      <c r="K16" s="805"/>
      <c r="L16" s="806"/>
      <c r="M16" s="803" t="s">
        <v>634</v>
      </c>
      <c r="N16" s="803" t="s">
        <v>635</v>
      </c>
      <c r="O16" s="803"/>
      <c r="P16" s="277" t="s">
        <v>506</v>
      </c>
      <c r="Q16" s="804"/>
      <c r="R16" s="805"/>
      <c r="S16" s="805"/>
      <c r="T16" s="805"/>
      <c r="U16" s="805"/>
      <c r="V16" s="805"/>
      <c r="W16" s="806"/>
    </row>
    <row r="17" spans="2:24" s="31" customFormat="1" ht="25.5" customHeight="1" x14ac:dyDescent="0.15">
      <c r="B17" s="803"/>
      <c r="C17" s="803" t="s">
        <v>173</v>
      </c>
      <c r="D17" s="803"/>
      <c r="E17" s="278">
        <v>20</v>
      </c>
      <c r="F17" s="807"/>
      <c r="G17" s="808"/>
      <c r="H17" s="808"/>
      <c r="I17" s="808"/>
      <c r="J17" s="808"/>
      <c r="K17" s="808"/>
      <c r="L17" s="809"/>
      <c r="M17" s="803"/>
      <c r="N17" s="803" t="s">
        <v>636</v>
      </c>
      <c r="O17" s="803"/>
      <c r="P17" s="278">
        <v>21</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549</v>
      </c>
      <c r="F19" s="807"/>
      <c r="G19" s="808"/>
      <c r="H19" s="808"/>
      <c r="I19" s="808"/>
      <c r="J19" s="808"/>
      <c r="K19" s="808"/>
      <c r="L19" s="809"/>
      <c r="M19" s="803"/>
      <c r="N19" s="803" t="s">
        <v>290</v>
      </c>
      <c r="O19" s="803"/>
      <c r="P19" s="277" t="s">
        <v>549</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876</v>
      </c>
      <c r="F24" s="827"/>
      <c r="G24" s="828"/>
      <c r="H24" s="813" t="s">
        <v>643</v>
      </c>
      <c r="I24" s="813"/>
      <c r="J24" s="829" t="s">
        <v>877</v>
      </c>
      <c r="K24" s="830"/>
      <c r="L24" s="831"/>
      <c r="M24" s="813" t="s">
        <v>645</v>
      </c>
      <c r="N24" s="813"/>
      <c r="O24" s="813"/>
      <c r="P24" s="826" t="s">
        <v>787</v>
      </c>
      <c r="Q24" s="827"/>
      <c r="R24" s="828"/>
      <c r="S24" s="813" t="s">
        <v>643</v>
      </c>
      <c r="T24" s="813"/>
      <c r="U24" s="814" t="s">
        <v>865</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664</v>
      </c>
      <c r="F26" s="798"/>
      <c r="G26" s="798"/>
      <c r="H26" s="798"/>
      <c r="I26" s="798"/>
      <c r="J26" s="798"/>
      <c r="K26" s="798"/>
      <c r="L26" s="799"/>
      <c r="M26" s="796" t="s">
        <v>651</v>
      </c>
      <c r="N26" s="796"/>
      <c r="O26" s="796"/>
      <c r="P26" s="797" t="s">
        <v>664</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19F9904-3352-4D1D-A640-E37A2970DC81}"/>
    <dataValidation type="list" allowBlank="1" showInputMessage="1" showErrorMessage="1" sqref="E8 E19 P8 P19" xr:uid="{41C21F2D-3A38-4C8E-BAF2-F06403B293E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E32FE9D-06E6-4EF4-9C73-C8915129CB64}">
          <x14:formula1>
            <xm:f>'(参考)リスト'!$F$16:$F$21</xm:f>
          </x14:formula1>
          <xm:sqref>E11:E12 E22:E23 P11:P12 P22:P23</xm:sqref>
        </x14:dataValidation>
        <x14:dataValidation type="list" allowBlank="1" showInputMessage="1" showErrorMessage="1" xr:uid="{972A967A-368D-4F4D-AEE4-88CEA3C995D3}">
          <x14:formula1>
            <xm:f>'(参考)リスト'!$D$16:$D$18</xm:f>
          </x14:formula1>
          <xm:sqref>E10 E21 P10 P21</xm:sqref>
        </x14:dataValidation>
        <x14:dataValidation type="list" allowBlank="1" showInputMessage="1" showErrorMessage="1" xr:uid="{A23C59BE-696B-41E4-89FF-59ADC35D6717}">
          <x14:formula1>
            <xm:f>'(参考)リスト'!$E$16:$E$27</xm:f>
          </x14:formula1>
          <xm:sqref>E9 E20 P9 P20</xm:sqref>
        </x14:dataValidation>
        <x14:dataValidation type="list" allowBlank="1" showInputMessage="1" showErrorMessage="1" xr:uid="{1176E9F4-074A-4F50-945C-3AEA5FFAAFF4}">
          <x14:formula1>
            <xm:f>'(参考)リスト'!$B$16:$B$21</xm:f>
          </x14:formula1>
          <xm:sqref>E7 E18 P7 P18</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0434A-D828-47E9-9C38-2B0E754A9BD0}">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506</v>
      </c>
      <c r="F5" s="804"/>
      <c r="G5" s="805"/>
      <c r="H5" s="805"/>
      <c r="I5" s="805"/>
      <c r="J5" s="805"/>
      <c r="K5" s="805"/>
      <c r="L5" s="806"/>
      <c r="M5" s="832" t="s">
        <v>634</v>
      </c>
      <c r="N5" s="837" t="s">
        <v>635</v>
      </c>
      <c r="O5" s="838"/>
      <c r="P5" s="277" t="s">
        <v>506</v>
      </c>
      <c r="Q5" s="804"/>
      <c r="R5" s="805"/>
      <c r="S5" s="805"/>
      <c r="T5" s="805"/>
      <c r="U5" s="805"/>
      <c r="V5" s="805"/>
      <c r="W5" s="806"/>
    </row>
    <row r="6" spans="2:23" s="31" customFormat="1" ht="25.5" customHeight="1" x14ac:dyDescent="0.15">
      <c r="B6" s="834"/>
      <c r="C6" s="837" t="s">
        <v>173</v>
      </c>
      <c r="D6" s="838"/>
      <c r="E6" s="278">
        <v>24</v>
      </c>
      <c r="F6" s="807"/>
      <c r="G6" s="808"/>
      <c r="H6" s="808"/>
      <c r="I6" s="808"/>
      <c r="J6" s="808"/>
      <c r="K6" s="808"/>
      <c r="L6" s="809"/>
      <c r="M6" s="834"/>
      <c r="N6" s="837" t="s">
        <v>636</v>
      </c>
      <c r="O6" s="838"/>
      <c r="P6" s="278">
        <v>27</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567</v>
      </c>
      <c r="F8" s="807"/>
      <c r="G8" s="808"/>
      <c r="H8" s="808"/>
      <c r="I8" s="808"/>
      <c r="J8" s="808"/>
      <c r="K8" s="808"/>
      <c r="L8" s="809"/>
      <c r="M8" s="833"/>
      <c r="N8" s="837" t="s">
        <v>290</v>
      </c>
      <c r="O8" s="838"/>
      <c r="P8" s="277" t="s">
        <v>552</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655</v>
      </c>
      <c r="F13" s="830"/>
      <c r="G13" s="831"/>
      <c r="H13" s="813" t="s">
        <v>643</v>
      </c>
      <c r="I13" s="813"/>
      <c r="J13" s="814" t="s">
        <v>878</v>
      </c>
      <c r="K13" s="814"/>
      <c r="L13" s="814"/>
      <c r="M13" s="813" t="s">
        <v>645</v>
      </c>
      <c r="N13" s="813"/>
      <c r="O13" s="813"/>
      <c r="P13" s="826" t="s">
        <v>728</v>
      </c>
      <c r="Q13" s="827"/>
      <c r="R13" s="828"/>
      <c r="S13" s="813" t="s">
        <v>643</v>
      </c>
      <c r="T13" s="813"/>
      <c r="U13" s="814" t="s">
        <v>879</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689</v>
      </c>
      <c r="F15" s="798"/>
      <c r="G15" s="798"/>
      <c r="H15" s="798"/>
      <c r="I15" s="798"/>
      <c r="J15" s="798"/>
      <c r="K15" s="798"/>
      <c r="L15" s="799"/>
      <c r="M15" s="796" t="s">
        <v>651</v>
      </c>
      <c r="N15" s="796"/>
      <c r="O15" s="796"/>
      <c r="P15" s="797" t="s">
        <v>669</v>
      </c>
      <c r="Q15" s="798"/>
      <c r="R15" s="798"/>
      <c r="S15" s="798"/>
      <c r="T15" s="798"/>
      <c r="U15" s="798"/>
      <c r="V15" s="798"/>
      <c r="W15" s="799"/>
    </row>
    <row r="16" spans="2:23" s="31" customFormat="1" ht="25.5" customHeight="1" x14ac:dyDescent="0.15">
      <c r="B16" s="803" t="s">
        <v>171</v>
      </c>
      <c r="C16" s="803" t="s">
        <v>172</v>
      </c>
      <c r="D16" s="803"/>
      <c r="E16" s="277" t="s">
        <v>506</v>
      </c>
      <c r="F16" s="804"/>
      <c r="G16" s="805"/>
      <c r="H16" s="805"/>
      <c r="I16" s="805"/>
      <c r="J16" s="805"/>
      <c r="K16" s="805"/>
      <c r="L16" s="806"/>
      <c r="M16" s="803" t="s">
        <v>634</v>
      </c>
      <c r="N16" s="803" t="s">
        <v>635</v>
      </c>
      <c r="O16" s="803"/>
      <c r="P16" s="277" t="s">
        <v>506</v>
      </c>
      <c r="Q16" s="804"/>
      <c r="R16" s="805"/>
      <c r="S16" s="805"/>
      <c r="T16" s="805"/>
      <c r="U16" s="805"/>
      <c r="V16" s="805"/>
      <c r="W16" s="806"/>
    </row>
    <row r="17" spans="2:24" s="31" customFormat="1" ht="25.5" customHeight="1" x14ac:dyDescent="0.15">
      <c r="B17" s="803"/>
      <c r="C17" s="803" t="s">
        <v>173</v>
      </c>
      <c r="D17" s="803"/>
      <c r="E17" s="278">
        <v>29</v>
      </c>
      <c r="F17" s="807"/>
      <c r="G17" s="808"/>
      <c r="H17" s="808"/>
      <c r="I17" s="808"/>
      <c r="J17" s="808"/>
      <c r="K17" s="808"/>
      <c r="L17" s="809"/>
      <c r="M17" s="803"/>
      <c r="N17" s="803" t="s">
        <v>636</v>
      </c>
      <c r="O17" s="803"/>
      <c r="P17" s="278">
        <v>31</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552</v>
      </c>
      <c r="F19" s="807"/>
      <c r="G19" s="808"/>
      <c r="H19" s="808"/>
      <c r="I19" s="808"/>
      <c r="J19" s="808"/>
      <c r="K19" s="808"/>
      <c r="L19" s="809"/>
      <c r="M19" s="803"/>
      <c r="N19" s="803" t="s">
        <v>290</v>
      </c>
      <c r="O19" s="803"/>
      <c r="P19" s="277" t="s">
        <v>552</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880</v>
      </c>
      <c r="F24" s="827"/>
      <c r="G24" s="828"/>
      <c r="H24" s="813" t="s">
        <v>643</v>
      </c>
      <c r="I24" s="813"/>
      <c r="J24" s="829" t="s">
        <v>881</v>
      </c>
      <c r="K24" s="830"/>
      <c r="L24" s="831"/>
      <c r="M24" s="813" t="s">
        <v>645</v>
      </c>
      <c r="N24" s="813"/>
      <c r="O24" s="813"/>
      <c r="P24" s="826" t="s">
        <v>882</v>
      </c>
      <c r="Q24" s="827"/>
      <c r="R24" s="828"/>
      <c r="S24" s="813" t="s">
        <v>643</v>
      </c>
      <c r="T24" s="813"/>
      <c r="U24" s="814" t="s">
        <v>883</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760</v>
      </c>
      <c r="F26" s="798"/>
      <c r="G26" s="798"/>
      <c r="H26" s="798"/>
      <c r="I26" s="798"/>
      <c r="J26" s="798"/>
      <c r="K26" s="798"/>
      <c r="L26" s="799"/>
      <c r="M26" s="796" t="s">
        <v>651</v>
      </c>
      <c r="N26" s="796"/>
      <c r="O26" s="796"/>
      <c r="P26" s="797" t="s">
        <v>669</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A150D1A8-F69F-450B-AA8C-99A0C5A57E39}">
      <formula1>INDIRECT(E7)</formula1>
    </dataValidation>
    <dataValidation allowBlank="1" showInputMessage="1" showErrorMessage="1" prompt="覆工スパン毎に連番を記入。_x000a_数値で入力する。" sqref="E6 E17 P17 P6" xr:uid="{26E776CD-3F3A-45FE-A41D-DBE0E75FE877}"/>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098C247-0419-4A57-BCEF-7B1BA0B5D2FB}">
          <x14:formula1>
            <xm:f>'(参考)リスト'!$B$16:$B$21</xm:f>
          </x14:formula1>
          <xm:sqref>E7 E18 P7 P18</xm:sqref>
        </x14:dataValidation>
        <x14:dataValidation type="list" allowBlank="1" showInputMessage="1" showErrorMessage="1" xr:uid="{FA6D3E79-8770-411F-BFDD-485C79A1F6E8}">
          <x14:formula1>
            <xm:f>'(参考)リスト'!$E$16:$E$27</xm:f>
          </x14:formula1>
          <xm:sqref>E9 E20 P9 P20</xm:sqref>
        </x14:dataValidation>
        <x14:dataValidation type="list" allowBlank="1" showInputMessage="1" showErrorMessage="1" xr:uid="{92576CA5-C590-46BA-8AEC-9A8A4198C475}">
          <x14:formula1>
            <xm:f>'(参考)リスト'!$D$16:$D$18</xm:f>
          </x14:formula1>
          <xm:sqref>E10 E21 P10 P21</xm:sqref>
        </x14:dataValidation>
        <x14:dataValidation type="list" allowBlank="1" showInputMessage="1" showErrorMessage="1" xr:uid="{B561267F-D50E-4BE9-8040-FB86FA83BEC5}">
          <x14:formula1>
            <xm:f>'(参考)リスト'!$F$16:$F$21</xm:f>
          </x14:formula1>
          <xm:sqref>E11:E12 E22:E23 P11:P12 P22:P23</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E7805-7443-4277-8FF2-8D0CFD4DF505}">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506</v>
      </c>
      <c r="F5" s="804"/>
      <c r="G5" s="805"/>
      <c r="H5" s="805"/>
      <c r="I5" s="805"/>
      <c r="J5" s="805"/>
      <c r="K5" s="805"/>
      <c r="L5" s="806"/>
      <c r="M5" s="832" t="s">
        <v>634</v>
      </c>
      <c r="N5" s="837" t="s">
        <v>635</v>
      </c>
      <c r="O5" s="838"/>
      <c r="P5" s="277" t="s">
        <v>506</v>
      </c>
      <c r="Q5" s="804"/>
      <c r="R5" s="805"/>
      <c r="S5" s="805"/>
      <c r="T5" s="805"/>
      <c r="U5" s="805"/>
      <c r="V5" s="805"/>
      <c r="W5" s="806"/>
    </row>
    <row r="6" spans="2:23" s="31" customFormat="1" ht="25.5" customHeight="1" x14ac:dyDescent="0.15">
      <c r="B6" s="834"/>
      <c r="C6" s="837" t="s">
        <v>173</v>
      </c>
      <c r="D6" s="838"/>
      <c r="E6" s="278">
        <v>36</v>
      </c>
      <c r="F6" s="807"/>
      <c r="G6" s="808"/>
      <c r="H6" s="808"/>
      <c r="I6" s="808"/>
      <c r="J6" s="808"/>
      <c r="K6" s="808"/>
      <c r="L6" s="809"/>
      <c r="M6" s="834"/>
      <c r="N6" s="837" t="s">
        <v>636</v>
      </c>
      <c r="O6" s="838"/>
      <c r="P6" s="278">
        <v>37</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557</v>
      </c>
      <c r="Q7" s="807"/>
      <c r="R7" s="808"/>
      <c r="S7" s="808"/>
      <c r="T7" s="808"/>
      <c r="U7" s="808"/>
      <c r="V7" s="808"/>
      <c r="W7" s="809"/>
    </row>
    <row r="8" spans="2:23" s="31" customFormat="1" ht="25.5" customHeight="1" x14ac:dyDescent="0.15">
      <c r="B8" s="833"/>
      <c r="C8" s="837" t="s">
        <v>131</v>
      </c>
      <c r="D8" s="838"/>
      <c r="E8" s="277" t="s">
        <v>572</v>
      </c>
      <c r="F8" s="807"/>
      <c r="G8" s="808"/>
      <c r="H8" s="808"/>
      <c r="I8" s="808"/>
      <c r="J8" s="808"/>
      <c r="K8" s="808"/>
      <c r="L8" s="809"/>
      <c r="M8" s="833"/>
      <c r="N8" s="837" t="s">
        <v>290</v>
      </c>
      <c r="O8" s="838"/>
      <c r="P8" s="277" t="s">
        <v>558</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343</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c r="Q12" s="810"/>
      <c r="R12" s="811"/>
      <c r="S12" s="811"/>
      <c r="T12" s="811"/>
      <c r="U12" s="811"/>
      <c r="V12" s="811"/>
      <c r="W12" s="812"/>
    </row>
    <row r="13" spans="2:23" s="31" customFormat="1" ht="25.5" customHeight="1" x14ac:dyDescent="0.15">
      <c r="B13" s="813" t="s">
        <v>177</v>
      </c>
      <c r="C13" s="813"/>
      <c r="D13" s="813"/>
      <c r="E13" s="829" t="s">
        <v>884</v>
      </c>
      <c r="F13" s="830"/>
      <c r="G13" s="831"/>
      <c r="H13" s="813" t="s">
        <v>643</v>
      </c>
      <c r="I13" s="813"/>
      <c r="J13" s="814" t="s">
        <v>668</v>
      </c>
      <c r="K13" s="814"/>
      <c r="L13" s="814"/>
      <c r="M13" s="813" t="s">
        <v>645</v>
      </c>
      <c r="N13" s="813"/>
      <c r="O13" s="813"/>
      <c r="P13" s="826" t="s">
        <v>595</v>
      </c>
      <c r="Q13" s="827"/>
      <c r="R13" s="828"/>
      <c r="S13" s="813" t="s">
        <v>643</v>
      </c>
      <c r="T13" s="813"/>
      <c r="U13" s="814" t="s">
        <v>668</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885</v>
      </c>
      <c r="F15" s="798"/>
      <c r="G15" s="798"/>
      <c r="H15" s="798"/>
      <c r="I15" s="798"/>
      <c r="J15" s="798"/>
      <c r="K15" s="798"/>
      <c r="L15" s="799"/>
      <c r="M15" s="796" t="s">
        <v>651</v>
      </c>
      <c r="N15" s="796"/>
      <c r="O15" s="796"/>
      <c r="P15" s="797" t="s">
        <v>673</v>
      </c>
      <c r="Q15" s="798"/>
      <c r="R15" s="798"/>
      <c r="S15" s="798"/>
      <c r="T15" s="798"/>
      <c r="U15" s="798"/>
      <c r="V15" s="798"/>
      <c r="W15" s="799"/>
    </row>
    <row r="16" spans="2:23" s="31" customFormat="1" ht="25.5" customHeight="1" x14ac:dyDescent="0.15">
      <c r="B16" s="803" t="s">
        <v>171</v>
      </c>
      <c r="C16" s="803" t="s">
        <v>172</v>
      </c>
      <c r="D16" s="803"/>
      <c r="E16" s="277" t="s">
        <v>507</v>
      </c>
      <c r="F16" s="804"/>
      <c r="G16" s="805"/>
      <c r="H16" s="805"/>
      <c r="I16" s="805"/>
      <c r="J16" s="805"/>
      <c r="K16" s="805"/>
      <c r="L16" s="806"/>
      <c r="M16" s="803" t="s">
        <v>634</v>
      </c>
      <c r="N16" s="803" t="s">
        <v>635</v>
      </c>
      <c r="O16" s="803"/>
      <c r="P16" s="277" t="s">
        <v>507</v>
      </c>
      <c r="Q16" s="804"/>
      <c r="R16" s="805"/>
      <c r="S16" s="805"/>
      <c r="T16" s="805"/>
      <c r="U16" s="805"/>
      <c r="V16" s="805"/>
      <c r="W16" s="806"/>
    </row>
    <row r="17" spans="2:24" s="31" customFormat="1" ht="25.5" customHeight="1" x14ac:dyDescent="0.15">
      <c r="B17" s="803"/>
      <c r="C17" s="803" t="s">
        <v>173</v>
      </c>
      <c r="D17" s="803"/>
      <c r="E17" s="278">
        <v>22</v>
      </c>
      <c r="F17" s="807"/>
      <c r="G17" s="808"/>
      <c r="H17" s="808"/>
      <c r="I17" s="808"/>
      <c r="J17" s="808"/>
      <c r="K17" s="808"/>
      <c r="L17" s="809"/>
      <c r="M17" s="803"/>
      <c r="N17" s="803" t="s">
        <v>636</v>
      </c>
      <c r="O17" s="803"/>
      <c r="P17" s="278">
        <v>23</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576</v>
      </c>
      <c r="F19" s="807"/>
      <c r="G19" s="808"/>
      <c r="H19" s="808"/>
      <c r="I19" s="808"/>
      <c r="J19" s="808"/>
      <c r="K19" s="808"/>
      <c r="L19" s="809"/>
      <c r="M19" s="803"/>
      <c r="N19" s="803" t="s">
        <v>290</v>
      </c>
      <c r="O19" s="803"/>
      <c r="P19" s="277" t="s">
        <v>576</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343</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618</v>
      </c>
      <c r="Q23" s="810"/>
      <c r="R23" s="811"/>
      <c r="S23" s="811"/>
      <c r="T23" s="811"/>
      <c r="U23" s="811"/>
      <c r="V23" s="811"/>
      <c r="W23" s="812"/>
    </row>
    <row r="24" spans="2:24" s="31" customFormat="1" ht="25.5" customHeight="1" x14ac:dyDescent="0.15">
      <c r="B24" s="813" t="s">
        <v>177</v>
      </c>
      <c r="C24" s="813"/>
      <c r="D24" s="813"/>
      <c r="E24" s="826" t="s">
        <v>849</v>
      </c>
      <c r="F24" s="827"/>
      <c r="G24" s="828"/>
      <c r="H24" s="813" t="s">
        <v>643</v>
      </c>
      <c r="I24" s="813"/>
      <c r="J24" s="829" t="s">
        <v>886</v>
      </c>
      <c r="K24" s="830"/>
      <c r="L24" s="831"/>
      <c r="M24" s="813" t="s">
        <v>645</v>
      </c>
      <c r="N24" s="813"/>
      <c r="O24" s="813"/>
      <c r="P24" s="826" t="s">
        <v>545</v>
      </c>
      <c r="Q24" s="827"/>
      <c r="R24" s="828"/>
      <c r="S24" s="813" t="s">
        <v>643</v>
      </c>
      <c r="T24" s="813"/>
      <c r="U24" s="814" t="s">
        <v>887</v>
      </c>
      <c r="V24" s="814"/>
      <c r="W24" s="814"/>
    </row>
    <row r="25" spans="2:24" s="31" customFormat="1" ht="25.5" customHeight="1" x14ac:dyDescent="0.15">
      <c r="B25" s="815" t="s">
        <v>179</v>
      </c>
      <c r="C25" s="815"/>
      <c r="D25" s="815"/>
      <c r="E25" s="816" t="s">
        <v>540</v>
      </c>
      <c r="F25" s="816"/>
      <c r="G25" s="816"/>
      <c r="H25" s="817" t="s">
        <v>648</v>
      </c>
      <c r="I25" s="818"/>
      <c r="J25" s="819" t="s">
        <v>539</v>
      </c>
      <c r="K25" s="820"/>
      <c r="L25" s="821"/>
      <c r="M25" s="817" t="s">
        <v>649</v>
      </c>
      <c r="N25" s="818"/>
      <c r="O25" s="822"/>
      <c r="P25" s="823" t="s">
        <v>620</v>
      </c>
      <c r="Q25" s="816"/>
      <c r="R25" s="816"/>
      <c r="S25" s="824" t="s">
        <v>648</v>
      </c>
      <c r="T25" s="825"/>
      <c r="U25" s="819" t="s">
        <v>888</v>
      </c>
      <c r="V25" s="820"/>
      <c r="W25" s="821"/>
    </row>
    <row r="26" spans="2:24" s="31" customFormat="1" ht="39.75" customHeight="1" x14ac:dyDescent="0.15">
      <c r="B26" s="796" t="s">
        <v>181</v>
      </c>
      <c r="C26" s="796"/>
      <c r="D26" s="796"/>
      <c r="E26" s="797" t="s">
        <v>703</v>
      </c>
      <c r="F26" s="798"/>
      <c r="G26" s="798"/>
      <c r="H26" s="798"/>
      <c r="I26" s="798"/>
      <c r="J26" s="798"/>
      <c r="K26" s="798"/>
      <c r="L26" s="799"/>
      <c r="M26" s="796" t="s">
        <v>651</v>
      </c>
      <c r="N26" s="796"/>
      <c r="O26" s="796"/>
      <c r="P26" s="797" t="s">
        <v>889</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9F64BA6D-7B59-4938-BFD0-73D2CEF2ABD0}"/>
    <dataValidation type="list" allowBlank="1" showInputMessage="1" showErrorMessage="1" sqref="E8 E19 P8 P19" xr:uid="{169169BF-A5A4-4C75-ABED-9E8D9A2DF93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042795F-13B2-4B96-8C1A-E055D540DB70}">
          <x14:formula1>
            <xm:f>'(参考)リスト'!$F$16:$F$21</xm:f>
          </x14:formula1>
          <xm:sqref>E11:E12 E22:E23 P11:P12 P22:P23</xm:sqref>
        </x14:dataValidation>
        <x14:dataValidation type="list" allowBlank="1" showInputMessage="1" showErrorMessage="1" xr:uid="{9CD8BCD3-CFBD-4AF7-A18F-72BAF3B9348B}">
          <x14:formula1>
            <xm:f>'(参考)リスト'!$D$16:$D$18</xm:f>
          </x14:formula1>
          <xm:sqref>E10 E21 P10 P21</xm:sqref>
        </x14:dataValidation>
        <x14:dataValidation type="list" allowBlank="1" showInputMessage="1" showErrorMessage="1" xr:uid="{E9942E9C-78A6-4B8D-B198-4FA5948D6082}">
          <x14:formula1>
            <xm:f>'(参考)リスト'!$E$16:$E$27</xm:f>
          </x14:formula1>
          <xm:sqref>E9 E20 P9 P20</xm:sqref>
        </x14:dataValidation>
        <x14:dataValidation type="list" allowBlank="1" showInputMessage="1" showErrorMessage="1" xr:uid="{78AE671F-5963-46AF-9675-6E0CF0D4500B}">
          <x14:formula1>
            <xm:f>'(参考)リスト'!$B$16:$B$21</xm:f>
          </x14:formula1>
          <xm:sqref>E7 E18 P7 P18</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AF364-F394-40F6-A445-F690D502B829}">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507</v>
      </c>
      <c r="F5" s="804"/>
      <c r="G5" s="805"/>
      <c r="H5" s="805"/>
      <c r="I5" s="805"/>
      <c r="J5" s="805"/>
      <c r="K5" s="805"/>
      <c r="L5" s="806"/>
      <c r="M5" s="832" t="s">
        <v>634</v>
      </c>
      <c r="N5" s="837" t="s">
        <v>635</v>
      </c>
      <c r="O5" s="838"/>
      <c r="P5" s="277" t="s">
        <v>507</v>
      </c>
      <c r="Q5" s="804"/>
      <c r="R5" s="805"/>
      <c r="S5" s="805"/>
      <c r="T5" s="805"/>
      <c r="U5" s="805"/>
      <c r="V5" s="805"/>
      <c r="W5" s="806"/>
    </row>
    <row r="6" spans="2:23" s="31" customFormat="1" ht="25.5" customHeight="1" x14ac:dyDescent="0.15">
      <c r="B6" s="834"/>
      <c r="C6" s="837" t="s">
        <v>173</v>
      </c>
      <c r="D6" s="838"/>
      <c r="E6" s="278">
        <v>24</v>
      </c>
      <c r="F6" s="807"/>
      <c r="G6" s="808"/>
      <c r="H6" s="808"/>
      <c r="I6" s="808"/>
      <c r="J6" s="808"/>
      <c r="K6" s="808"/>
      <c r="L6" s="809"/>
      <c r="M6" s="834"/>
      <c r="N6" s="837" t="s">
        <v>636</v>
      </c>
      <c r="O6" s="838"/>
      <c r="P6" s="278">
        <v>43</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576</v>
      </c>
      <c r="F8" s="807"/>
      <c r="G8" s="808"/>
      <c r="H8" s="808"/>
      <c r="I8" s="808"/>
      <c r="J8" s="808"/>
      <c r="K8" s="808"/>
      <c r="L8" s="809"/>
      <c r="M8" s="833"/>
      <c r="N8" s="837" t="s">
        <v>290</v>
      </c>
      <c r="O8" s="838"/>
      <c r="P8" s="277" t="s">
        <v>560</v>
      </c>
      <c r="Q8" s="807"/>
      <c r="R8" s="808"/>
      <c r="S8" s="808"/>
      <c r="T8" s="808"/>
      <c r="U8" s="808"/>
      <c r="V8" s="808"/>
      <c r="W8" s="809"/>
    </row>
    <row r="9" spans="2:23" s="31" customFormat="1" ht="25.5" customHeight="1" x14ac:dyDescent="0.15">
      <c r="B9" s="839" t="s">
        <v>133</v>
      </c>
      <c r="C9" s="841"/>
      <c r="D9" s="840"/>
      <c r="E9" s="280" t="s">
        <v>343</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618</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545</v>
      </c>
      <c r="F13" s="830"/>
      <c r="G13" s="831"/>
      <c r="H13" s="813" t="s">
        <v>643</v>
      </c>
      <c r="I13" s="813"/>
      <c r="J13" s="814" t="s">
        <v>890</v>
      </c>
      <c r="K13" s="814"/>
      <c r="L13" s="814"/>
      <c r="M13" s="813" t="s">
        <v>645</v>
      </c>
      <c r="N13" s="813"/>
      <c r="O13" s="813"/>
      <c r="P13" s="826" t="s">
        <v>667</v>
      </c>
      <c r="Q13" s="827"/>
      <c r="R13" s="828"/>
      <c r="S13" s="813" t="s">
        <v>643</v>
      </c>
      <c r="T13" s="813"/>
      <c r="U13" s="814" t="s">
        <v>768</v>
      </c>
      <c r="V13" s="814"/>
      <c r="W13" s="814"/>
    </row>
    <row r="14" spans="2:23" s="31" customFormat="1" ht="25.5" customHeight="1" x14ac:dyDescent="0.15">
      <c r="B14" s="815" t="s">
        <v>179</v>
      </c>
      <c r="C14" s="815"/>
      <c r="D14" s="815"/>
      <c r="E14" s="816" t="s">
        <v>620</v>
      </c>
      <c r="F14" s="816"/>
      <c r="G14" s="816"/>
      <c r="H14" s="817" t="s">
        <v>648</v>
      </c>
      <c r="I14" s="818"/>
      <c r="J14" s="819" t="s">
        <v>888</v>
      </c>
      <c r="K14" s="820"/>
      <c r="L14" s="821"/>
      <c r="M14" s="817" t="s">
        <v>649</v>
      </c>
      <c r="N14" s="818"/>
      <c r="O14" s="822"/>
      <c r="P14" s="835" t="s">
        <v>540</v>
      </c>
      <c r="Q14" s="836"/>
      <c r="R14" s="836"/>
      <c r="S14" s="824" t="s">
        <v>648</v>
      </c>
      <c r="T14" s="825"/>
      <c r="U14" s="819" t="s">
        <v>539</v>
      </c>
      <c r="V14" s="820"/>
      <c r="W14" s="821"/>
    </row>
    <row r="15" spans="2:23" s="31" customFormat="1" ht="39.75" customHeight="1" x14ac:dyDescent="0.15">
      <c r="B15" s="796" t="s">
        <v>181</v>
      </c>
      <c r="C15" s="796"/>
      <c r="D15" s="796"/>
      <c r="E15" s="797" t="s">
        <v>891</v>
      </c>
      <c r="F15" s="798"/>
      <c r="G15" s="798"/>
      <c r="H15" s="798"/>
      <c r="I15" s="798"/>
      <c r="J15" s="798"/>
      <c r="K15" s="798"/>
      <c r="L15" s="799"/>
      <c r="M15" s="796" t="s">
        <v>651</v>
      </c>
      <c r="N15" s="796"/>
      <c r="O15" s="796"/>
      <c r="P15" s="797" t="s">
        <v>892</v>
      </c>
      <c r="Q15" s="798"/>
      <c r="R15" s="798"/>
      <c r="S15" s="798"/>
      <c r="T15" s="798"/>
      <c r="U15" s="798"/>
      <c r="V15" s="798"/>
      <c r="W15" s="799"/>
    </row>
    <row r="16" spans="2:23" s="31" customFormat="1" ht="25.5" customHeight="1" x14ac:dyDescent="0.15">
      <c r="B16" s="803" t="s">
        <v>171</v>
      </c>
      <c r="C16" s="803" t="s">
        <v>172</v>
      </c>
      <c r="D16" s="803"/>
      <c r="E16" s="277" t="s">
        <v>507</v>
      </c>
      <c r="F16" s="804"/>
      <c r="G16" s="805"/>
      <c r="H16" s="805"/>
      <c r="I16" s="805"/>
      <c r="J16" s="805"/>
      <c r="K16" s="805"/>
      <c r="L16" s="806"/>
      <c r="M16" s="803" t="s">
        <v>634</v>
      </c>
      <c r="N16" s="803" t="s">
        <v>635</v>
      </c>
      <c r="O16" s="803"/>
      <c r="P16" s="277" t="s">
        <v>507</v>
      </c>
      <c r="Q16" s="804"/>
      <c r="R16" s="805"/>
      <c r="S16" s="805"/>
      <c r="T16" s="805"/>
      <c r="U16" s="805"/>
      <c r="V16" s="805"/>
      <c r="W16" s="806"/>
    </row>
    <row r="17" spans="2:24" s="31" customFormat="1" ht="25.5" customHeight="1" x14ac:dyDescent="0.15">
      <c r="B17" s="803"/>
      <c r="C17" s="803" t="s">
        <v>173</v>
      </c>
      <c r="D17" s="803"/>
      <c r="E17" s="278">
        <v>44</v>
      </c>
      <c r="F17" s="807"/>
      <c r="G17" s="808"/>
      <c r="H17" s="808"/>
      <c r="I17" s="808"/>
      <c r="J17" s="808"/>
      <c r="K17" s="808"/>
      <c r="L17" s="809"/>
      <c r="M17" s="803"/>
      <c r="N17" s="803" t="s">
        <v>636</v>
      </c>
      <c r="O17" s="803"/>
      <c r="P17" s="278">
        <v>45</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549</v>
      </c>
      <c r="F19" s="807"/>
      <c r="G19" s="808"/>
      <c r="H19" s="808"/>
      <c r="I19" s="808"/>
      <c r="J19" s="808"/>
      <c r="K19" s="808"/>
      <c r="L19" s="809"/>
      <c r="M19" s="803"/>
      <c r="N19" s="803" t="s">
        <v>290</v>
      </c>
      <c r="O19" s="803"/>
      <c r="P19" s="277" t="s">
        <v>549</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893</v>
      </c>
      <c r="F24" s="827"/>
      <c r="G24" s="828"/>
      <c r="H24" s="813" t="s">
        <v>643</v>
      </c>
      <c r="I24" s="813"/>
      <c r="J24" s="829" t="s">
        <v>894</v>
      </c>
      <c r="K24" s="830"/>
      <c r="L24" s="831"/>
      <c r="M24" s="813" t="s">
        <v>645</v>
      </c>
      <c r="N24" s="813"/>
      <c r="O24" s="813"/>
      <c r="P24" s="826" t="s">
        <v>728</v>
      </c>
      <c r="Q24" s="827"/>
      <c r="R24" s="828"/>
      <c r="S24" s="813" t="s">
        <v>643</v>
      </c>
      <c r="T24" s="813"/>
      <c r="U24" s="814" t="s">
        <v>839</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664</v>
      </c>
      <c r="F26" s="798"/>
      <c r="G26" s="798"/>
      <c r="H26" s="798"/>
      <c r="I26" s="798"/>
      <c r="J26" s="798"/>
      <c r="K26" s="798"/>
      <c r="L26" s="799"/>
      <c r="M26" s="796" t="s">
        <v>651</v>
      </c>
      <c r="N26" s="796"/>
      <c r="O26" s="796"/>
      <c r="P26" s="797" t="s">
        <v>664</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7650325D-4AA8-4059-9120-9503A73DABA1}">
      <formula1>INDIRECT(E7)</formula1>
    </dataValidation>
    <dataValidation allowBlank="1" showInputMessage="1" showErrorMessage="1" prompt="覆工スパン毎に連番を記入。_x000a_数値で入力する。" sqref="E6 E17 P17 P6" xr:uid="{16DCA052-BFF7-4FC0-8650-8FE247111137}"/>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21083B3-F3A3-4BA1-9980-A35BECF32DF4}">
          <x14:formula1>
            <xm:f>'(参考)リスト'!$B$16:$B$21</xm:f>
          </x14:formula1>
          <xm:sqref>E7 E18 P7 P18</xm:sqref>
        </x14:dataValidation>
        <x14:dataValidation type="list" allowBlank="1" showInputMessage="1" showErrorMessage="1" xr:uid="{90EC1B3E-F240-4382-B8E9-E2336A34C6EB}">
          <x14:formula1>
            <xm:f>'(参考)リスト'!$E$16:$E$27</xm:f>
          </x14:formula1>
          <xm:sqref>E9 E20 P9 P20</xm:sqref>
        </x14:dataValidation>
        <x14:dataValidation type="list" allowBlank="1" showInputMessage="1" showErrorMessage="1" xr:uid="{556FA2CB-0859-4221-80A9-4781BCA84C2E}">
          <x14:formula1>
            <xm:f>'(参考)リスト'!$D$16:$D$18</xm:f>
          </x14:formula1>
          <xm:sqref>E10 E21 P10 P21</xm:sqref>
        </x14:dataValidation>
        <x14:dataValidation type="list" allowBlank="1" showInputMessage="1" showErrorMessage="1" xr:uid="{02490688-E0CA-4284-98F7-1DE51390EB35}">
          <x14:formula1>
            <xm:f>'(参考)リスト'!$F$16:$F$21</xm:f>
          </x14:formula1>
          <xm:sqref>E11:E12 E22:E23 P11:P12 P22:P23</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D48B8-9742-4361-AD75-72ED7CE7FA0F}">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507</v>
      </c>
      <c r="F5" s="804"/>
      <c r="G5" s="805"/>
      <c r="H5" s="805"/>
      <c r="I5" s="805"/>
      <c r="J5" s="805"/>
      <c r="K5" s="805"/>
      <c r="L5" s="806"/>
      <c r="M5" s="832" t="s">
        <v>634</v>
      </c>
      <c r="N5" s="837" t="s">
        <v>635</v>
      </c>
      <c r="O5" s="838"/>
      <c r="P5" s="277" t="s">
        <v>507</v>
      </c>
      <c r="Q5" s="804"/>
      <c r="R5" s="805"/>
      <c r="S5" s="805"/>
      <c r="T5" s="805"/>
      <c r="U5" s="805"/>
      <c r="V5" s="805"/>
      <c r="W5" s="806"/>
    </row>
    <row r="6" spans="2:23" s="31" customFormat="1" ht="25.5" customHeight="1" x14ac:dyDescent="0.15">
      <c r="B6" s="834"/>
      <c r="C6" s="837" t="s">
        <v>173</v>
      </c>
      <c r="D6" s="838"/>
      <c r="E6" s="278">
        <v>46</v>
      </c>
      <c r="F6" s="807"/>
      <c r="G6" s="808"/>
      <c r="H6" s="808"/>
      <c r="I6" s="808"/>
      <c r="J6" s="808"/>
      <c r="K6" s="808"/>
      <c r="L6" s="809"/>
      <c r="M6" s="834"/>
      <c r="N6" s="837" t="s">
        <v>636</v>
      </c>
      <c r="O6" s="838"/>
      <c r="P6" s="278">
        <v>47</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549</v>
      </c>
      <c r="F8" s="807"/>
      <c r="G8" s="808"/>
      <c r="H8" s="808"/>
      <c r="I8" s="808"/>
      <c r="J8" s="808"/>
      <c r="K8" s="808"/>
      <c r="L8" s="809"/>
      <c r="M8" s="833"/>
      <c r="N8" s="837" t="s">
        <v>290</v>
      </c>
      <c r="O8" s="838"/>
      <c r="P8" s="277" t="s">
        <v>549</v>
      </c>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292</v>
      </c>
      <c r="N9" s="841"/>
      <c r="O9" s="840"/>
      <c r="P9" s="280" t="s">
        <v>309</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796" t="s">
        <v>641</v>
      </c>
      <c r="O12" s="796"/>
      <c r="P12" s="213" t="s">
        <v>536</v>
      </c>
      <c r="Q12" s="810"/>
      <c r="R12" s="811"/>
      <c r="S12" s="811"/>
      <c r="T12" s="811"/>
      <c r="U12" s="811"/>
      <c r="V12" s="811"/>
      <c r="W12" s="812"/>
    </row>
    <row r="13" spans="2:23" s="31" customFormat="1" ht="25.5" customHeight="1" x14ac:dyDescent="0.15">
      <c r="B13" s="813" t="s">
        <v>177</v>
      </c>
      <c r="C13" s="813"/>
      <c r="D13" s="813"/>
      <c r="E13" s="829" t="s">
        <v>829</v>
      </c>
      <c r="F13" s="830"/>
      <c r="G13" s="831"/>
      <c r="H13" s="813" t="s">
        <v>643</v>
      </c>
      <c r="I13" s="813"/>
      <c r="J13" s="814" t="s">
        <v>895</v>
      </c>
      <c r="K13" s="814"/>
      <c r="L13" s="814"/>
      <c r="M13" s="813" t="s">
        <v>645</v>
      </c>
      <c r="N13" s="813"/>
      <c r="O13" s="813"/>
      <c r="P13" s="826" t="s">
        <v>896</v>
      </c>
      <c r="Q13" s="827"/>
      <c r="R13" s="828"/>
      <c r="S13" s="813" t="s">
        <v>643</v>
      </c>
      <c r="T13" s="813"/>
      <c r="U13" s="814" t="s">
        <v>897</v>
      </c>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649</v>
      </c>
      <c r="N14" s="818"/>
      <c r="O14" s="822"/>
      <c r="P14" s="835" t="s">
        <v>545</v>
      </c>
      <c r="Q14" s="836"/>
      <c r="R14" s="836"/>
      <c r="S14" s="824" t="s">
        <v>648</v>
      </c>
      <c r="T14" s="825"/>
      <c r="U14" s="819" t="s">
        <v>545</v>
      </c>
      <c r="V14" s="820"/>
      <c r="W14" s="821"/>
    </row>
    <row r="15" spans="2:23" s="31" customFormat="1" ht="39.75" customHeight="1" x14ac:dyDescent="0.15">
      <c r="B15" s="796" t="s">
        <v>181</v>
      </c>
      <c r="C15" s="796"/>
      <c r="D15" s="796"/>
      <c r="E15" s="797" t="s">
        <v>664</v>
      </c>
      <c r="F15" s="798"/>
      <c r="G15" s="798"/>
      <c r="H15" s="798"/>
      <c r="I15" s="798"/>
      <c r="J15" s="798"/>
      <c r="K15" s="798"/>
      <c r="L15" s="799"/>
      <c r="M15" s="796" t="s">
        <v>651</v>
      </c>
      <c r="N15" s="796"/>
      <c r="O15" s="796"/>
      <c r="P15" s="797" t="s">
        <v>664</v>
      </c>
      <c r="Q15" s="798"/>
      <c r="R15" s="798"/>
      <c r="S15" s="798"/>
      <c r="T15" s="798"/>
      <c r="U15" s="798"/>
      <c r="V15" s="798"/>
      <c r="W15" s="799"/>
    </row>
    <row r="16" spans="2:23" s="31" customFormat="1" ht="25.5" customHeight="1" x14ac:dyDescent="0.15">
      <c r="B16" s="803" t="s">
        <v>171</v>
      </c>
      <c r="C16" s="803" t="s">
        <v>172</v>
      </c>
      <c r="D16" s="803"/>
      <c r="E16" s="277" t="s">
        <v>507</v>
      </c>
      <c r="F16" s="804"/>
      <c r="G16" s="805"/>
      <c r="H16" s="805"/>
      <c r="I16" s="805"/>
      <c r="J16" s="805"/>
      <c r="K16" s="805"/>
      <c r="L16" s="806"/>
      <c r="M16" s="803" t="s">
        <v>634</v>
      </c>
      <c r="N16" s="803" t="s">
        <v>635</v>
      </c>
      <c r="O16" s="803"/>
      <c r="P16" s="277" t="s">
        <v>507</v>
      </c>
      <c r="Q16" s="804"/>
      <c r="R16" s="805"/>
      <c r="S16" s="805"/>
      <c r="T16" s="805"/>
      <c r="U16" s="805"/>
      <c r="V16" s="805"/>
      <c r="W16" s="806"/>
    </row>
    <row r="17" spans="2:24" s="31" customFormat="1" ht="25.5" customHeight="1" x14ac:dyDescent="0.15">
      <c r="B17" s="803"/>
      <c r="C17" s="803" t="s">
        <v>173</v>
      </c>
      <c r="D17" s="803"/>
      <c r="E17" s="278">
        <v>48</v>
      </c>
      <c r="F17" s="807"/>
      <c r="G17" s="808"/>
      <c r="H17" s="808"/>
      <c r="I17" s="808"/>
      <c r="J17" s="808"/>
      <c r="K17" s="808"/>
      <c r="L17" s="809"/>
      <c r="M17" s="803"/>
      <c r="N17" s="803" t="s">
        <v>636</v>
      </c>
      <c r="O17" s="803"/>
      <c r="P17" s="278">
        <v>52</v>
      </c>
      <c r="Q17" s="807"/>
      <c r="R17" s="808"/>
      <c r="S17" s="808"/>
      <c r="T17" s="808"/>
      <c r="U17" s="808"/>
      <c r="V17" s="808"/>
      <c r="W17" s="809"/>
    </row>
    <row r="18" spans="2:24" s="31" customFormat="1" ht="25.5" customHeight="1" x14ac:dyDescent="0.15">
      <c r="B18" s="803" t="s">
        <v>174</v>
      </c>
      <c r="C18" s="803" t="s">
        <v>130</v>
      </c>
      <c r="D18" s="803"/>
      <c r="E18" s="279" t="s">
        <v>533</v>
      </c>
      <c r="F18" s="807"/>
      <c r="G18" s="808"/>
      <c r="H18" s="808"/>
      <c r="I18" s="808"/>
      <c r="J18" s="808"/>
      <c r="K18" s="808"/>
      <c r="L18" s="809"/>
      <c r="M18" s="803" t="s">
        <v>637</v>
      </c>
      <c r="N18" s="803" t="s">
        <v>638</v>
      </c>
      <c r="O18" s="803"/>
      <c r="P18" s="279" t="s">
        <v>533</v>
      </c>
      <c r="Q18" s="807"/>
      <c r="R18" s="808"/>
      <c r="S18" s="808"/>
      <c r="T18" s="808"/>
      <c r="U18" s="808"/>
      <c r="V18" s="808"/>
      <c r="W18" s="809"/>
    </row>
    <row r="19" spans="2:24" s="31" customFormat="1" ht="25.5" customHeight="1" x14ac:dyDescent="0.15">
      <c r="B19" s="803"/>
      <c r="C19" s="803" t="s">
        <v>131</v>
      </c>
      <c r="D19" s="803"/>
      <c r="E19" s="277" t="s">
        <v>549</v>
      </c>
      <c r="F19" s="807"/>
      <c r="G19" s="808"/>
      <c r="H19" s="808"/>
      <c r="I19" s="808"/>
      <c r="J19" s="808"/>
      <c r="K19" s="808"/>
      <c r="L19" s="809"/>
      <c r="M19" s="803"/>
      <c r="N19" s="803" t="s">
        <v>290</v>
      </c>
      <c r="O19" s="803"/>
      <c r="P19" s="277" t="s">
        <v>552</v>
      </c>
      <c r="Q19" s="807"/>
      <c r="R19" s="808"/>
      <c r="S19" s="808"/>
      <c r="T19" s="808"/>
      <c r="U19" s="808"/>
      <c r="V19" s="808"/>
      <c r="W19" s="809"/>
    </row>
    <row r="20" spans="2:24" s="31" customFormat="1" ht="25.5" customHeight="1" x14ac:dyDescent="0.15">
      <c r="B20" s="796" t="s">
        <v>133</v>
      </c>
      <c r="C20" s="796"/>
      <c r="D20" s="796"/>
      <c r="E20" s="280" t="s">
        <v>309</v>
      </c>
      <c r="F20" s="807"/>
      <c r="G20" s="808"/>
      <c r="H20" s="808"/>
      <c r="I20" s="808"/>
      <c r="J20" s="808"/>
      <c r="K20" s="808"/>
      <c r="L20" s="809"/>
      <c r="M20" s="796" t="s">
        <v>292</v>
      </c>
      <c r="N20" s="796"/>
      <c r="O20" s="796"/>
      <c r="P20" s="280" t="s">
        <v>309</v>
      </c>
      <c r="Q20" s="807"/>
      <c r="R20" s="808"/>
      <c r="S20" s="808"/>
      <c r="T20" s="808"/>
      <c r="U20" s="808"/>
      <c r="V20" s="808"/>
      <c r="W20" s="809"/>
    </row>
    <row r="21" spans="2:24" s="31" customFormat="1" ht="25.5" customHeight="1" x14ac:dyDescent="0.15">
      <c r="B21" s="832" t="s">
        <v>175</v>
      </c>
      <c r="C21" s="796" t="s">
        <v>176</v>
      </c>
      <c r="D21" s="796"/>
      <c r="E21" s="278" t="s">
        <v>525</v>
      </c>
      <c r="F21" s="807"/>
      <c r="G21" s="808"/>
      <c r="H21" s="808"/>
      <c r="I21" s="808"/>
      <c r="J21" s="808"/>
      <c r="K21" s="808"/>
      <c r="L21" s="809"/>
      <c r="M21" s="832" t="s">
        <v>639</v>
      </c>
      <c r="N21" s="796" t="s">
        <v>291</v>
      </c>
      <c r="O21" s="796"/>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640</v>
      </c>
      <c r="O22" s="796"/>
      <c r="P22" s="213"/>
      <c r="Q22" s="807"/>
      <c r="R22" s="808"/>
      <c r="S22" s="808"/>
      <c r="T22" s="808"/>
      <c r="U22" s="808"/>
      <c r="V22" s="808"/>
      <c r="W22" s="809"/>
    </row>
    <row r="23" spans="2:24" s="31" customFormat="1" ht="25.5" customHeight="1" x14ac:dyDescent="0.15">
      <c r="B23" s="834"/>
      <c r="C23" s="796" t="s">
        <v>143</v>
      </c>
      <c r="D23" s="796"/>
      <c r="E23" s="213" t="s">
        <v>536</v>
      </c>
      <c r="F23" s="810"/>
      <c r="G23" s="811"/>
      <c r="H23" s="811"/>
      <c r="I23" s="811"/>
      <c r="J23" s="811"/>
      <c r="K23" s="811"/>
      <c r="L23" s="812"/>
      <c r="M23" s="834"/>
      <c r="N23" s="796" t="s">
        <v>641</v>
      </c>
      <c r="O23" s="796"/>
      <c r="P23" s="213" t="s">
        <v>536</v>
      </c>
      <c r="Q23" s="810"/>
      <c r="R23" s="811"/>
      <c r="S23" s="811"/>
      <c r="T23" s="811"/>
      <c r="U23" s="811"/>
      <c r="V23" s="811"/>
      <c r="W23" s="812"/>
    </row>
    <row r="24" spans="2:24" s="31" customFormat="1" ht="25.5" customHeight="1" x14ac:dyDescent="0.15">
      <c r="B24" s="813" t="s">
        <v>177</v>
      </c>
      <c r="C24" s="813"/>
      <c r="D24" s="813"/>
      <c r="E24" s="826" t="s">
        <v>752</v>
      </c>
      <c r="F24" s="827"/>
      <c r="G24" s="828"/>
      <c r="H24" s="813" t="s">
        <v>643</v>
      </c>
      <c r="I24" s="813"/>
      <c r="J24" s="829" t="s">
        <v>753</v>
      </c>
      <c r="K24" s="830"/>
      <c r="L24" s="831"/>
      <c r="M24" s="813" t="s">
        <v>645</v>
      </c>
      <c r="N24" s="813"/>
      <c r="O24" s="813"/>
      <c r="P24" s="826" t="s">
        <v>898</v>
      </c>
      <c r="Q24" s="827"/>
      <c r="R24" s="828"/>
      <c r="S24" s="813" t="s">
        <v>643</v>
      </c>
      <c r="T24" s="813"/>
      <c r="U24" s="814" t="s">
        <v>899</v>
      </c>
      <c r="V24" s="814"/>
      <c r="W24" s="814"/>
    </row>
    <row r="25" spans="2:24" s="31" customFormat="1" ht="25.5" customHeight="1" x14ac:dyDescent="0.15">
      <c r="B25" s="815" t="s">
        <v>179</v>
      </c>
      <c r="C25" s="815"/>
      <c r="D25" s="815"/>
      <c r="E25" s="816" t="s">
        <v>545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664</v>
      </c>
      <c r="F26" s="798"/>
      <c r="G26" s="798"/>
      <c r="H26" s="798"/>
      <c r="I26" s="798"/>
      <c r="J26" s="798"/>
      <c r="K26" s="798"/>
      <c r="L26" s="799"/>
      <c r="M26" s="796" t="s">
        <v>651</v>
      </c>
      <c r="N26" s="796"/>
      <c r="O26" s="796"/>
      <c r="P26" s="797" t="s">
        <v>669</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43DCDA95-A2EB-4E05-ACB6-1EF27008F36E}">
      <formula1>INDIRECT(E7)</formula1>
    </dataValidation>
    <dataValidation allowBlank="1" showInputMessage="1" showErrorMessage="1" prompt="覆工スパン毎に連番を記入。_x000a_数値で入力する。" sqref="E6 E17 P17 P6" xr:uid="{975DD623-FAD7-477A-B6AF-CF397061BE8C}"/>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C28BCFF-9D8E-4C33-96F7-F22C2A834750}">
          <x14:formula1>
            <xm:f>'(参考)リスト'!$B$16:$B$21</xm:f>
          </x14:formula1>
          <xm:sqref>E7 E18 P7 P18</xm:sqref>
        </x14:dataValidation>
        <x14:dataValidation type="list" allowBlank="1" showInputMessage="1" showErrorMessage="1" xr:uid="{AB7DFF63-C219-4F5E-A774-D122042ACF34}">
          <x14:formula1>
            <xm:f>'(参考)リスト'!$E$16:$E$27</xm:f>
          </x14:formula1>
          <xm:sqref>E9 E20 P9 P20</xm:sqref>
        </x14:dataValidation>
        <x14:dataValidation type="list" allowBlank="1" showInputMessage="1" showErrorMessage="1" xr:uid="{916F039C-1484-458D-B2B9-46EAC7F9A174}">
          <x14:formula1>
            <xm:f>'(参考)リスト'!$D$16:$D$18</xm:f>
          </x14:formula1>
          <xm:sqref>E10 E21 P10 P21</xm:sqref>
        </x14:dataValidation>
        <x14:dataValidation type="list" allowBlank="1" showInputMessage="1" showErrorMessage="1" xr:uid="{49636229-8735-42B9-94DC-B35550BCD6E9}">
          <x14:formula1>
            <xm:f>'(参考)リスト'!$F$16:$F$21</xm:f>
          </x14:formula1>
          <xm:sqref>E11:E12 E22:E23 P11:P12 P22:P23</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9D584-38D7-4EF5-BBCA-D38258E2FC8F}">
  <dimension ref="B1:X31"/>
  <sheetViews>
    <sheetView showGridLines="0" showZeros="0" view="pageBreakPreview" topLeftCell="A12"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507</v>
      </c>
      <c r="F5" s="804"/>
      <c r="G5" s="805"/>
      <c r="H5" s="805"/>
      <c r="I5" s="805"/>
      <c r="J5" s="805"/>
      <c r="K5" s="805"/>
      <c r="L5" s="806"/>
      <c r="M5" s="832" t="s">
        <v>634</v>
      </c>
      <c r="N5" s="837" t="s">
        <v>635</v>
      </c>
      <c r="O5" s="838"/>
      <c r="P5" s="277" t="s">
        <v>507</v>
      </c>
      <c r="Q5" s="804"/>
      <c r="R5" s="805"/>
      <c r="S5" s="805"/>
      <c r="T5" s="805"/>
      <c r="U5" s="805"/>
      <c r="V5" s="805"/>
      <c r="W5" s="806"/>
    </row>
    <row r="6" spans="2:23" s="31" customFormat="1" ht="25.5" customHeight="1" x14ac:dyDescent="0.15">
      <c r="B6" s="834"/>
      <c r="C6" s="837" t="s">
        <v>173</v>
      </c>
      <c r="D6" s="838"/>
      <c r="E6" s="278">
        <v>55</v>
      </c>
      <c r="F6" s="807"/>
      <c r="G6" s="808"/>
      <c r="H6" s="808"/>
      <c r="I6" s="808"/>
      <c r="J6" s="808"/>
      <c r="K6" s="808"/>
      <c r="L6" s="809"/>
      <c r="M6" s="834"/>
      <c r="N6" s="837" t="s">
        <v>636</v>
      </c>
      <c r="O6" s="838"/>
      <c r="P6" s="278">
        <v>56</v>
      </c>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637</v>
      </c>
      <c r="N7" s="837" t="s">
        <v>638</v>
      </c>
      <c r="O7" s="838"/>
      <c r="P7" s="279" t="s">
        <v>533</v>
      </c>
      <c r="Q7" s="807"/>
      <c r="R7" s="808"/>
      <c r="S7" s="808"/>
      <c r="T7" s="808"/>
      <c r="U7" s="808"/>
      <c r="V7" s="808"/>
      <c r="W7" s="809"/>
    </row>
    <row r="8" spans="2:23" s="31" customFormat="1" ht="25.5" customHeight="1" x14ac:dyDescent="0.15">
      <c r="B8" s="833"/>
      <c r="C8" s="837" t="s">
        <v>131</v>
      </c>
      <c r="D8" s="838"/>
      <c r="E8" s="277" t="s">
        <v>572</v>
      </c>
      <c r="F8" s="807"/>
      <c r="G8" s="808"/>
      <c r="H8" s="808"/>
      <c r="I8" s="808"/>
      <c r="J8" s="808"/>
      <c r="K8" s="808"/>
      <c r="L8" s="809"/>
      <c r="M8" s="834"/>
      <c r="N8" s="837" t="s">
        <v>290</v>
      </c>
      <c r="O8" s="838"/>
      <c r="P8" s="277" t="s">
        <v>572</v>
      </c>
      <c r="Q8" s="807"/>
      <c r="R8" s="808"/>
      <c r="S8" s="808"/>
      <c r="T8" s="808"/>
      <c r="U8" s="808"/>
      <c r="V8" s="808"/>
      <c r="W8" s="809"/>
    </row>
    <row r="9" spans="2:23" s="31" customFormat="1" ht="25.5" customHeight="1" x14ac:dyDescent="0.15">
      <c r="B9" s="839" t="s">
        <v>133</v>
      </c>
      <c r="C9" s="841"/>
      <c r="D9" s="840"/>
      <c r="E9" s="280" t="s">
        <v>335</v>
      </c>
      <c r="F9" s="807"/>
      <c r="G9" s="808"/>
      <c r="H9" s="808"/>
      <c r="I9" s="808"/>
      <c r="J9" s="808"/>
      <c r="K9" s="808"/>
      <c r="L9" s="809"/>
      <c r="M9" s="839" t="s">
        <v>292</v>
      </c>
      <c r="N9" s="841"/>
      <c r="O9" s="840"/>
      <c r="P9" s="280" t="s">
        <v>335</v>
      </c>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639</v>
      </c>
      <c r="N10" s="839" t="s">
        <v>291</v>
      </c>
      <c r="O10" s="840"/>
      <c r="P10" s="278" t="s">
        <v>525</v>
      </c>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640</v>
      </c>
      <c r="O11" s="840"/>
      <c r="P11" s="213"/>
      <c r="Q11" s="807"/>
      <c r="R11" s="808"/>
      <c r="S11" s="808"/>
      <c r="T11" s="808"/>
      <c r="U11" s="808"/>
      <c r="V11" s="808"/>
      <c r="W11" s="809"/>
    </row>
    <row r="12" spans="2:23" s="31" customFormat="1" ht="25.5" customHeight="1" x14ac:dyDescent="0.15">
      <c r="B12" s="834"/>
      <c r="C12" s="796" t="s">
        <v>143</v>
      </c>
      <c r="D12" s="796"/>
      <c r="E12" s="213" t="s">
        <v>536</v>
      </c>
      <c r="F12" s="810"/>
      <c r="G12" s="811"/>
      <c r="H12" s="811"/>
      <c r="I12" s="811"/>
      <c r="J12" s="811"/>
      <c r="K12" s="811"/>
      <c r="L12" s="812"/>
      <c r="M12" s="834"/>
      <c r="N12" s="839" t="s">
        <v>641</v>
      </c>
      <c r="O12" s="840"/>
      <c r="P12" s="213" t="s">
        <v>536</v>
      </c>
      <c r="Q12" s="810"/>
      <c r="R12" s="811"/>
      <c r="S12" s="811"/>
      <c r="T12" s="811"/>
      <c r="U12" s="811"/>
      <c r="V12" s="811"/>
      <c r="W12" s="812"/>
    </row>
    <row r="13" spans="2:23" s="31" customFormat="1" ht="25.5" customHeight="1" x14ac:dyDescent="0.15">
      <c r="B13" s="813" t="s">
        <v>177</v>
      </c>
      <c r="C13" s="813"/>
      <c r="D13" s="813"/>
      <c r="E13" s="829" t="s">
        <v>655</v>
      </c>
      <c r="F13" s="830"/>
      <c r="G13" s="831"/>
      <c r="H13" s="872" t="s">
        <v>643</v>
      </c>
      <c r="I13" s="873"/>
      <c r="J13" s="829" t="s">
        <v>878</v>
      </c>
      <c r="K13" s="830"/>
      <c r="L13" s="831"/>
      <c r="M13" s="872" t="s">
        <v>645</v>
      </c>
      <c r="N13" s="876"/>
      <c r="O13" s="873"/>
      <c r="P13" s="826" t="s">
        <v>782</v>
      </c>
      <c r="Q13" s="827"/>
      <c r="R13" s="828"/>
      <c r="S13" s="872" t="s">
        <v>643</v>
      </c>
      <c r="T13" s="873"/>
      <c r="U13" s="829" t="s">
        <v>903</v>
      </c>
      <c r="V13" s="830"/>
      <c r="W13" s="831"/>
    </row>
    <row r="14" spans="2:23" s="31" customFormat="1" ht="25.5" customHeight="1" x14ac:dyDescent="0.15">
      <c r="B14" s="815" t="s">
        <v>179</v>
      </c>
      <c r="C14" s="815"/>
      <c r="D14" s="815"/>
      <c r="E14" s="823" t="s">
        <v>545</v>
      </c>
      <c r="F14" s="816"/>
      <c r="G14" s="874"/>
      <c r="H14" s="817" t="s">
        <v>648</v>
      </c>
      <c r="I14" s="822"/>
      <c r="J14" s="819" t="s">
        <v>545</v>
      </c>
      <c r="K14" s="820"/>
      <c r="L14" s="821"/>
      <c r="M14" s="817" t="s">
        <v>649</v>
      </c>
      <c r="N14" s="818"/>
      <c r="O14" s="822"/>
      <c r="P14" s="835" t="s">
        <v>545</v>
      </c>
      <c r="Q14" s="836"/>
      <c r="R14" s="875"/>
      <c r="S14" s="824" t="s">
        <v>648</v>
      </c>
      <c r="T14" s="825"/>
      <c r="U14" s="819" t="s">
        <v>545</v>
      </c>
      <c r="V14" s="820"/>
      <c r="W14" s="821"/>
    </row>
    <row r="15" spans="2:23" s="31" customFormat="1" ht="39.75" customHeight="1" x14ac:dyDescent="0.15">
      <c r="B15" s="796" t="s">
        <v>181</v>
      </c>
      <c r="C15" s="796"/>
      <c r="D15" s="796"/>
      <c r="E15" s="797" t="s">
        <v>901</v>
      </c>
      <c r="F15" s="798"/>
      <c r="G15" s="798"/>
      <c r="H15" s="798"/>
      <c r="I15" s="798"/>
      <c r="J15" s="798"/>
      <c r="K15" s="798"/>
      <c r="L15" s="799"/>
      <c r="M15" s="839" t="s">
        <v>651</v>
      </c>
      <c r="N15" s="841"/>
      <c r="O15" s="840"/>
      <c r="P15" s="797" t="s">
        <v>901</v>
      </c>
      <c r="Q15" s="798"/>
      <c r="R15" s="798"/>
      <c r="S15" s="798"/>
      <c r="T15" s="798"/>
      <c r="U15" s="798"/>
      <c r="V15" s="798"/>
      <c r="W15" s="799"/>
    </row>
    <row r="16" spans="2:23" s="31" customFormat="1" ht="25.5" customHeight="1" x14ac:dyDescent="0.15">
      <c r="B16" s="803" t="s">
        <v>171</v>
      </c>
      <c r="C16" s="803" t="s">
        <v>172</v>
      </c>
      <c r="D16" s="803"/>
      <c r="E16" s="277" t="s">
        <v>507</v>
      </c>
      <c r="F16" s="804"/>
      <c r="G16" s="805"/>
      <c r="H16" s="805"/>
      <c r="I16" s="805"/>
      <c r="J16" s="805"/>
      <c r="K16" s="805"/>
      <c r="L16" s="806"/>
      <c r="M16" s="832" t="s">
        <v>634</v>
      </c>
      <c r="N16" s="837" t="s">
        <v>635</v>
      </c>
      <c r="O16" s="838"/>
      <c r="P16" s="277" t="s">
        <v>507</v>
      </c>
      <c r="Q16" s="804"/>
      <c r="R16" s="805"/>
      <c r="S16" s="805"/>
      <c r="T16" s="805"/>
      <c r="U16" s="805"/>
      <c r="V16" s="805"/>
      <c r="W16" s="806"/>
    </row>
    <row r="17" spans="2:24" s="31" customFormat="1" ht="25.5" customHeight="1" x14ac:dyDescent="0.15">
      <c r="B17" s="803"/>
      <c r="C17" s="803" t="s">
        <v>173</v>
      </c>
      <c r="D17" s="803"/>
      <c r="E17" s="278">
        <v>59</v>
      </c>
      <c r="F17" s="807"/>
      <c r="G17" s="808"/>
      <c r="H17" s="808"/>
      <c r="I17" s="808"/>
      <c r="J17" s="808"/>
      <c r="K17" s="808"/>
      <c r="L17" s="809"/>
      <c r="M17" s="834"/>
      <c r="N17" s="837" t="s">
        <v>636</v>
      </c>
      <c r="O17" s="838"/>
      <c r="P17" s="278">
        <v>65</v>
      </c>
      <c r="Q17" s="807"/>
      <c r="R17" s="808"/>
      <c r="S17" s="808"/>
      <c r="T17" s="808"/>
      <c r="U17" s="808"/>
      <c r="V17" s="808"/>
      <c r="W17" s="809"/>
    </row>
    <row r="18" spans="2:24" s="31" customFormat="1" ht="25.5" customHeight="1" x14ac:dyDescent="0.15">
      <c r="B18" s="803" t="s">
        <v>174</v>
      </c>
      <c r="C18" s="803" t="s">
        <v>130</v>
      </c>
      <c r="D18" s="803"/>
      <c r="E18" s="279" t="s">
        <v>557</v>
      </c>
      <c r="F18" s="807"/>
      <c r="G18" s="808"/>
      <c r="H18" s="808"/>
      <c r="I18" s="808"/>
      <c r="J18" s="808"/>
      <c r="K18" s="808"/>
      <c r="L18" s="809"/>
      <c r="M18" s="832" t="s">
        <v>637</v>
      </c>
      <c r="N18" s="837" t="s">
        <v>638</v>
      </c>
      <c r="O18" s="838"/>
      <c r="P18" s="279" t="s">
        <v>533</v>
      </c>
      <c r="Q18" s="807"/>
      <c r="R18" s="808"/>
      <c r="S18" s="808"/>
      <c r="T18" s="808"/>
      <c r="U18" s="808"/>
      <c r="V18" s="808"/>
      <c r="W18" s="809"/>
    </row>
    <row r="19" spans="2:24" s="31" customFormat="1" ht="25.5" customHeight="1" x14ac:dyDescent="0.15">
      <c r="B19" s="803"/>
      <c r="C19" s="803" t="s">
        <v>131</v>
      </c>
      <c r="D19" s="803"/>
      <c r="E19" s="277" t="s">
        <v>623</v>
      </c>
      <c r="F19" s="807"/>
      <c r="G19" s="808"/>
      <c r="H19" s="808"/>
      <c r="I19" s="808"/>
      <c r="J19" s="808"/>
      <c r="K19" s="808"/>
      <c r="L19" s="809"/>
      <c r="M19" s="834"/>
      <c r="N19" s="837" t="s">
        <v>290</v>
      </c>
      <c r="O19" s="838"/>
      <c r="P19" s="277" t="s">
        <v>567</v>
      </c>
      <c r="Q19" s="807"/>
      <c r="R19" s="808"/>
      <c r="S19" s="808"/>
      <c r="T19" s="808"/>
      <c r="U19" s="808"/>
      <c r="V19" s="808"/>
      <c r="W19" s="809"/>
    </row>
    <row r="20" spans="2:24" s="31" customFormat="1" ht="25.5" customHeight="1" x14ac:dyDescent="0.15">
      <c r="B20" s="796" t="s">
        <v>133</v>
      </c>
      <c r="C20" s="796"/>
      <c r="D20" s="796"/>
      <c r="E20" s="280" t="s">
        <v>339</v>
      </c>
      <c r="F20" s="807"/>
      <c r="G20" s="808"/>
      <c r="H20" s="808"/>
      <c r="I20" s="808"/>
      <c r="J20" s="808"/>
      <c r="K20" s="808"/>
      <c r="L20" s="809"/>
      <c r="M20" s="839" t="s">
        <v>292</v>
      </c>
      <c r="N20" s="841"/>
      <c r="O20" s="840"/>
      <c r="P20" s="280" t="s">
        <v>335</v>
      </c>
      <c r="Q20" s="807"/>
      <c r="R20" s="808"/>
      <c r="S20" s="808"/>
      <c r="T20" s="808"/>
      <c r="U20" s="808"/>
      <c r="V20" s="808"/>
      <c r="W20" s="809"/>
    </row>
    <row r="21" spans="2:24" s="31" customFormat="1" ht="25.5" customHeight="1" x14ac:dyDescent="0.15">
      <c r="B21" s="832" t="s">
        <v>175</v>
      </c>
      <c r="C21" s="796" t="s">
        <v>176</v>
      </c>
      <c r="D21" s="796"/>
      <c r="E21" s="278" t="s">
        <v>337</v>
      </c>
      <c r="F21" s="807"/>
      <c r="G21" s="808"/>
      <c r="H21" s="808"/>
      <c r="I21" s="808"/>
      <c r="J21" s="808"/>
      <c r="K21" s="808"/>
      <c r="L21" s="809"/>
      <c r="M21" s="832" t="s">
        <v>639</v>
      </c>
      <c r="N21" s="839" t="s">
        <v>291</v>
      </c>
      <c r="O21" s="840"/>
      <c r="P21" s="278" t="s">
        <v>525</v>
      </c>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839" t="s">
        <v>640</v>
      </c>
      <c r="O22" s="840"/>
      <c r="P22" s="213"/>
      <c r="Q22" s="807"/>
      <c r="R22" s="808"/>
      <c r="S22" s="808"/>
      <c r="T22" s="808"/>
      <c r="U22" s="808"/>
      <c r="V22" s="808"/>
      <c r="W22" s="809"/>
    </row>
    <row r="23" spans="2:24" s="31" customFormat="1" ht="25.5" customHeight="1" x14ac:dyDescent="0.15">
      <c r="B23" s="834"/>
      <c r="C23" s="796" t="s">
        <v>143</v>
      </c>
      <c r="D23" s="796"/>
      <c r="E23" s="213" t="s">
        <v>618</v>
      </c>
      <c r="F23" s="810"/>
      <c r="G23" s="811"/>
      <c r="H23" s="811"/>
      <c r="I23" s="811"/>
      <c r="J23" s="811"/>
      <c r="K23" s="811"/>
      <c r="L23" s="812"/>
      <c r="M23" s="834"/>
      <c r="N23" s="839" t="s">
        <v>641</v>
      </c>
      <c r="O23" s="840"/>
      <c r="P23" s="213" t="s">
        <v>536</v>
      </c>
      <c r="Q23" s="810"/>
      <c r="R23" s="811"/>
      <c r="S23" s="811"/>
      <c r="T23" s="811"/>
      <c r="U23" s="811"/>
      <c r="V23" s="811"/>
      <c r="W23" s="812"/>
    </row>
    <row r="24" spans="2:24" s="31" customFormat="1" ht="25.5" customHeight="1" x14ac:dyDescent="0.15">
      <c r="B24" s="813" t="s">
        <v>177</v>
      </c>
      <c r="C24" s="813"/>
      <c r="D24" s="813"/>
      <c r="E24" s="826" t="s">
        <v>904</v>
      </c>
      <c r="F24" s="827"/>
      <c r="G24" s="828"/>
      <c r="H24" s="813" t="s">
        <v>643</v>
      </c>
      <c r="I24" s="813"/>
      <c r="J24" s="829" t="s">
        <v>900</v>
      </c>
      <c r="K24" s="830"/>
      <c r="L24" s="831"/>
      <c r="M24" s="813" t="s">
        <v>645</v>
      </c>
      <c r="N24" s="813"/>
      <c r="O24" s="813"/>
      <c r="P24" s="826" t="s">
        <v>884</v>
      </c>
      <c r="Q24" s="827"/>
      <c r="R24" s="828"/>
      <c r="S24" s="813" t="s">
        <v>643</v>
      </c>
      <c r="T24" s="813"/>
      <c r="U24" s="814" t="s">
        <v>668</v>
      </c>
      <c r="V24" s="814"/>
      <c r="W24" s="814"/>
    </row>
    <row r="25" spans="2:24" s="31" customFormat="1" ht="25.5" customHeight="1" x14ac:dyDescent="0.15">
      <c r="B25" s="815" t="s">
        <v>179</v>
      </c>
      <c r="C25" s="815"/>
      <c r="D25" s="815"/>
      <c r="E25" s="816" t="s">
        <v>625</v>
      </c>
      <c r="F25" s="816"/>
      <c r="G25" s="816"/>
      <c r="H25" s="817" t="s">
        <v>648</v>
      </c>
      <c r="I25" s="818"/>
      <c r="J25" s="819" t="s">
        <v>545</v>
      </c>
      <c r="K25" s="820"/>
      <c r="L25" s="821"/>
      <c r="M25" s="817" t="s">
        <v>649</v>
      </c>
      <c r="N25" s="818"/>
      <c r="O25" s="822"/>
      <c r="P25" s="823" t="s">
        <v>545</v>
      </c>
      <c r="Q25" s="816"/>
      <c r="R25" s="816"/>
      <c r="S25" s="824" t="s">
        <v>648</v>
      </c>
      <c r="T25" s="825"/>
      <c r="U25" s="819" t="s">
        <v>545</v>
      </c>
      <c r="V25" s="820"/>
      <c r="W25" s="821"/>
    </row>
    <row r="26" spans="2:24" s="31" customFormat="1" ht="39.75" customHeight="1" x14ac:dyDescent="0.15">
      <c r="B26" s="796" t="s">
        <v>181</v>
      </c>
      <c r="C26" s="796"/>
      <c r="D26" s="796"/>
      <c r="E26" s="797" t="s">
        <v>905</v>
      </c>
      <c r="F26" s="798"/>
      <c r="G26" s="798"/>
      <c r="H26" s="798"/>
      <c r="I26" s="798"/>
      <c r="J26" s="798"/>
      <c r="K26" s="798"/>
      <c r="L26" s="799"/>
      <c r="M26" s="796" t="s">
        <v>651</v>
      </c>
      <c r="N26" s="796"/>
      <c r="O26" s="796"/>
      <c r="P26" s="797" t="s">
        <v>902</v>
      </c>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D64C1EB9-020E-4904-B084-66447CD76F7F}"/>
    <dataValidation type="list" allowBlank="1" showInputMessage="1" showErrorMessage="1" sqref="E8 E19 P8 P19" xr:uid="{C94ED3A2-5227-4D71-B605-76B66EF0D65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98641F8-2CDC-4AE4-88A9-9065C82FE004}">
          <x14:formula1>
            <xm:f>'(参考)リスト'!$F$16:$F$21</xm:f>
          </x14:formula1>
          <xm:sqref>E11:E12 E22:E23 P11:P12 P22:P23</xm:sqref>
        </x14:dataValidation>
        <x14:dataValidation type="list" allowBlank="1" showInputMessage="1" showErrorMessage="1" xr:uid="{4C196EBA-8391-488A-B3F7-04C366DE29EB}">
          <x14:formula1>
            <xm:f>'(参考)リスト'!$D$16:$D$18</xm:f>
          </x14:formula1>
          <xm:sqref>E10 E21 P10 P21</xm:sqref>
        </x14:dataValidation>
        <x14:dataValidation type="list" allowBlank="1" showInputMessage="1" showErrorMessage="1" xr:uid="{929955E8-8096-43C7-A7B4-53D9D2EE1A00}">
          <x14:formula1>
            <xm:f>'(参考)リスト'!$E$16:$E$27</xm:f>
          </x14:formula1>
          <xm:sqref>E9 E20 P9 P20</xm:sqref>
        </x14:dataValidation>
        <x14:dataValidation type="list" allowBlank="1" showInputMessage="1" showErrorMessage="1" xr:uid="{1CCD4A3D-D570-4F81-88E5-9C4284160E24}">
          <x14:formula1>
            <xm:f>'(参考)リスト'!$B$16:$B$21</xm:f>
          </x14:formula1>
          <xm:sqref>E7 E18 P7 P18</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FA660-5AEB-4A04-A992-20394F4F4087}">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632</v>
      </c>
      <c r="C2" s="276"/>
      <c r="D2" s="276"/>
      <c r="E2" s="276"/>
      <c r="F2" s="276"/>
      <c r="G2" s="276"/>
      <c r="H2" s="276"/>
      <c r="I2" s="276"/>
      <c r="J2" s="276"/>
      <c r="K2" s="276"/>
      <c r="L2" s="276"/>
      <c r="M2" s="276"/>
      <c r="N2" s="276"/>
      <c r="O2" s="276"/>
      <c r="P2" s="276"/>
      <c r="Q2" s="276"/>
      <c r="R2" s="500" t="s">
        <v>396</v>
      </c>
      <c r="S2" s="500"/>
      <c r="T2" s="676" t="s">
        <v>397</v>
      </c>
      <c r="U2" s="676"/>
      <c r="V2" s="676"/>
      <c r="W2" s="676"/>
    </row>
    <row r="3" spans="2:23" ht="25.35" customHeight="1" x14ac:dyDescent="0.15">
      <c r="B3" s="853" t="s">
        <v>398</v>
      </c>
      <c r="C3" s="854"/>
      <c r="D3" s="854"/>
      <c r="E3" s="855" t="s">
        <v>399</v>
      </c>
      <c r="F3" s="856"/>
      <c r="G3" s="857"/>
      <c r="H3" s="847" t="s">
        <v>633</v>
      </c>
      <c r="I3" s="848"/>
      <c r="J3" s="858" t="s">
        <v>401</v>
      </c>
      <c r="K3" s="850"/>
      <c r="L3" s="851"/>
      <c r="M3" s="860" t="s">
        <v>511</v>
      </c>
      <c r="N3" s="868"/>
      <c r="O3" s="861"/>
      <c r="P3" s="859" t="s">
        <v>512</v>
      </c>
      <c r="Q3" s="859"/>
      <c r="R3" s="859"/>
      <c r="S3" s="860" t="s">
        <v>509</v>
      </c>
      <c r="T3" s="861"/>
      <c r="U3" s="864">
        <v>45917</v>
      </c>
      <c r="V3" s="865"/>
      <c r="W3" s="866"/>
    </row>
    <row r="4" spans="2:23" ht="25.35" customHeight="1" x14ac:dyDescent="0.15">
      <c r="B4" s="842" t="s">
        <v>405</v>
      </c>
      <c r="C4" s="843"/>
      <c r="D4" s="843"/>
      <c r="E4" s="844" t="s">
        <v>406</v>
      </c>
      <c r="F4" s="845"/>
      <c r="G4" s="846"/>
      <c r="H4" s="847" t="s">
        <v>402</v>
      </c>
      <c r="I4" s="848"/>
      <c r="J4" s="849" t="s">
        <v>510</v>
      </c>
      <c r="K4" s="850"/>
      <c r="L4" s="851"/>
      <c r="M4" s="869"/>
      <c r="N4" s="870"/>
      <c r="O4" s="871"/>
      <c r="P4" s="852" t="s">
        <v>513</v>
      </c>
      <c r="Q4" s="852"/>
      <c r="R4" s="852"/>
      <c r="S4" s="862"/>
      <c r="T4" s="863"/>
      <c r="U4" s="862"/>
      <c r="V4" s="867"/>
      <c r="W4" s="863"/>
    </row>
    <row r="5" spans="2:23" s="31" customFormat="1" ht="25.5" customHeight="1" x14ac:dyDescent="0.15">
      <c r="B5" s="832" t="s">
        <v>171</v>
      </c>
      <c r="C5" s="837" t="s">
        <v>172</v>
      </c>
      <c r="D5" s="838"/>
      <c r="E5" s="277" t="s">
        <v>507</v>
      </c>
      <c r="F5" s="804"/>
      <c r="G5" s="805"/>
      <c r="H5" s="805"/>
      <c r="I5" s="805"/>
      <c r="J5" s="805"/>
      <c r="K5" s="805"/>
      <c r="L5" s="806"/>
      <c r="M5" s="832" t="s">
        <v>171</v>
      </c>
      <c r="N5" s="837" t="s">
        <v>172</v>
      </c>
      <c r="O5" s="838"/>
      <c r="P5" s="277"/>
      <c r="Q5" s="807"/>
      <c r="R5" s="808"/>
      <c r="S5" s="808"/>
      <c r="T5" s="808"/>
      <c r="U5" s="808"/>
      <c r="V5" s="808"/>
      <c r="W5" s="809"/>
    </row>
    <row r="6" spans="2:23" s="31" customFormat="1" ht="25.5" customHeight="1" x14ac:dyDescent="0.15">
      <c r="B6" s="834"/>
      <c r="C6" s="837" t="s">
        <v>173</v>
      </c>
      <c r="D6" s="838"/>
      <c r="E6" s="278">
        <v>66</v>
      </c>
      <c r="F6" s="807"/>
      <c r="G6" s="808"/>
      <c r="H6" s="808"/>
      <c r="I6" s="808"/>
      <c r="J6" s="808"/>
      <c r="K6" s="808"/>
      <c r="L6" s="809"/>
      <c r="M6" s="834"/>
      <c r="N6" s="837" t="s">
        <v>173</v>
      </c>
      <c r="O6" s="838"/>
      <c r="P6" s="278"/>
      <c r="Q6" s="807"/>
      <c r="R6" s="808"/>
      <c r="S6" s="808"/>
      <c r="T6" s="808"/>
      <c r="U6" s="808"/>
      <c r="V6" s="808"/>
      <c r="W6" s="809"/>
    </row>
    <row r="7" spans="2:23" s="31" customFormat="1" ht="25.5" customHeight="1" x14ac:dyDescent="0.15">
      <c r="B7" s="832" t="s">
        <v>174</v>
      </c>
      <c r="C7" s="837" t="s">
        <v>130</v>
      </c>
      <c r="D7" s="838"/>
      <c r="E7" s="279" t="s">
        <v>533</v>
      </c>
      <c r="F7" s="807"/>
      <c r="G7" s="808"/>
      <c r="H7" s="808"/>
      <c r="I7" s="808"/>
      <c r="J7" s="808"/>
      <c r="K7" s="808"/>
      <c r="L7" s="809"/>
      <c r="M7" s="832" t="s">
        <v>174</v>
      </c>
      <c r="N7" s="837" t="s">
        <v>130</v>
      </c>
      <c r="O7" s="838"/>
      <c r="P7" s="279"/>
      <c r="Q7" s="807"/>
      <c r="R7" s="808"/>
      <c r="S7" s="808"/>
      <c r="T7" s="808"/>
      <c r="U7" s="808"/>
      <c r="V7" s="808"/>
      <c r="W7" s="809"/>
    </row>
    <row r="8" spans="2:23" s="31" customFormat="1" ht="25.5" customHeight="1" x14ac:dyDescent="0.15">
      <c r="B8" s="833"/>
      <c r="C8" s="837" t="s">
        <v>131</v>
      </c>
      <c r="D8" s="838"/>
      <c r="E8" s="277" t="s">
        <v>546</v>
      </c>
      <c r="F8" s="807"/>
      <c r="G8" s="808"/>
      <c r="H8" s="808"/>
      <c r="I8" s="808"/>
      <c r="J8" s="808"/>
      <c r="K8" s="808"/>
      <c r="L8" s="809"/>
      <c r="M8" s="833"/>
      <c r="N8" s="837" t="s">
        <v>131</v>
      </c>
      <c r="O8" s="838"/>
      <c r="P8" s="277"/>
      <c r="Q8" s="807"/>
      <c r="R8" s="808"/>
      <c r="S8" s="808"/>
      <c r="T8" s="808"/>
      <c r="U8" s="808"/>
      <c r="V8" s="808"/>
      <c r="W8" s="809"/>
    </row>
    <row r="9" spans="2:23" s="31" customFormat="1" ht="25.5" customHeight="1" x14ac:dyDescent="0.15">
      <c r="B9" s="839" t="s">
        <v>133</v>
      </c>
      <c r="C9" s="841"/>
      <c r="D9" s="840"/>
      <c r="E9" s="280" t="s">
        <v>309</v>
      </c>
      <c r="F9" s="807"/>
      <c r="G9" s="808"/>
      <c r="H9" s="808"/>
      <c r="I9" s="808"/>
      <c r="J9" s="808"/>
      <c r="K9" s="808"/>
      <c r="L9" s="809"/>
      <c r="M9" s="839" t="s">
        <v>133</v>
      </c>
      <c r="N9" s="841"/>
      <c r="O9" s="840"/>
      <c r="P9" s="280"/>
      <c r="Q9" s="807"/>
      <c r="R9" s="808"/>
      <c r="S9" s="808"/>
      <c r="T9" s="808"/>
      <c r="U9" s="808"/>
      <c r="V9" s="808"/>
      <c r="W9" s="809"/>
    </row>
    <row r="10" spans="2:23" s="31" customFormat="1" ht="25.5" customHeight="1" x14ac:dyDescent="0.15">
      <c r="B10" s="832" t="s">
        <v>175</v>
      </c>
      <c r="C10" s="839" t="s">
        <v>176</v>
      </c>
      <c r="D10" s="840"/>
      <c r="E10" s="278" t="s">
        <v>525</v>
      </c>
      <c r="F10" s="807"/>
      <c r="G10" s="808"/>
      <c r="H10" s="808"/>
      <c r="I10" s="808"/>
      <c r="J10" s="808"/>
      <c r="K10" s="808"/>
      <c r="L10" s="809"/>
      <c r="M10" s="832" t="s">
        <v>175</v>
      </c>
      <c r="N10" s="839" t="s">
        <v>176</v>
      </c>
      <c r="O10" s="840"/>
      <c r="P10" s="278"/>
      <c r="Q10" s="807"/>
      <c r="R10" s="808"/>
      <c r="S10" s="808"/>
      <c r="T10" s="808"/>
      <c r="U10" s="808"/>
      <c r="V10" s="808"/>
      <c r="W10" s="809"/>
    </row>
    <row r="11" spans="2:23" s="31" customFormat="1" ht="25.5" customHeight="1" x14ac:dyDescent="0.15">
      <c r="B11" s="833"/>
      <c r="C11" s="839" t="s">
        <v>142</v>
      </c>
      <c r="D11" s="840"/>
      <c r="E11" s="213"/>
      <c r="F11" s="807"/>
      <c r="G11" s="808"/>
      <c r="H11" s="808"/>
      <c r="I11" s="808"/>
      <c r="J11" s="808"/>
      <c r="K11" s="808"/>
      <c r="L11" s="809"/>
      <c r="M11" s="833"/>
      <c r="N11" s="839" t="s">
        <v>142</v>
      </c>
      <c r="O11" s="840"/>
      <c r="P11" s="213"/>
      <c r="Q11" s="807"/>
      <c r="R11" s="808"/>
      <c r="S11" s="808"/>
      <c r="T11" s="808"/>
      <c r="U11" s="808"/>
      <c r="V11" s="808"/>
      <c r="W11" s="809"/>
    </row>
    <row r="12" spans="2:23" s="31" customFormat="1" ht="25.5" customHeight="1" x14ac:dyDescent="0.15">
      <c r="B12" s="834"/>
      <c r="C12" s="796" t="s">
        <v>143</v>
      </c>
      <c r="D12" s="796"/>
      <c r="E12" s="213" t="s">
        <v>544</v>
      </c>
      <c r="F12" s="810"/>
      <c r="G12" s="811"/>
      <c r="H12" s="811"/>
      <c r="I12" s="811"/>
      <c r="J12" s="811"/>
      <c r="K12" s="811"/>
      <c r="L12" s="812"/>
      <c r="M12" s="834"/>
      <c r="N12" s="796" t="s">
        <v>143</v>
      </c>
      <c r="O12" s="796"/>
      <c r="P12" s="213"/>
      <c r="Q12" s="807"/>
      <c r="R12" s="808"/>
      <c r="S12" s="808"/>
      <c r="T12" s="808"/>
      <c r="U12" s="808"/>
      <c r="V12" s="808"/>
      <c r="W12" s="809"/>
    </row>
    <row r="13" spans="2:23" s="31" customFormat="1" ht="25.5" customHeight="1" x14ac:dyDescent="0.15">
      <c r="B13" s="813" t="s">
        <v>177</v>
      </c>
      <c r="C13" s="813"/>
      <c r="D13" s="813"/>
      <c r="E13" s="829" t="s">
        <v>871</v>
      </c>
      <c r="F13" s="830"/>
      <c r="G13" s="831"/>
      <c r="H13" s="813" t="s">
        <v>643</v>
      </c>
      <c r="I13" s="813"/>
      <c r="J13" s="814" t="s">
        <v>668</v>
      </c>
      <c r="K13" s="814"/>
      <c r="L13" s="814"/>
      <c r="M13" s="813" t="s">
        <v>177</v>
      </c>
      <c r="N13" s="813"/>
      <c r="O13" s="813"/>
      <c r="P13" s="826"/>
      <c r="Q13" s="827"/>
      <c r="R13" s="828"/>
      <c r="S13" s="813" t="s">
        <v>178</v>
      </c>
      <c r="T13" s="813"/>
      <c r="U13" s="814"/>
      <c r="V13" s="814"/>
      <c r="W13" s="814"/>
    </row>
    <row r="14" spans="2:23" s="31" customFormat="1" ht="25.5" customHeight="1" x14ac:dyDescent="0.15">
      <c r="B14" s="815" t="s">
        <v>179</v>
      </c>
      <c r="C14" s="815"/>
      <c r="D14" s="815"/>
      <c r="E14" s="816" t="s">
        <v>545</v>
      </c>
      <c r="F14" s="816"/>
      <c r="G14" s="816"/>
      <c r="H14" s="817" t="s">
        <v>648</v>
      </c>
      <c r="I14" s="818"/>
      <c r="J14" s="819" t="s">
        <v>545</v>
      </c>
      <c r="K14" s="820"/>
      <c r="L14" s="821"/>
      <c r="M14" s="817" t="s">
        <v>179</v>
      </c>
      <c r="N14" s="818"/>
      <c r="O14" s="822"/>
      <c r="P14" s="835"/>
      <c r="Q14" s="836"/>
      <c r="R14" s="836"/>
      <c r="S14" s="824" t="s">
        <v>180</v>
      </c>
      <c r="T14" s="825"/>
      <c r="U14" s="819"/>
      <c r="V14" s="820"/>
      <c r="W14" s="821"/>
    </row>
    <row r="15" spans="2:23" s="31" customFormat="1" ht="39.75" customHeight="1" x14ac:dyDescent="0.15">
      <c r="B15" s="796" t="s">
        <v>181</v>
      </c>
      <c r="C15" s="796"/>
      <c r="D15" s="796"/>
      <c r="E15" s="797" t="s">
        <v>906</v>
      </c>
      <c r="F15" s="798"/>
      <c r="G15" s="798"/>
      <c r="H15" s="798"/>
      <c r="I15" s="798"/>
      <c r="J15" s="798"/>
      <c r="K15" s="798"/>
      <c r="L15" s="799"/>
      <c r="M15" s="796" t="s">
        <v>181</v>
      </c>
      <c r="N15" s="796"/>
      <c r="O15" s="796"/>
      <c r="P15" s="797"/>
      <c r="Q15" s="798"/>
      <c r="R15" s="798"/>
      <c r="S15" s="798"/>
      <c r="T15" s="798"/>
      <c r="U15" s="798"/>
      <c r="V15" s="798"/>
      <c r="W15" s="799"/>
    </row>
    <row r="16" spans="2:23" s="31" customFormat="1" ht="25.5" customHeight="1" x14ac:dyDescent="0.15">
      <c r="B16" s="803" t="s">
        <v>171</v>
      </c>
      <c r="C16" s="803" t="s">
        <v>172</v>
      </c>
      <c r="D16" s="803"/>
      <c r="E16" s="277"/>
      <c r="F16" s="804"/>
      <c r="G16" s="805"/>
      <c r="H16" s="805"/>
      <c r="I16" s="805"/>
      <c r="J16" s="805"/>
      <c r="K16" s="805"/>
      <c r="L16" s="806"/>
      <c r="M16" s="803" t="s">
        <v>171</v>
      </c>
      <c r="N16" s="803" t="s">
        <v>172</v>
      </c>
      <c r="O16" s="803"/>
      <c r="P16" s="277"/>
      <c r="Q16" s="807"/>
      <c r="R16" s="808"/>
      <c r="S16" s="808"/>
      <c r="T16" s="808"/>
      <c r="U16" s="808"/>
      <c r="V16" s="808"/>
      <c r="W16" s="809"/>
    </row>
    <row r="17" spans="2:24" s="31" customFormat="1" ht="25.5" customHeight="1" x14ac:dyDescent="0.15">
      <c r="B17" s="803"/>
      <c r="C17" s="803" t="s">
        <v>173</v>
      </c>
      <c r="D17" s="803"/>
      <c r="E17" s="278"/>
      <c r="F17" s="807"/>
      <c r="G17" s="808"/>
      <c r="H17" s="808"/>
      <c r="I17" s="808"/>
      <c r="J17" s="808"/>
      <c r="K17" s="808"/>
      <c r="L17" s="809"/>
      <c r="M17" s="803"/>
      <c r="N17" s="803" t="s">
        <v>173</v>
      </c>
      <c r="O17" s="803"/>
      <c r="P17" s="278"/>
      <c r="Q17" s="807"/>
      <c r="R17" s="808"/>
      <c r="S17" s="808"/>
      <c r="T17" s="808"/>
      <c r="U17" s="808"/>
      <c r="V17" s="808"/>
      <c r="W17" s="809"/>
    </row>
    <row r="18" spans="2:24" s="31" customFormat="1" ht="25.5" customHeight="1" x14ac:dyDescent="0.15">
      <c r="B18" s="803" t="s">
        <v>174</v>
      </c>
      <c r="C18" s="803" t="s">
        <v>130</v>
      </c>
      <c r="D18" s="803"/>
      <c r="E18" s="279"/>
      <c r="F18" s="807"/>
      <c r="G18" s="808"/>
      <c r="H18" s="808"/>
      <c r="I18" s="808"/>
      <c r="J18" s="808"/>
      <c r="K18" s="808"/>
      <c r="L18" s="809"/>
      <c r="M18" s="803" t="s">
        <v>174</v>
      </c>
      <c r="N18" s="803" t="s">
        <v>130</v>
      </c>
      <c r="O18" s="803"/>
      <c r="P18" s="279"/>
      <c r="Q18" s="807"/>
      <c r="R18" s="808"/>
      <c r="S18" s="808"/>
      <c r="T18" s="808"/>
      <c r="U18" s="808"/>
      <c r="V18" s="808"/>
      <c r="W18" s="809"/>
    </row>
    <row r="19" spans="2:24" s="31" customFormat="1" ht="25.5" customHeight="1" x14ac:dyDescent="0.15">
      <c r="B19" s="803"/>
      <c r="C19" s="803" t="s">
        <v>131</v>
      </c>
      <c r="D19" s="803"/>
      <c r="E19" s="277"/>
      <c r="F19" s="807"/>
      <c r="G19" s="808"/>
      <c r="H19" s="808"/>
      <c r="I19" s="808"/>
      <c r="J19" s="808"/>
      <c r="K19" s="808"/>
      <c r="L19" s="809"/>
      <c r="M19" s="803"/>
      <c r="N19" s="803" t="s">
        <v>131</v>
      </c>
      <c r="O19" s="803"/>
      <c r="P19" s="277"/>
      <c r="Q19" s="807"/>
      <c r="R19" s="808"/>
      <c r="S19" s="808"/>
      <c r="T19" s="808"/>
      <c r="U19" s="808"/>
      <c r="V19" s="808"/>
      <c r="W19" s="809"/>
    </row>
    <row r="20" spans="2:24" s="31" customFormat="1" ht="25.5" customHeight="1" x14ac:dyDescent="0.15">
      <c r="B20" s="796" t="s">
        <v>133</v>
      </c>
      <c r="C20" s="796"/>
      <c r="D20" s="796"/>
      <c r="E20" s="280"/>
      <c r="F20" s="807"/>
      <c r="G20" s="808"/>
      <c r="H20" s="808"/>
      <c r="I20" s="808"/>
      <c r="J20" s="808"/>
      <c r="K20" s="808"/>
      <c r="L20" s="809"/>
      <c r="M20" s="796" t="s">
        <v>133</v>
      </c>
      <c r="N20" s="796"/>
      <c r="O20" s="796"/>
      <c r="P20" s="280"/>
      <c r="Q20" s="807"/>
      <c r="R20" s="808"/>
      <c r="S20" s="808"/>
      <c r="T20" s="808"/>
      <c r="U20" s="808"/>
      <c r="V20" s="808"/>
      <c r="W20" s="809"/>
    </row>
    <row r="21" spans="2:24" s="31" customFormat="1" ht="25.5" customHeight="1" x14ac:dyDescent="0.15">
      <c r="B21" s="832" t="s">
        <v>175</v>
      </c>
      <c r="C21" s="796" t="s">
        <v>176</v>
      </c>
      <c r="D21" s="796"/>
      <c r="E21" s="278"/>
      <c r="F21" s="807"/>
      <c r="G21" s="808"/>
      <c r="H21" s="808"/>
      <c r="I21" s="808"/>
      <c r="J21" s="808"/>
      <c r="K21" s="808"/>
      <c r="L21" s="809"/>
      <c r="M21" s="832" t="s">
        <v>175</v>
      </c>
      <c r="N21" s="796" t="s">
        <v>176</v>
      </c>
      <c r="O21" s="796"/>
      <c r="P21" s="278"/>
      <c r="Q21" s="807"/>
      <c r="R21" s="808"/>
      <c r="S21" s="808"/>
      <c r="T21" s="808"/>
      <c r="U21" s="808"/>
      <c r="V21" s="808"/>
      <c r="W21" s="809"/>
    </row>
    <row r="22" spans="2:24" s="31" customFormat="1" ht="25.5" customHeight="1" x14ac:dyDescent="0.15">
      <c r="B22" s="833"/>
      <c r="C22" s="796" t="s">
        <v>142</v>
      </c>
      <c r="D22" s="796"/>
      <c r="E22" s="213"/>
      <c r="F22" s="807"/>
      <c r="G22" s="808"/>
      <c r="H22" s="808"/>
      <c r="I22" s="808"/>
      <c r="J22" s="808"/>
      <c r="K22" s="808"/>
      <c r="L22" s="809"/>
      <c r="M22" s="833"/>
      <c r="N22" s="796" t="s">
        <v>142</v>
      </c>
      <c r="O22" s="796"/>
      <c r="P22" s="213"/>
      <c r="Q22" s="807"/>
      <c r="R22" s="808"/>
      <c r="S22" s="808"/>
      <c r="T22" s="808"/>
      <c r="U22" s="808"/>
      <c r="V22" s="808"/>
      <c r="W22" s="809"/>
    </row>
    <row r="23" spans="2:24" s="31" customFormat="1" ht="25.5" customHeight="1" x14ac:dyDescent="0.15">
      <c r="B23" s="834"/>
      <c r="C23" s="796" t="s">
        <v>143</v>
      </c>
      <c r="D23" s="796"/>
      <c r="E23" s="213"/>
      <c r="F23" s="810"/>
      <c r="G23" s="811"/>
      <c r="H23" s="811"/>
      <c r="I23" s="811"/>
      <c r="J23" s="811"/>
      <c r="K23" s="811"/>
      <c r="L23" s="812"/>
      <c r="M23" s="834"/>
      <c r="N23" s="796" t="s">
        <v>143</v>
      </c>
      <c r="O23" s="796"/>
      <c r="P23" s="213"/>
      <c r="Q23" s="807"/>
      <c r="R23" s="808"/>
      <c r="S23" s="808"/>
      <c r="T23" s="808"/>
      <c r="U23" s="808"/>
      <c r="V23" s="808"/>
      <c r="W23" s="809"/>
    </row>
    <row r="24" spans="2:24" s="31" customFormat="1" ht="25.5" customHeight="1" x14ac:dyDescent="0.15">
      <c r="B24" s="813" t="s">
        <v>177</v>
      </c>
      <c r="C24" s="813"/>
      <c r="D24" s="813"/>
      <c r="E24" s="826"/>
      <c r="F24" s="827"/>
      <c r="G24" s="828"/>
      <c r="H24" s="813" t="s">
        <v>178</v>
      </c>
      <c r="I24" s="813"/>
      <c r="J24" s="829"/>
      <c r="K24" s="830"/>
      <c r="L24" s="831"/>
      <c r="M24" s="813" t="s">
        <v>177</v>
      </c>
      <c r="N24" s="813"/>
      <c r="O24" s="813"/>
      <c r="P24" s="826"/>
      <c r="Q24" s="827"/>
      <c r="R24" s="828"/>
      <c r="S24" s="813" t="s">
        <v>178</v>
      </c>
      <c r="T24" s="813"/>
      <c r="U24" s="814"/>
      <c r="V24" s="814"/>
      <c r="W24" s="814"/>
    </row>
    <row r="25" spans="2:24" s="31" customFormat="1" ht="25.5" customHeight="1" x14ac:dyDescent="0.15">
      <c r="B25" s="815" t="s">
        <v>179</v>
      </c>
      <c r="C25" s="815"/>
      <c r="D25" s="815"/>
      <c r="E25" s="816"/>
      <c r="F25" s="816"/>
      <c r="G25" s="816"/>
      <c r="H25" s="817" t="s">
        <v>180</v>
      </c>
      <c r="I25" s="818"/>
      <c r="J25" s="819"/>
      <c r="K25" s="820"/>
      <c r="L25" s="821"/>
      <c r="M25" s="817" t="s">
        <v>179</v>
      </c>
      <c r="N25" s="818"/>
      <c r="O25" s="822"/>
      <c r="P25" s="823"/>
      <c r="Q25" s="816"/>
      <c r="R25" s="816"/>
      <c r="S25" s="824" t="s">
        <v>180</v>
      </c>
      <c r="T25" s="825"/>
      <c r="U25" s="819"/>
      <c r="V25" s="820"/>
      <c r="W25" s="821"/>
    </row>
    <row r="26" spans="2:24" s="31" customFormat="1" ht="39.75" customHeight="1" x14ac:dyDescent="0.15">
      <c r="B26" s="796" t="s">
        <v>181</v>
      </c>
      <c r="C26" s="796"/>
      <c r="D26" s="796"/>
      <c r="E26" s="797"/>
      <c r="F26" s="798"/>
      <c r="G26" s="798"/>
      <c r="H26" s="798"/>
      <c r="I26" s="798"/>
      <c r="J26" s="798"/>
      <c r="K26" s="798"/>
      <c r="L26" s="799"/>
      <c r="M26" s="796" t="s">
        <v>181</v>
      </c>
      <c r="N26" s="796"/>
      <c r="O26" s="796"/>
      <c r="P26" s="797"/>
      <c r="Q26" s="798"/>
      <c r="R26" s="798"/>
      <c r="S26" s="798"/>
      <c r="T26" s="798"/>
      <c r="U26" s="798"/>
      <c r="V26" s="798"/>
      <c r="W26" s="799"/>
    </row>
    <row r="27" spans="2:24" s="31" customFormat="1" ht="15" customHeight="1" x14ac:dyDescent="0.15">
      <c r="B27" s="281"/>
      <c r="C27" s="800" t="s">
        <v>182</v>
      </c>
      <c r="D27" s="801"/>
      <c r="E27" s="801"/>
      <c r="F27" s="801"/>
      <c r="G27" s="801"/>
      <c r="H27" s="801"/>
      <c r="I27" s="801"/>
      <c r="J27" s="801"/>
      <c r="K27" s="801"/>
      <c r="L27" s="801"/>
      <c r="M27" s="282"/>
      <c r="N27" s="282" t="s">
        <v>183</v>
      </c>
      <c r="O27" s="282"/>
      <c r="P27" s="282"/>
      <c r="Q27" s="282"/>
      <c r="R27" s="282"/>
      <c r="S27" s="282"/>
      <c r="T27" s="282"/>
      <c r="U27" s="282"/>
      <c r="V27" s="282"/>
      <c r="W27" s="282"/>
    </row>
    <row r="28" spans="2:24" s="31" customFormat="1" ht="15" customHeight="1" x14ac:dyDescent="0.15">
      <c r="B28" s="281"/>
      <c r="C28" s="802"/>
      <c r="D28" s="802"/>
      <c r="E28" s="802"/>
      <c r="F28" s="802"/>
      <c r="G28" s="802"/>
      <c r="H28" s="802"/>
      <c r="I28" s="802"/>
      <c r="J28" s="802"/>
      <c r="K28" s="802"/>
      <c r="L28" s="802"/>
      <c r="M28" s="282"/>
      <c r="N28" s="282" t="s">
        <v>184</v>
      </c>
      <c r="O28" s="282"/>
      <c r="P28" s="282"/>
      <c r="Q28" s="282"/>
      <c r="R28" s="282"/>
      <c r="S28" s="282"/>
      <c r="T28" s="282"/>
      <c r="U28" s="282"/>
      <c r="V28" s="282"/>
      <c r="W28" s="282"/>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70F605A3-B900-46DE-A111-91839C46EB08}"/>
    <dataValidation type="list" allowBlank="1" showInputMessage="1" showErrorMessage="1" sqref="E8 E19 P8 P19" xr:uid="{E7E9616E-E50C-473A-8DD1-247C3ACAB2D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653F3C7-950E-433E-96C6-8D0F6B1B0EAE}">
          <x14:formula1>
            <xm:f>'(参考)リスト'!$F$16:$F$21</xm:f>
          </x14:formula1>
          <xm:sqref>E11:E12 E22:E23 P11:P12 P22:P23</xm:sqref>
        </x14:dataValidation>
        <x14:dataValidation type="list" allowBlank="1" showInputMessage="1" showErrorMessage="1" xr:uid="{8B8B0A6B-A634-491E-B705-E4007B4B17B8}">
          <x14:formula1>
            <xm:f>'(参考)リスト'!$D$16:$D$18</xm:f>
          </x14:formula1>
          <xm:sqref>E10 E21 P10 P21</xm:sqref>
        </x14:dataValidation>
        <x14:dataValidation type="list" allowBlank="1" showInputMessage="1" showErrorMessage="1" xr:uid="{1844CCBE-41D9-4F21-8A3A-474252A31B80}">
          <x14:formula1>
            <xm:f>'(参考)リスト'!$E$16:$E$27</xm:f>
          </x14:formula1>
          <xm:sqref>E9 E20 P9 P20</xm:sqref>
        </x14:dataValidation>
        <x14:dataValidation type="list" allowBlank="1" showInputMessage="1" showErrorMessage="1" xr:uid="{A5002BEB-C21E-4CE1-8A99-8B8F20074EF0}">
          <x14:formula1>
            <xm:f>'(参考)リスト'!$B$16:$B$21</xm:f>
          </x14:formula1>
          <xm:sqref>E7 E18 P7 P18</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Z59"/>
  <sheetViews>
    <sheetView showGridLines="0" showZeros="0" view="pageBreakPreview" zoomScaleNormal="70" zoomScaleSheetLayoutView="100" workbookViewId="0">
      <selection activeCell="B26" sqref="B26:Y38"/>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75" t="s">
        <v>188</v>
      </c>
      <c r="C2" s="276"/>
      <c r="D2" s="276"/>
      <c r="E2" s="276"/>
      <c r="F2" s="276"/>
      <c r="G2" s="276"/>
      <c r="H2" s="276"/>
      <c r="I2" s="276"/>
      <c r="J2" s="276"/>
      <c r="K2" s="276"/>
      <c r="L2" s="276"/>
      <c r="M2" s="276"/>
      <c r="N2" s="276"/>
      <c r="O2" s="276"/>
      <c r="P2" s="276"/>
      <c r="Q2" s="276"/>
    </row>
    <row r="3" spans="2:25" ht="25.35" customHeight="1" x14ac:dyDescent="0.15">
      <c r="B3" s="916" t="s">
        <v>398</v>
      </c>
      <c r="C3" s="916"/>
      <c r="D3" s="916"/>
      <c r="E3" s="917" t="s">
        <v>399</v>
      </c>
      <c r="F3" s="917"/>
      <c r="G3" s="917"/>
      <c r="H3" s="917"/>
      <c r="I3" s="882" t="s">
        <v>633</v>
      </c>
      <c r="J3" s="883"/>
      <c r="K3" s="884"/>
      <c r="L3" s="858" t="s">
        <v>401</v>
      </c>
      <c r="M3" s="850"/>
      <c r="N3" s="851"/>
      <c r="O3" s="885" t="s">
        <v>511</v>
      </c>
      <c r="P3" s="886"/>
      <c r="Q3" s="887"/>
      <c r="R3" s="918" t="s">
        <v>512</v>
      </c>
      <c r="S3" s="919"/>
      <c r="T3" s="920"/>
      <c r="U3" s="895" t="s">
        <v>509</v>
      </c>
      <c r="V3" s="896"/>
      <c r="W3" s="897">
        <v>45917</v>
      </c>
      <c r="X3" s="898"/>
      <c r="Y3" s="899"/>
    </row>
    <row r="4" spans="2:25" ht="25.35" customHeight="1" x14ac:dyDescent="0.15">
      <c r="B4" s="909" t="s">
        <v>405</v>
      </c>
      <c r="C4" s="909"/>
      <c r="D4" s="909"/>
      <c r="E4" s="910" t="s">
        <v>406</v>
      </c>
      <c r="F4" s="910"/>
      <c r="G4" s="910"/>
      <c r="H4" s="910"/>
      <c r="I4" s="882" t="s">
        <v>402</v>
      </c>
      <c r="J4" s="883"/>
      <c r="K4" s="884"/>
      <c r="L4" s="826" t="s">
        <v>510</v>
      </c>
      <c r="M4" s="911"/>
      <c r="N4" s="912"/>
      <c r="O4" s="888"/>
      <c r="P4" s="889"/>
      <c r="Q4" s="890"/>
      <c r="R4" s="913" t="s">
        <v>513</v>
      </c>
      <c r="S4" s="914"/>
      <c r="T4" s="915"/>
      <c r="U4" s="379"/>
      <c r="V4" s="381"/>
      <c r="W4" s="900"/>
      <c r="X4" s="901"/>
      <c r="Y4" s="902"/>
    </row>
    <row r="5" spans="2:25" ht="15" customHeight="1" x14ac:dyDescent="0.15">
      <c r="B5" s="882" t="s">
        <v>907</v>
      </c>
      <c r="C5" s="883"/>
      <c r="D5" s="884"/>
      <c r="E5" s="283" t="s">
        <v>494</v>
      </c>
      <c r="F5" s="882" t="s">
        <v>908</v>
      </c>
      <c r="G5" s="883"/>
      <c r="H5" s="884"/>
      <c r="I5" s="284">
        <v>1</v>
      </c>
      <c r="J5" s="882" t="s">
        <v>907</v>
      </c>
      <c r="K5" s="883"/>
      <c r="L5" s="884"/>
      <c r="M5" s="283" t="s">
        <v>494</v>
      </c>
      <c r="N5" s="882" t="s">
        <v>908</v>
      </c>
      <c r="O5" s="883"/>
      <c r="P5" s="884"/>
      <c r="Q5" s="284">
        <v>2</v>
      </c>
      <c r="R5" s="877" t="s">
        <v>907</v>
      </c>
      <c r="S5" s="881"/>
      <c r="T5" s="878"/>
      <c r="U5" s="119" t="s">
        <v>494</v>
      </c>
      <c r="V5" s="877" t="s">
        <v>908</v>
      </c>
      <c r="W5" s="881"/>
      <c r="X5" s="878"/>
      <c r="Y5" s="153">
        <v>3</v>
      </c>
    </row>
    <row r="6" spans="2:25" ht="15" customHeight="1" x14ac:dyDescent="0.15">
      <c r="B6" s="882" t="s">
        <v>638</v>
      </c>
      <c r="C6" s="883"/>
      <c r="D6" s="213" t="s">
        <v>626</v>
      </c>
      <c r="E6" s="906" t="s">
        <v>343</v>
      </c>
      <c r="F6" s="907"/>
      <c r="G6" s="907"/>
      <c r="H6" s="907"/>
      <c r="I6" s="908"/>
      <c r="J6" s="882" t="s">
        <v>638</v>
      </c>
      <c r="K6" s="883"/>
      <c r="L6" s="213" t="s">
        <v>630</v>
      </c>
      <c r="M6" s="906" t="s">
        <v>631</v>
      </c>
      <c r="N6" s="907"/>
      <c r="O6" s="907"/>
      <c r="P6" s="907"/>
      <c r="Q6" s="908"/>
      <c r="R6" s="877" t="s">
        <v>638</v>
      </c>
      <c r="S6" s="881"/>
      <c r="T6" s="180" t="s">
        <v>630</v>
      </c>
      <c r="U6" s="891" t="s">
        <v>631</v>
      </c>
      <c r="V6" s="892"/>
      <c r="W6" s="892"/>
      <c r="X6" s="892"/>
      <c r="Y6" s="893"/>
    </row>
    <row r="7" spans="2:25" ht="15" customHeight="1" x14ac:dyDescent="0.15">
      <c r="B7" s="882" t="s">
        <v>290</v>
      </c>
      <c r="C7" s="884"/>
      <c r="D7" s="858" t="s">
        <v>627</v>
      </c>
      <c r="E7" s="851"/>
      <c r="F7" s="882" t="s">
        <v>909</v>
      </c>
      <c r="G7" s="884"/>
      <c r="H7" s="429" t="s">
        <v>375</v>
      </c>
      <c r="I7" s="429"/>
      <c r="J7" s="882" t="s">
        <v>290</v>
      </c>
      <c r="K7" s="884"/>
      <c r="L7" s="858" t="s">
        <v>627</v>
      </c>
      <c r="M7" s="851"/>
      <c r="N7" s="882" t="s">
        <v>909</v>
      </c>
      <c r="O7" s="884"/>
      <c r="P7" s="429" t="s">
        <v>373</v>
      </c>
      <c r="Q7" s="429"/>
      <c r="R7" s="877" t="s">
        <v>290</v>
      </c>
      <c r="S7" s="878"/>
      <c r="T7" s="879" t="s">
        <v>627</v>
      </c>
      <c r="U7" s="880"/>
      <c r="V7" s="877" t="s">
        <v>909</v>
      </c>
      <c r="W7" s="878"/>
      <c r="X7" s="340" t="s">
        <v>373</v>
      </c>
      <c r="Y7" s="340"/>
    </row>
    <row r="8" spans="2:25" ht="15" customHeight="1" x14ac:dyDescent="0.15">
      <c r="B8" s="903" t="s">
        <v>910</v>
      </c>
      <c r="C8" s="903"/>
      <c r="D8" s="213" t="s">
        <v>628</v>
      </c>
      <c r="E8" s="285" t="s">
        <v>651</v>
      </c>
      <c r="F8" s="904" t="s">
        <v>911</v>
      </c>
      <c r="G8" s="904"/>
      <c r="H8" s="904"/>
      <c r="I8" s="904"/>
      <c r="J8" s="903" t="s">
        <v>910</v>
      </c>
      <c r="K8" s="903"/>
      <c r="L8" s="213" t="s">
        <v>628</v>
      </c>
      <c r="M8" s="285" t="s">
        <v>651</v>
      </c>
      <c r="N8" s="904" t="s">
        <v>912</v>
      </c>
      <c r="O8" s="904"/>
      <c r="P8" s="904"/>
      <c r="Q8" s="904"/>
      <c r="R8" s="905" t="s">
        <v>910</v>
      </c>
      <c r="S8" s="905"/>
      <c r="T8" s="180" t="s">
        <v>628</v>
      </c>
      <c r="U8" s="156" t="s">
        <v>651</v>
      </c>
      <c r="V8" s="894" t="s">
        <v>912</v>
      </c>
      <c r="W8" s="894"/>
      <c r="X8" s="894"/>
      <c r="Y8" s="894"/>
    </row>
    <row r="9" spans="2:25" s="31" customFormat="1" ht="14.1" customHeight="1" x14ac:dyDescent="0.15">
      <c r="B9" s="921"/>
      <c r="C9" s="921"/>
      <c r="D9" s="921"/>
      <c r="E9" s="921"/>
      <c r="F9" s="921"/>
      <c r="G9" s="921"/>
      <c r="H9" s="921"/>
      <c r="I9" s="921"/>
      <c r="J9" s="922"/>
      <c r="K9" s="922"/>
      <c r="L9" s="922"/>
      <c r="M9" s="922"/>
      <c r="N9" s="922"/>
      <c r="O9" s="922"/>
      <c r="P9" s="922"/>
      <c r="Q9" s="922"/>
      <c r="R9" s="923"/>
      <c r="S9" s="923"/>
      <c r="T9" s="923"/>
      <c r="U9" s="923"/>
      <c r="V9" s="923"/>
      <c r="W9" s="923"/>
      <c r="X9" s="923"/>
      <c r="Y9" s="924"/>
    </row>
    <row r="10" spans="2:25" s="31" customFormat="1" ht="14.1" customHeight="1" x14ac:dyDescent="0.15">
      <c r="B10" s="814"/>
      <c r="C10" s="814"/>
      <c r="D10" s="814"/>
      <c r="E10" s="814"/>
      <c r="F10" s="814"/>
      <c r="G10" s="814"/>
      <c r="H10" s="814"/>
      <c r="I10" s="814"/>
      <c r="J10" s="922"/>
      <c r="K10" s="922"/>
      <c r="L10" s="922"/>
      <c r="M10" s="922"/>
      <c r="N10" s="922"/>
      <c r="O10" s="922"/>
      <c r="P10" s="922"/>
      <c r="Q10" s="922"/>
      <c r="R10" s="923"/>
      <c r="S10" s="923"/>
      <c r="T10" s="923"/>
      <c r="U10" s="923"/>
      <c r="V10" s="923"/>
      <c r="W10" s="923"/>
      <c r="X10" s="923"/>
      <c r="Y10" s="924"/>
    </row>
    <row r="11" spans="2:25" s="31" customFormat="1" ht="14.1" customHeight="1" x14ac:dyDescent="0.15">
      <c r="B11" s="814"/>
      <c r="C11" s="814"/>
      <c r="D11" s="814"/>
      <c r="E11" s="814"/>
      <c r="F11" s="814"/>
      <c r="G11" s="814"/>
      <c r="H11" s="814"/>
      <c r="I11" s="814"/>
      <c r="J11" s="922"/>
      <c r="K11" s="922"/>
      <c r="L11" s="922"/>
      <c r="M11" s="922"/>
      <c r="N11" s="922"/>
      <c r="O11" s="922"/>
      <c r="P11" s="922"/>
      <c r="Q11" s="922"/>
      <c r="R11" s="923"/>
      <c r="S11" s="923"/>
      <c r="T11" s="923"/>
      <c r="U11" s="923"/>
      <c r="V11" s="923"/>
      <c r="W11" s="923"/>
      <c r="X11" s="923"/>
      <c r="Y11" s="924"/>
    </row>
    <row r="12" spans="2:25" s="31" customFormat="1" ht="14.1" customHeight="1" x14ac:dyDescent="0.15">
      <c r="B12" s="814"/>
      <c r="C12" s="814"/>
      <c r="D12" s="814"/>
      <c r="E12" s="814"/>
      <c r="F12" s="814"/>
      <c r="G12" s="814"/>
      <c r="H12" s="814"/>
      <c r="I12" s="814"/>
      <c r="J12" s="922"/>
      <c r="K12" s="922"/>
      <c r="L12" s="922"/>
      <c r="M12" s="922"/>
      <c r="N12" s="922"/>
      <c r="O12" s="922"/>
      <c r="P12" s="922"/>
      <c r="Q12" s="922"/>
      <c r="R12" s="923"/>
      <c r="S12" s="923"/>
      <c r="T12" s="923"/>
      <c r="U12" s="923"/>
      <c r="V12" s="923"/>
      <c r="W12" s="923"/>
      <c r="X12" s="923"/>
      <c r="Y12" s="924"/>
    </row>
    <row r="13" spans="2:25" s="31" customFormat="1" ht="14.1" customHeight="1" x14ac:dyDescent="0.15">
      <c r="B13" s="814"/>
      <c r="C13" s="814"/>
      <c r="D13" s="814"/>
      <c r="E13" s="814"/>
      <c r="F13" s="814"/>
      <c r="G13" s="814"/>
      <c r="H13" s="814"/>
      <c r="I13" s="814"/>
      <c r="J13" s="922"/>
      <c r="K13" s="922"/>
      <c r="L13" s="922"/>
      <c r="M13" s="922"/>
      <c r="N13" s="922"/>
      <c r="O13" s="922"/>
      <c r="P13" s="922"/>
      <c r="Q13" s="922"/>
      <c r="R13" s="923"/>
      <c r="S13" s="923"/>
      <c r="T13" s="923"/>
      <c r="U13" s="923"/>
      <c r="V13" s="923"/>
      <c r="W13" s="923"/>
      <c r="X13" s="923"/>
      <c r="Y13" s="924"/>
    </row>
    <row r="14" spans="2:25" s="31" customFormat="1" ht="14.1" customHeight="1" x14ac:dyDescent="0.15">
      <c r="B14" s="814"/>
      <c r="C14" s="814"/>
      <c r="D14" s="814"/>
      <c r="E14" s="814"/>
      <c r="F14" s="814"/>
      <c r="G14" s="814"/>
      <c r="H14" s="814"/>
      <c r="I14" s="814"/>
      <c r="J14" s="922"/>
      <c r="K14" s="922"/>
      <c r="L14" s="922"/>
      <c r="M14" s="922"/>
      <c r="N14" s="922"/>
      <c r="O14" s="922"/>
      <c r="P14" s="922"/>
      <c r="Q14" s="922"/>
      <c r="R14" s="923"/>
      <c r="S14" s="923"/>
      <c r="T14" s="923"/>
      <c r="U14" s="923"/>
      <c r="V14" s="923"/>
      <c r="W14" s="923"/>
      <c r="X14" s="923"/>
      <c r="Y14" s="924"/>
    </row>
    <row r="15" spans="2:25" s="31" customFormat="1" ht="14.1" customHeight="1" x14ac:dyDescent="0.15">
      <c r="B15" s="814"/>
      <c r="C15" s="814"/>
      <c r="D15" s="814"/>
      <c r="E15" s="814"/>
      <c r="F15" s="814"/>
      <c r="G15" s="814"/>
      <c r="H15" s="814"/>
      <c r="I15" s="814"/>
      <c r="J15" s="922"/>
      <c r="K15" s="922"/>
      <c r="L15" s="922"/>
      <c r="M15" s="922"/>
      <c r="N15" s="922"/>
      <c r="O15" s="922"/>
      <c r="P15" s="922"/>
      <c r="Q15" s="922"/>
      <c r="R15" s="923"/>
      <c r="S15" s="923"/>
      <c r="T15" s="923"/>
      <c r="U15" s="923"/>
      <c r="V15" s="923"/>
      <c r="W15" s="923"/>
      <c r="X15" s="923"/>
      <c r="Y15" s="924"/>
    </row>
    <row r="16" spans="2:25" s="31" customFormat="1" ht="14.1" customHeight="1" x14ac:dyDescent="0.15">
      <c r="B16" s="814"/>
      <c r="C16" s="814"/>
      <c r="D16" s="814"/>
      <c r="E16" s="814"/>
      <c r="F16" s="814"/>
      <c r="G16" s="814"/>
      <c r="H16" s="814"/>
      <c r="I16" s="814"/>
      <c r="J16" s="922"/>
      <c r="K16" s="922"/>
      <c r="L16" s="922"/>
      <c r="M16" s="922"/>
      <c r="N16" s="922"/>
      <c r="O16" s="922"/>
      <c r="P16" s="922"/>
      <c r="Q16" s="922"/>
      <c r="R16" s="923"/>
      <c r="S16" s="923"/>
      <c r="T16" s="923"/>
      <c r="U16" s="923"/>
      <c r="V16" s="923"/>
      <c r="W16" s="923"/>
      <c r="X16" s="923"/>
      <c r="Y16" s="924"/>
    </row>
    <row r="17" spans="2:25" s="31" customFormat="1" ht="14.1" customHeight="1" x14ac:dyDescent="0.15">
      <c r="B17" s="814"/>
      <c r="C17" s="814"/>
      <c r="D17" s="814"/>
      <c r="E17" s="814"/>
      <c r="F17" s="814"/>
      <c r="G17" s="814"/>
      <c r="H17" s="814"/>
      <c r="I17" s="814"/>
      <c r="J17" s="922"/>
      <c r="K17" s="922"/>
      <c r="L17" s="922"/>
      <c r="M17" s="922"/>
      <c r="N17" s="922"/>
      <c r="O17" s="922"/>
      <c r="P17" s="922"/>
      <c r="Q17" s="922"/>
      <c r="R17" s="923"/>
      <c r="S17" s="923"/>
      <c r="T17" s="923"/>
      <c r="U17" s="923"/>
      <c r="V17" s="923"/>
      <c r="W17" s="923"/>
      <c r="X17" s="923"/>
      <c r="Y17" s="924"/>
    </row>
    <row r="18" spans="2:25" s="31" customFormat="1" ht="14.1" customHeight="1" x14ac:dyDescent="0.15">
      <c r="B18" s="814"/>
      <c r="C18" s="814"/>
      <c r="D18" s="814"/>
      <c r="E18" s="814"/>
      <c r="F18" s="814"/>
      <c r="G18" s="814"/>
      <c r="H18" s="814"/>
      <c r="I18" s="814"/>
      <c r="J18" s="922"/>
      <c r="K18" s="922"/>
      <c r="L18" s="922"/>
      <c r="M18" s="922"/>
      <c r="N18" s="922"/>
      <c r="O18" s="922"/>
      <c r="P18" s="922"/>
      <c r="Q18" s="922"/>
      <c r="R18" s="923"/>
      <c r="S18" s="923"/>
      <c r="T18" s="923"/>
      <c r="U18" s="923"/>
      <c r="V18" s="923"/>
      <c r="W18" s="923"/>
      <c r="X18" s="923"/>
      <c r="Y18" s="924"/>
    </row>
    <row r="19" spans="2:25" s="31" customFormat="1" ht="14.1" customHeight="1" x14ac:dyDescent="0.15">
      <c r="B19" s="814"/>
      <c r="C19" s="814"/>
      <c r="D19" s="814"/>
      <c r="E19" s="814"/>
      <c r="F19" s="814"/>
      <c r="G19" s="814"/>
      <c r="H19" s="814"/>
      <c r="I19" s="814"/>
      <c r="J19" s="922"/>
      <c r="K19" s="922"/>
      <c r="L19" s="922"/>
      <c r="M19" s="922"/>
      <c r="N19" s="922"/>
      <c r="O19" s="922"/>
      <c r="P19" s="922"/>
      <c r="Q19" s="922"/>
      <c r="R19" s="923"/>
      <c r="S19" s="923"/>
      <c r="T19" s="923"/>
      <c r="U19" s="923"/>
      <c r="V19" s="923"/>
      <c r="W19" s="923"/>
      <c r="X19" s="923"/>
      <c r="Y19" s="924"/>
    </row>
    <row r="20" spans="2:25" s="31" customFormat="1" ht="14.1" customHeight="1" x14ac:dyDescent="0.15">
      <c r="B20" s="814"/>
      <c r="C20" s="814"/>
      <c r="D20" s="814"/>
      <c r="E20" s="814"/>
      <c r="F20" s="814"/>
      <c r="G20" s="814"/>
      <c r="H20" s="814"/>
      <c r="I20" s="814"/>
      <c r="J20" s="922"/>
      <c r="K20" s="922"/>
      <c r="L20" s="922"/>
      <c r="M20" s="922"/>
      <c r="N20" s="922"/>
      <c r="O20" s="922"/>
      <c r="P20" s="922"/>
      <c r="Q20" s="922"/>
      <c r="R20" s="923"/>
      <c r="S20" s="923"/>
      <c r="T20" s="923"/>
      <c r="U20" s="923"/>
      <c r="V20" s="923"/>
      <c r="W20" s="923"/>
      <c r="X20" s="923"/>
      <c r="Y20" s="924"/>
    </row>
    <row r="21" spans="2:25" s="31" customFormat="1" ht="14.1" customHeight="1" x14ac:dyDescent="0.15">
      <c r="B21" s="814"/>
      <c r="C21" s="814"/>
      <c r="D21" s="814"/>
      <c r="E21" s="814"/>
      <c r="F21" s="814"/>
      <c r="G21" s="814"/>
      <c r="H21" s="814"/>
      <c r="I21" s="814"/>
      <c r="J21" s="922"/>
      <c r="K21" s="922"/>
      <c r="L21" s="922"/>
      <c r="M21" s="922"/>
      <c r="N21" s="922"/>
      <c r="O21" s="922"/>
      <c r="P21" s="922"/>
      <c r="Q21" s="922"/>
      <c r="R21" s="923"/>
      <c r="S21" s="923"/>
      <c r="T21" s="923"/>
      <c r="U21" s="923"/>
      <c r="V21" s="923"/>
      <c r="W21" s="923"/>
      <c r="X21" s="923"/>
      <c r="Y21" s="924"/>
    </row>
    <row r="22" spans="2:25" ht="15" customHeight="1" x14ac:dyDescent="0.15">
      <c r="B22" s="882" t="s">
        <v>907</v>
      </c>
      <c r="C22" s="883"/>
      <c r="D22" s="884"/>
      <c r="E22" s="283" t="s">
        <v>494</v>
      </c>
      <c r="F22" s="882" t="s">
        <v>908</v>
      </c>
      <c r="G22" s="883"/>
      <c r="H22" s="884"/>
      <c r="I22" s="284">
        <v>4</v>
      </c>
      <c r="J22" s="882" t="s">
        <v>907</v>
      </c>
      <c r="K22" s="883"/>
      <c r="L22" s="884"/>
      <c r="M22" s="283" t="s">
        <v>497</v>
      </c>
      <c r="N22" s="882" t="s">
        <v>908</v>
      </c>
      <c r="O22" s="883"/>
      <c r="P22" s="884"/>
      <c r="Q22" s="284">
        <v>1</v>
      </c>
      <c r="R22" s="877" t="s">
        <v>907</v>
      </c>
      <c r="S22" s="881"/>
      <c r="T22" s="878"/>
      <c r="U22" s="119" t="s">
        <v>497</v>
      </c>
      <c r="V22" s="877" t="s">
        <v>908</v>
      </c>
      <c r="W22" s="881"/>
      <c r="X22" s="878"/>
      <c r="Y22" s="153">
        <v>2</v>
      </c>
    </row>
    <row r="23" spans="2:25" ht="15" customHeight="1" x14ac:dyDescent="0.15">
      <c r="B23" s="882" t="s">
        <v>638</v>
      </c>
      <c r="C23" s="883"/>
      <c r="D23" s="213" t="s">
        <v>630</v>
      </c>
      <c r="E23" s="906" t="s">
        <v>631</v>
      </c>
      <c r="F23" s="907"/>
      <c r="G23" s="907"/>
      <c r="H23" s="907"/>
      <c r="I23" s="908"/>
      <c r="J23" s="882" t="s">
        <v>638</v>
      </c>
      <c r="K23" s="883"/>
      <c r="L23" s="213" t="s">
        <v>626</v>
      </c>
      <c r="M23" s="906" t="s">
        <v>343</v>
      </c>
      <c r="N23" s="907"/>
      <c r="O23" s="907"/>
      <c r="P23" s="907"/>
      <c r="Q23" s="908"/>
      <c r="R23" s="877" t="s">
        <v>638</v>
      </c>
      <c r="S23" s="881"/>
      <c r="T23" s="180" t="s">
        <v>630</v>
      </c>
      <c r="U23" s="891" t="s">
        <v>631</v>
      </c>
      <c r="V23" s="892"/>
      <c r="W23" s="892"/>
      <c r="X23" s="892"/>
      <c r="Y23" s="893"/>
    </row>
    <row r="24" spans="2:25" ht="15" customHeight="1" x14ac:dyDescent="0.15">
      <c r="B24" s="882" t="s">
        <v>290</v>
      </c>
      <c r="C24" s="884"/>
      <c r="D24" s="858" t="s">
        <v>627</v>
      </c>
      <c r="E24" s="851"/>
      <c r="F24" s="882" t="s">
        <v>909</v>
      </c>
      <c r="G24" s="884"/>
      <c r="H24" s="429" t="s">
        <v>373</v>
      </c>
      <c r="I24" s="429"/>
      <c r="J24" s="882" t="s">
        <v>290</v>
      </c>
      <c r="K24" s="884"/>
      <c r="L24" s="858" t="s">
        <v>627</v>
      </c>
      <c r="M24" s="851"/>
      <c r="N24" s="882" t="s">
        <v>909</v>
      </c>
      <c r="O24" s="884"/>
      <c r="P24" s="429" t="s">
        <v>375</v>
      </c>
      <c r="Q24" s="429"/>
      <c r="R24" s="877" t="s">
        <v>290</v>
      </c>
      <c r="S24" s="878"/>
      <c r="T24" s="879" t="s">
        <v>627</v>
      </c>
      <c r="U24" s="880"/>
      <c r="V24" s="877" t="s">
        <v>909</v>
      </c>
      <c r="W24" s="878"/>
      <c r="X24" s="340" t="s">
        <v>373</v>
      </c>
      <c r="Y24" s="340"/>
    </row>
    <row r="25" spans="2:25" ht="15" customHeight="1" x14ac:dyDescent="0.15">
      <c r="B25" s="903" t="s">
        <v>910</v>
      </c>
      <c r="C25" s="903"/>
      <c r="D25" s="213" t="s">
        <v>628</v>
      </c>
      <c r="E25" s="285" t="s">
        <v>651</v>
      </c>
      <c r="F25" s="904" t="s">
        <v>912</v>
      </c>
      <c r="G25" s="904"/>
      <c r="H25" s="904"/>
      <c r="I25" s="904"/>
      <c r="J25" s="903" t="s">
        <v>910</v>
      </c>
      <c r="K25" s="903"/>
      <c r="L25" s="213" t="s">
        <v>628</v>
      </c>
      <c r="M25" s="285" t="s">
        <v>651</v>
      </c>
      <c r="N25" s="904" t="s">
        <v>911</v>
      </c>
      <c r="O25" s="904"/>
      <c r="P25" s="904"/>
      <c r="Q25" s="904"/>
      <c r="R25" s="905" t="s">
        <v>910</v>
      </c>
      <c r="S25" s="905"/>
      <c r="T25" s="180" t="s">
        <v>628</v>
      </c>
      <c r="U25" s="156" t="s">
        <v>651</v>
      </c>
      <c r="V25" s="894" t="s">
        <v>912</v>
      </c>
      <c r="W25" s="894"/>
      <c r="X25" s="894"/>
      <c r="Y25" s="894"/>
    </row>
    <row r="26" spans="2:25" s="31" customFormat="1" ht="14.1" customHeight="1" x14ac:dyDescent="0.15">
      <c r="B26" s="932"/>
      <c r="C26" s="933"/>
      <c r="D26" s="933"/>
      <c r="E26" s="933"/>
      <c r="F26" s="933"/>
      <c r="G26" s="933"/>
      <c r="H26" s="933"/>
      <c r="I26" s="934"/>
      <c r="J26" s="941"/>
      <c r="K26" s="942"/>
      <c r="L26" s="942"/>
      <c r="M26" s="942"/>
      <c r="N26" s="942"/>
      <c r="O26" s="942"/>
      <c r="P26" s="942"/>
      <c r="Q26" s="943"/>
      <c r="R26" s="925"/>
      <c r="S26" s="926"/>
      <c r="T26" s="926"/>
      <c r="U26" s="926"/>
      <c r="V26" s="926"/>
      <c r="W26" s="926"/>
      <c r="X26" s="926"/>
      <c r="Y26" s="927"/>
    </row>
    <row r="27" spans="2:25" s="31" customFormat="1" ht="14.1" customHeight="1" x14ac:dyDescent="0.15">
      <c r="B27" s="935"/>
      <c r="C27" s="936"/>
      <c r="D27" s="936"/>
      <c r="E27" s="936"/>
      <c r="F27" s="936"/>
      <c r="G27" s="936"/>
      <c r="H27" s="936"/>
      <c r="I27" s="937"/>
      <c r="J27" s="944"/>
      <c r="K27" s="945"/>
      <c r="L27" s="945"/>
      <c r="M27" s="945"/>
      <c r="N27" s="945"/>
      <c r="O27" s="945"/>
      <c r="P27" s="945"/>
      <c r="Q27" s="946"/>
      <c r="R27" s="928"/>
      <c r="S27" s="923"/>
      <c r="T27" s="923"/>
      <c r="U27" s="923"/>
      <c r="V27" s="923"/>
      <c r="W27" s="923"/>
      <c r="X27" s="923"/>
      <c r="Y27" s="924"/>
    </row>
    <row r="28" spans="2:25" s="31" customFormat="1" ht="14.1" customHeight="1" x14ac:dyDescent="0.15">
      <c r="B28" s="935"/>
      <c r="C28" s="936"/>
      <c r="D28" s="936"/>
      <c r="E28" s="936"/>
      <c r="F28" s="936"/>
      <c r="G28" s="936"/>
      <c r="H28" s="936"/>
      <c r="I28" s="937"/>
      <c r="J28" s="944"/>
      <c r="K28" s="945"/>
      <c r="L28" s="945"/>
      <c r="M28" s="945"/>
      <c r="N28" s="945"/>
      <c r="O28" s="945"/>
      <c r="P28" s="945"/>
      <c r="Q28" s="946"/>
      <c r="R28" s="928"/>
      <c r="S28" s="923"/>
      <c r="T28" s="923"/>
      <c r="U28" s="923"/>
      <c r="V28" s="923"/>
      <c r="W28" s="923"/>
      <c r="X28" s="923"/>
      <c r="Y28" s="924"/>
    </row>
    <row r="29" spans="2:25" s="31" customFormat="1" ht="14.1" customHeight="1" x14ac:dyDescent="0.15">
      <c r="B29" s="935"/>
      <c r="C29" s="936"/>
      <c r="D29" s="936"/>
      <c r="E29" s="936"/>
      <c r="F29" s="936"/>
      <c r="G29" s="936"/>
      <c r="H29" s="936"/>
      <c r="I29" s="937"/>
      <c r="J29" s="944"/>
      <c r="K29" s="945"/>
      <c r="L29" s="945"/>
      <c r="M29" s="945"/>
      <c r="N29" s="945"/>
      <c r="O29" s="945"/>
      <c r="P29" s="945"/>
      <c r="Q29" s="946"/>
      <c r="R29" s="928"/>
      <c r="S29" s="923"/>
      <c r="T29" s="923"/>
      <c r="U29" s="923"/>
      <c r="V29" s="923"/>
      <c r="W29" s="923"/>
      <c r="X29" s="923"/>
      <c r="Y29" s="924"/>
    </row>
    <row r="30" spans="2:25" s="31" customFormat="1" ht="14.1" customHeight="1" x14ac:dyDescent="0.15">
      <c r="B30" s="935"/>
      <c r="C30" s="936"/>
      <c r="D30" s="936"/>
      <c r="E30" s="936"/>
      <c r="F30" s="936"/>
      <c r="G30" s="936"/>
      <c r="H30" s="936"/>
      <c r="I30" s="937"/>
      <c r="J30" s="944"/>
      <c r="K30" s="945"/>
      <c r="L30" s="945"/>
      <c r="M30" s="945"/>
      <c r="N30" s="945"/>
      <c r="O30" s="945"/>
      <c r="P30" s="945"/>
      <c r="Q30" s="946"/>
      <c r="R30" s="928"/>
      <c r="S30" s="923"/>
      <c r="T30" s="923"/>
      <c r="U30" s="923"/>
      <c r="V30" s="923"/>
      <c r="W30" s="923"/>
      <c r="X30" s="923"/>
      <c r="Y30" s="924"/>
    </row>
    <row r="31" spans="2:25" s="31" customFormat="1" ht="14.1" customHeight="1" x14ac:dyDescent="0.15">
      <c r="B31" s="935"/>
      <c r="C31" s="936"/>
      <c r="D31" s="936"/>
      <c r="E31" s="936"/>
      <c r="F31" s="936"/>
      <c r="G31" s="936"/>
      <c r="H31" s="936"/>
      <c r="I31" s="937"/>
      <c r="J31" s="944"/>
      <c r="K31" s="945"/>
      <c r="L31" s="945"/>
      <c r="M31" s="945"/>
      <c r="N31" s="945"/>
      <c r="O31" s="945"/>
      <c r="P31" s="945"/>
      <c r="Q31" s="946"/>
      <c r="R31" s="928"/>
      <c r="S31" s="923"/>
      <c r="T31" s="923"/>
      <c r="U31" s="923"/>
      <c r="V31" s="923"/>
      <c r="W31" s="923"/>
      <c r="X31" s="923"/>
      <c r="Y31" s="924"/>
    </row>
    <row r="32" spans="2:25" s="31" customFormat="1" ht="14.1" customHeight="1" x14ac:dyDescent="0.15">
      <c r="B32" s="935"/>
      <c r="C32" s="936"/>
      <c r="D32" s="936"/>
      <c r="E32" s="936"/>
      <c r="F32" s="936"/>
      <c r="G32" s="936"/>
      <c r="H32" s="936"/>
      <c r="I32" s="937"/>
      <c r="J32" s="944"/>
      <c r="K32" s="945"/>
      <c r="L32" s="945"/>
      <c r="M32" s="945"/>
      <c r="N32" s="945"/>
      <c r="O32" s="945"/>
      <c r="P32" s="945"/>
      <c r="Q32" s="946"/>
      <c r="R32" s="928"/>
      <c r="S32" s="923"/>
      <c r="T32" s="923"/>
      <c r="U32" s="923"/>
      <c r="V32" s="923"/>
      <c r="W32" s="923"/>
      <c r="X32" s="923"/>
      <c r="Y32" s="924"/>
    </row>
    <row r="33" spans="2:25" s="31" customFormat="1" ht="14.1" customHeight="1" x14ac:dyDescent="0.15">
      <c r="B33" s="935"/>
      <c r="C33" s="936"/>
      <c r="D33" s="936"/>
      <c r="E33" s="936"/>
      <c r="F33" s="936"/>
      <c r="G33" s="936"/>
      <c r="H33" s="936"/>
      <c r="I33" s="937"/>
      <c r="J33" s="944"/>
      <c r="K33" s="945"/>
      <c r="L33" s="945"/>
      <c r="M33" s="945"/>
      <c r="N33" s="945"/>
      <c r="O33" s="945"/>
      <c r="P33" s="945"/>
      <c r="Q33" s="946"/>
      <c r="R33" s="928"/>
      <c r="S33" s="923"/>
      <c r="T33" s="923"/>
      <c r="U33" s="923"/>
      <c r="V33" s="923"/>
      <c r="W33" s="923"/>
      <c r="X33" s="923"/>
      <c r="Y33" s="924"/>
    </row>
    <row r="34" spans="2:25" s="31" customFormat="1" ht="14.1" customHeight="1" x14ac:dyDescent="0.15">
      <c r="B34" s="935"/>
      <c r="C34" s="936"/>
      <c r="D34" s="936"/>
      <c r="E34" s="936"/>
      <c r="F34" s="936"/>
      <c r="G34" s="936"/>
      <c r="H34" s="936"/>
      <c r="I34" s="937"/>
      <c r="J34" s="944"/>
      <c r="K34" s="945"/>
      <c r="L34" s="945"/>
      <c r="M34" s="945"/>
      <c r="N34" s="945"/>
      <c r="O34" s="945"/>
      <c r="P34" s="945"/>
      <c r="Q34" s="946"/>
      <c r="R34" s="928"/>
      <c r="S34" s="923"/>
      <c r="T34" s="923"/>
      <c r="U34" s="923"/>
      <c r="V34" s="923"/>
      <c r="W34" s="923"/>
      <c r="X34" s="923"/>
      <c r="Y34" s="924"/>
    </row>
    <row r="35" spans="2:25" s="31" customFormat="1" ht="14.1" customHeight="1" x14ac:dyDescent="0.15">
      <c r="B35" s="935"/>
      <c r="C35" s="936"/>
      <c r="D35" s="936"/>
      <c r="E35" s="936"/>
      <c r="F35" s="936"/>
      <c r="G35" s="936"/>
      <c r="H35" s="936"/>
      <c r="I35" s="937"/>
      <c r="J35" s="944"/>
      <c r="K35" s="945"/>
      <c r="L35" s="945"/>
      <c r="M35" s="945"/>
      <c r="N35" s="945"/>
      <c r="O35" s="945"/>
      <c r="P35" s="945"/>
      <c r="Q35" s="946"/>
      <c r="R35" s="928"/>
      <c r="S35" s="923"/>
      <c r="T35" s="923"/>
      <c r="U35" s="923"/>
      <c r="V35" s="923"/>
      <c r="W35" s="923"/>
      <c r="X35" s="923"/>
      <c r="Y35" s="924"/>
    </row>
    <row r="36" spans="2:25" s="31" customFormat="1" ht="14.1" customHeight="1" x14ac:dyDescent="0.15">
      <c r="B36" s="935"/>
      <c r="C36" s="936"/>
      <c r="D36" s="936"/>
      <c r="E36" s="936"/>
      <c r="F36" s="936"/>
      <c r="G36" s="936"/>
      <c r="H36" s="936"/>
      <c r="I36" s="937"/>
      <c r="J36" s="944"/>
      <c r="K36" s="945"/>
      <c r="L36" s="945"/>
      <c r="M36" s="945"/>
      <c r="N36" s="945"/>
      <c r="O36" s="945"/>
      <c r="P36" s="945"/>
      <c r="Q36" s="946"/>
      <c r="R36" s="928"/>
      <c r="S36" s="923"/>
      <c r="T36" s="923"/>
      <c r="U36" s="923"/>
      <c r="V36" s="923"/>
      <c r="W36" s="923"/>
      <c r="X36" s="923"/>
      <c r="Y36" s="924"/>
    </row>
    <row r="37" spans="2:25" s="31" customFormat="1" ht="14.1" customHeight="1" x14ac:dyDescent="0.15">
      <c r="B37" s="935"/>
      <c r="C37" s="936"/>
      <c r="D37" s="936"/>
      <c r="E37" s="936"/>
      <c r="F37" s="936"/>
      <c r="G37" s="936"/>
      <c r="H37" s="936"/>
      <c r="I37" s="937"/>
      <c r="J37" s="944"/>
      <c r="K37" s="945"/>
      <c r="L37" s="945"/>
      <c r="M37" s="945"/>
      <c r="N37" s="945"/>
      <c r="O37" s="945"/>
      <c r="P37" s="945"/>
      <c r="Q37" s="946"/>
      <c r="R37" s="928"/>
      <c r="S37" s="923"/>
      <c r="T37" s="923"/>
      <c r="U37" s="923"/>
      <c r="V37" s="923"/>
      <c r="W37" s="923"/>
      <c r="X37" s="923"/>
      <c r="Y37" s="924"/>
    </row>
    <row r="38" spans="2:25" s="31" customFormat="1" ht="14.1" customHeight="1" x14ac:dyDescent="0.15">
      <c r="B38" s="938"/>
      <c r="C38" s="939"/>
      <c r="D38" s="939"/>
      <c r="E38" s="939"/>
      <c r="F38" s="939"/>
      <c r="G38" s="939"/>
      <c r="H38" s="939"/>
      <c r="I38" s="940"/>
      <c r="J38" s="947"/>
      <c r="K38" s="948"/>
      <c r="L38" s="948"/>
      <c r="M38" s="948"/>
      <c r="N38" s="948"/>
      <c r="O38" s="948"/>
      <c r="P38" s="948"/>
      <c r="Q38" s="949"/>
      <c r="R38" s="929"/>
      <c r="S38" s="930"/>
      <c r="T38" s="930"/>
      <c r="U38" s="930"/>
      <c r="V38" s="930"/>
      <c r="W38" s="930"/>
      <c r="X38" s="930"/>
      <c r="Y38" s="931"/>
    </row>
    <row r="39" spans="2:25" ht="15" customHeight="1" x14ac:dyDescent="0.15">
      <c r="B39" s="32"/>
      <c r="C39" s="35" t="s">
        <v>196</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197</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198</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12"/>
  <dataValidations count="2">
    <dataValidation type="list" allowBlank="1" showInputMessage="1" showErrorMessage="1" sqref="E6:I6 M6:Q6 U6:Y6 E23:I23 M23:Q23 U23:Y23" xr:uid="{CFD8E211-C00A-4F3D-B67B-8CFB325E46C5}">
      <formula1>INDIRECT(D6)</formula1>
    </dataValidation>
    <dataValidation allowBlank="1" showInputMessage="1" showErrorMessage="1" prompt="覆工スパン毎に連番を記入。_x000a_数値で入力する。" sqref="I5 Q5 Y5 I22 Q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6DD82-925D-4A80-A3B5-52D26F7049B2}">
  <sheetPr>
    <pageSetUpPr fitToPage="1"/>
  </sheetPr>
  <dimension ref="B1:Z59"/>
  <sheetViews>
    <sheetView showGridLines="0" showZeros="0" view="pageBreakPreview" zoomScaleNormal="70" zoomScaleSheetLayoutView="100" workbookViewId="0">
      <selection activeCell="B9" sqref="B9:Y21"/>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75" t="s">
        <v>188</v>
      </c>
      <c r="C2" s="276"/>
      <c r="D2" s="276"/>
      <c r="E2" s="276"/>
      <c r="F2" s="276"/>
      <c r="G2" s="276"/>
      <c r="H2" s="276"/>
      <c r="I2" s="276"/>
      <c r="J2" s="276"/>
      <c r="K2" s="276"/>
      <c r="L2" s="276"/>
      <c r="M2" s="276"/>
      <c r="N2" s="276"/>
      <c r="O2" s="276"/>
      <c r="P2" s="276"/>
      <c r="Q2" s="276"/>
    </row>
    <row r="3" spans="2:25" ht="25.35" customHeight="1" x14ac:dyDescent="0.15">
      <c r="B3" s="916" t="s">
        <v>398</v>
      </c>
      <c r="C3" s="916"/>
      <c r="D3" s="916"/>
      <c r="E3" s="917" t="s">
        <v>399</v>
      </c>
      <c r="F3" s="917"/>
      <c r="G3" s="917"/>
      <c r="H3" s="917"/>
      <c r="I3" s="882" t="s">
        <v>633</v>
      </c>
      <c r="J3" s="883"/>
      <c r="K3" s="884"/>
      <c r="L3" s="858" t="s">
        <v>401</v>
      </c>
      <c r="M3" s="850"/>
      <c r="N3" s="851"/>
      <c r="O3" s="885" t="s">
        <v>511</v>
      </c>
      <c r="P3" s="886"/>
      <c r="Q3" s="887"/>
      <c r="R3" s="918" t="s">
        <v>512</v>
      </c>
      <c r="S3" s="919"/>
      <c r="T3" s="920"/>
      <c r="U3" s="895" t="s">
        <v>509</v>
      </c>
      <c r="V3" s="896"/>
      <c r="W3" s="897">
        <v>45917</v>
      </c>
      <c r="X3" s="898"/>
      <c r="Y3" s="899"/>
    </row>
    <row r="4" spans="2:25" ht="25.35" customHeight="1" x14ac:dyDescent="0.15">
      <c r="B4" s="909" t="s">
        <v>405</v>
      </c>
      <c r="C4" s="909"/>
      <c r="D4" s="909"/>
      <c r="E4" s="910" t="s">
        <v>406</v>
      </c>
      <c r="F4" s="910"/>
      <c r="G4" s="910"/>
      <c r="H4" s="910"/>
      <c r="I4" s="882" t="s">
        <v>402</v>
      </c>
      <c r="J4" s="883"/>
      <c r="K4" s="884"/>
      <c r="L4" s="826" t="s">
        <v>510</v>
      </c>
      <c r="M4" s="911"/>
      <c r="N4" s="912"/>
      <c r="O4" s="888"/>
      <c r="P4" s="889"/>
      <c r="Q4" s="890"/>
      <c r="R4" s="913" t="s">
        <v>513</v>
      </c>
      <c r="S4" s="914"/>
      <c r="T4" s="915"/>
      <c r="U4" s="379"/>
      <c r="V4" s="381"/>
      <c r="W4" s="900"/>
      <c r="X4" s="901"/>
      <c r="Y4" s="902"/>
    </row>
    <row r="5" spans="2:25" ht="15" customHeight="1" x14ac:dyDescent="0.15">
      <c r="B5" s="882" t="s">
        <v>907</v>
      </c>
      <c r="C5" s="883"/>
      <c r="D5" s="884"/>
      <c r="E5" s="283" t="s">
        <v>497</v>
      </c>
      <c r="F5" s="882" t="s">
        <v>908</v>
      </c>
      <c r="G5" s="883"/>
      <c r="H5" s="884"/>
      <c r="I5" s="284">
        <v>3</v>
      </c>
      <c r="J5" s="882" t="s">
        <v>907</v>
      </c>
      <c r="K5" s="883"/>
      <c r="L5" s="884"/>
      <c r="M5" s="283" t="s">
        <v>497</v>
      </c>
      <c r="N5" s="882" t="s">
        <v>908</v>
      </c>
      <c r="O5" s="883"/>
      <c r="P5" s="884"/>
      <c r="Q5" s="284">
        <v>4</v>
      </c>
      <c r="R5" s="877" t="s">
        <v>907</v>
      </c>
      <c r="S5" s="881"/>
      <c r="T5" s="878"/>
      <c r="U5" s="119" t="s">
        <v>498</v>
      </c>
      <c r="V5" s="877" t="s">
        <v>908</v>
      </c>
      <c r="W5" s="881"/>
      <c r="X5" s="878"/>
      <c r="Y5" s="153">
        <v>1</v>
      </c>
    </row>
    <row r="6" spans="2:25" ht="15" customHeight="1" x14ac:dyDescent="0.15">
      <c r="B6" s="882" t="s">
        <v>638</v>
      </c>
      <c r="C6" s="883"/>
      <c r="D6" s="213" t="s">
        <v>630</v>
      </c>
      <c r="E6" s="906" t="s">
        <v>631</v>
      </c>
      <c r="F6" s="907"/>
      <c r="G6" s="907"/>
      <c r="H6" s="907"/>
      <c r="I6" s="908"/>
      <c r="J6" s="882" t="s">
        <v>638</v>
      </c>
      <c r="K6" s="883"/>
      <c r="L6" s="213" t="s">
        <v>630</v>
      </c>
      <c r="M6" s="906" t="s">
        <v>631</v>
      </c>
      <c r="N6" s="907"/>
      <c r="O6" s="907"/>
      <c r="P6" s="907"/>
      <c r="Q6" s="908"/>
      <c r="R6" s="877" t="s">
        <v>638</v>
      </c>
      <c r="S6" s="881"/>
      <c r="T6" s="180" t="s">
        <v>630</v>
      </c>
      <c r="U6" s="891" t="s">
        <v>631</v>
      </c>
      <c r="V6" s="892"/>
      <c r="W6" s="892"/>
      <c r="X6" s="892"/>
      <c r="Y6" s="893"/>
    </row>
    <row r="7" spans="2:25" ht="15" customHeight="1" x14ac:dyDescent="0.15">
      <c r="B7" s="882" t="s">
        <v>290</v>
      </c>
      <c r="C7" s="884"/>
      <c r="D7" s="858" t="s">
        <v>627</v>
      </c>
      <c r="E7" s="851"/>
      <c r="F7" s="882" t="s">
        <v>909</v>
      </c>
      <c r="G7" s="884"/>
      <c r="H7" s="429" t="s">
        <v>373</v>
      </c>
      <c r="I7" s="429"/>
      <c r="J7" s="882" t="s">
        <v>290</v>
      </c>
      <c r="K7" s="884"/>
      <c r="L7" s="858" t="s">
        <v>627</v>
      </c>
      <c r="M7" s="851"/>
      <c r="N7" s="882" t="s">
        <v>909</v>
      </c>
      <c r="O7" s="884"/>
      <c r="P7" s="429" t="s">
        <v>373</v>
      </c>
      <c r="Q7" s="429"/>
      <c r="R7" s="877" t="s">
        <v>290</v>
      </c>
      <c r="S7" s="878"/>
      <c r="T7" s="879" t="s">
        <v>627</v>
      </c>
      <c r="U7" s="880"/>
      <c r="V7" s="877" t="s">
        <v>909</v>
      </c>
      <c r="W7" s="878"/>
      <c r="X7" s="340" t="s">
        <v>373</v>
      </c>
      <c r="Y7" s="340"/>
    </row>
    <row r="8" spans="2:25" ht="15" customHeight="1" x14ac:dyDescent="0.15">
      <c r="B8" s="903" t="s">
        <v>910</v>
      </c>
      <c r="C8" s="903"/>
      <c r="D8" s="213" t="s">
        <v>628</v>
      </c>
      <c r="E8" s="285" t="s">
        <v>651</v>
      </c>
      <c r="F8" s="904" t="s">
        <v>912</v>
      </c>
      <c r="G8" s="904"/>
      <c r="H8" s="904"/>
      <c r="I8" s="904"/>
      <c r="J8" s="903" t="s">
        <v>910</v>
      </c>
      <c r="K8" s="903"/>
      <c r="L8" s="213" t="s">
        <v>628</v>
      </c>
      <c r="M8" s="285" t="s">
        <v>651</v>
      </c>
      <c r="N8" s="904" t="s">
        <v>912</v>
      </c>
      <c r="O8" s="904"/>
      <c r="P8" s="904"/>
      <c r="Q8" s="904"/>
      <c r="R8" s="905" t="s">
        <v>910</v>
      </c>
      <c r="S8" s="905"/>
      <c r="T8" s="180" t="s">
        <v>628</v>
      </c>
      <c r="U8" s="156" t="s">
        <v>651</v>
      </c>
      <c r="V8" s="894" t="s">
        <v>912</v>
      </c>
      <c r="W8" s="894"/>
      <c r="X8" s="894"/>
      <c r="Y8" s="894"/>
    </row>
    <row r="9" spans="2:25" s="31" customFormat="1" ht="14.1" customHeight="1" x14ac:dyDescent="0.15">
      <c r="B9" s="921"/>
      <c r="C9" s="921"/>
      <c r="D9" s="921"/>
      <c r="E9" s="921"/>
      <c r="F9" s="921"/>
      <c r="G9" s="921"/>
      <c r="H9" s="921"/>
      <c r="I9" s="921"/>
      <c r="J9" s="922"/>
      <c r="K9" s="922"/>
      <c r="L9" s="922"/>
      <c r="M9" s="922"/>
      <c r="N9" s="922"/>
      <c r="O9" s="922"/>
      <c r="P9" s="922"/>
      <c r="Q9" s="922"/>
      <c r="R9" s="923"/>
      <c r="S9" s="923"/>
      <c r="T9" s="923"/>
      <c r="U9" s="923"/>
      <c r="V9" s="923"/>
      <c r="W9" s="923"/>
      <c r="X9" s="923"/>
      <c r="Y9" s="924"/>
    </row>
    <row r="10" spans="2:25" s="31" customFormat="1" ht="14.1" customHeight="1" x14ac:dyDescent="0.15">
      <c r="B10" s="814"/>
      <c r="C10" s="814"/>
      <c r="D10" s="814"/>
      <c r="E10" s="814"/>
      <c r="F10" s="814"/>
      <c r="G10" s="814"/>
      <c r="H10" s="814"/>
      <c r="I10" s="814"/>
      <c r="J10" s="922"/>
      <c r="K10" s="922"/>
      <c r="L10" s="922"/>
      <c r="M10" s="922"/>
      <c r="N10" s="922"/>
      <c r="O10" s="922"/>
      <c r="P10" s="922"/>
      <c r="Q10" s="922"/>
      <c r="R10" s="923"/>
      <c r="S10" s="923"/>
      <c r="T10" s="923"/>
      <c r="U10" s="923"/>
      <c r="V10" s="923"/>
      <c r="W10" s="923"/>
      <c r="X10" s="923"/>
      <c r="Y10" s="924"/>
    </row>
    <row r="11" spans="2:25" s="31" customFormat="1" ht="14.1" customHeight="1" x14ac:dyDescent="0.15">
      <c r="B11" s="814"/>
      <c r="C11" s="814"/>
      <c r="D11" s="814"/>
      <c r="E11" s="814"/>
      <c r="F11" s="814"/>
      <c r="G11" s="814"/>
      <c r="H11" s="814"/>
      <c r="I11" s="814"/>
      <c r="J11" s="922"/>
      <c r="K11" s="922"/>
      <c r="L11" s="922"/>
      <c r="M11" s="922"/>
      <c r="N11" s="922"/>
      <c r="O11" s="922"/>
      <c r="P11" s="922"/>
      <c r="Q11" s="922"/>
      <c r="R11" s="923"/>
      <c r="S11" s="923"/>
      <c r="T11" s="923"/>
      <c r="U11" s="923"/>
      <c r="V11" s="923"/>
      <c r="W11" s="923"/>
      <c r="X11" s="923"/>
      <c r="Y11" s="924"/>
    </row>
    <row r="12" spans="2:25" s="31" customFormat="1" ht="14.1" customHeight="1" x14ac:dyDescent="0.15">
      <c r="B12" s="814"/>
      <c r="C12" s="814"/>
      <c r="D12" s="814"/>
      <c r="E12" s="814"/>
      <c r="F12" s="814"/>
      <c r="G12" s="814"/>
      <c r="H12" s="814"/>
      <c r="I12" s="814"/>
      <c r="J12" s="922"/>
      <c r="K12" s="922"/>
      <c r="L12" s="922"/>
      <c r="M12" s="922"/>
      <c r="N12" s="922"/>
      <c r="O12" s="922"/>
      <c r="P12" s="922"/>
      <c r="Q12" s="922"/>
      <c r="R12" s="923"/>
      <c r="S12" s="923"/>
      <c r="T12" s="923"/>
      <c r="U12" s="923"/>
      <c r="V12" s="923"/>
      <c r="W12" s="923"/>
      <c r="X12" s="923"/>
      <c r="Y12" s="924"/>
    </row>
    <row r="13" spans="2:25" s="31" customFormat="1" ht="14.1" customHeight="1" x14ac:dyDescent="0.15">
      <c r="B13" s="814"/>
      <c r="C13" s="814"/>
      <c r="D13" s="814"/>
      <c r="E13" s="814"/>
      <c r="F13" s="814"/>
      <c r="G13" s="814"/>
      <c r="H13" s="814"/>
      <c r="I13" s="814"/>
      <c r="J13" s="922"/>
      <c r="K13" s="922"/>
      <c r="L13" s="922"/>
      <c r="M13" s="922"/>
      <c r="N13" s="922"/>
      <c r="O13" s="922"/>
      <c r="P13" s="922"/>
      <c r="Q13" s="922"/>
      <c r="R13" s="923"/>
      <c r="S13" s="923"/>
      <c r="T13" s="923"/>
      <c r="U13" s="923"/>
      <c r="V13" s="923"/>
      <c r="W13" s="923"/>
      <c r="X13" s="923"/>
      <c r="Y13" s="924"/>
    </row>
    <row r="14" spans="2:25" s="31" customFormat="1" ht="14.1" customHeight="1" x14ac:dyDescent="0.15">
      <c r="B14" s="814"/>
      <c r="C14" s="814"/>
      <c r="D14" s="814"/>
      <c r="E14" s="814"/>
      <c r="F14" s="814"/>
      <c r="G14" s="814"/>
      <c r="H14" s="814"/>
      <c r="I14" s="814"/>
      <c r="J14" s="922"/>
      <c r="K14" s="922"/>
      <c r="L14" s="922"/>
      <c r="M14" s="922"/>
      <c r="N14" s="922"/>
      <c r="O14" s="922"/>
      <c r="P14" s="922"/>
      <c r="Q14" s="922"/>
      <c r="R14" s="923"/>
      <c r="S14" s="923"/>
      <c r="T14" s="923"/>
      <c r="U14" s="923"/>
      <c r="V14" s="923"/>
      <c r="W14" s="923"/>
      <c r="X14" s="923"/>
      <c r="Y14" s="924"/>
    </row>
    <row r="15" spans="2:25" s="31" customFormat="1" ht="14.1" customHeight="1" x14ac:dyDescent="0.15">
      <c r="B15" s="814"/>
      <c r="C15" s="814"/>
      <c r="D15" s="814"/>
      <c r="E15" s="814"/>
      <c r="F15" s="814"/>
      <c r="G15" s="814"/>
      <c r="H15" s="814"/>
      <c r="I15" s="814"/>
      <c r="J15" s="922"/>
      <c r="K15" s="922"/>
      <c r="L15" s="922"/>
      <c r="M15" s="922"/>
      <c r="N15" s="922"/>
      <c r="O15" s="922"/>
      <c r="P15" s="922"/>
      <c r="Q15" s="922"/>
      <c r="R15" s="923"/>
      <c r="S15" s="923"/>
      <c r="T15" s="923"/>
      <c r="U15" s="923"/>
      <c r="V15" s="923"/>
      <c r="W15" s="923"/>
      <c r="X15" s="923"/>
      <c r="Y15" s="924"/>
    </row>
    <row r="16" spans="2:25" s="31" customFormat="1" ht="14.1" customHeight="1" x14ac:dyDescent="0.15">
      <c r="B16" s="814"/>
      <c r="C16" s="814"/>
      <c r="D16" s="814"/>
      <c r="E16" s="814"/>
      <c r="F16" s="814"/>
      <c r="G16" s="814"/>
      <c r="H16" s="814"/>
      <c r="I16" s="814"/>
      <c r="J16" s="922"/>
      <c r="K16" s="922"/>
      <c r="L16" s="922"/>
      <c r="M16" s="922"/>
      <c r="N16" s="922"/>
      <c r="O16" s="922"/>
      <c r="P16" s="922"/>
      <c r="Q16" s="922"/>
      <c r="R16" s="923"/>
      <c r="S16" s="923"/>
      <c r="T16" s="923"/>
      <c r="U16" s="923"/>
      <c r="V16" s="923"/>
      <c r="W16" s="923"/>
      <c r="X16" s="923"/>
      <c r="Y16" s="924"/>
    </row>
    <row r="17" spans="2:25" s="31" customFormat="1" ht="14.1" customHeight="1" x14ac:dyDescent="0.15">
      <c r="B17" s="814"/>
      <c r="C17" s="814"/>
      <c r="D17" s="814"/>
      <c r="E17" s="814"/>
      <c r="F17" s="814"/>
      <c r="G17" s="814"/>
      <c r="H17" s="814"/>
      <c r="I17" s="814"/>
      <c r="J17" s="922"/>
      <c r="K17" s="922"/>
      <c r="L17" s="922"/>
      <c r="M17" s="922"/>
      <c r="N17" s="922"/>
      <c r="O17" s="922"/>
      <c r="P17" s="922"/>
      <c r="Q17" s="922"/>
      <c r="R17" s="923"/>
      <c r="S17" s="923"/>
      <c r="T17" s="923"/>
      <c r="U17" s="923"/>
      <c r="V17" s="923"/>
      <c r="W17" s="923"/>
      <c r="X17" s="923"/>
      <c r="Y17" s="924"/>
    </row>
    <row r="18" spans="2:25" s="31" customFormat="1" ht="14.1" customHeight="1" x14ac:dyDescent="0.15">
      <c r="B18" s="814"/>
      <c r="C18" s="814"/>
      <c r="D18" s="814"/>
      <c r="E18" s="814"/>
      <c r="F18" s="814"/>
      <c r="G18" s="814"/>
      <c r="H18" s="814"/>
      <c r="I18" s="814"/>
      <c r="J18" s="922"/>
      <c r="K18" s="922"/>
      <c r="L18" s="922"/>
      <c r="M18" s="922"/>
      <c r="N18" s="922"/>
      <c r="O18" s="922"/>
      <c r="P18" s="922"/>
      <c r="Q18" s="922"/>
      <c r="R18" s="923"/>
      <c r="S18" s="923"/>
      <c r="T18" s="923"/>
      <c r="U18" s="923"/>
      <c r="V18" s="923"/>
      <c r="W18" s="923"/>
      <c r="X18" s="923"/>
      <c r="Y18" s="924"/>
    </row>
    <row r="19" spans="2:25" s="31" customFormat="1" ht="14.1" customHeight="1" x14ac:dyDescent="0.15">
      <c r="B19" s="814"/>
      <c r="C19" s="814"/>
      <c r="D19" s="814"/>
      <c r="E19" s="814"/>
      <c r="F19" s="814"/>
      <c r="G19" s="814"/>
      <c r="H19" s="814"/>
      <c r="I19" s="814"/>
      <c r="J19" s="922"/>
      <c r="K19" s="922"/>
      <c r="L19" s="922"/>
      <c r="M19" s="922"/>
      <c r="N19" s="922"/>
      <c r="O19" s="922"/>
      <c r="P19" s="922"/>
      <c r="Q19" s="922"/>
      <c r="R19" s="923"/>
      <c r="S19" s="923"/>
      <c r="T19" s="923"/>
      <c r="U19" s="923"/>
      <c r="V19" s="923"/>
      <c r="W19" s="923"/>
      <c r="X19" s="923"/>
      <c r="Y19" s="924"/>
    </row>
    <row r="20" spans="2:25" s="31" customFormat="1" ht="14.1" customHeight="1" x14ac:dyDescent="0.15">
      <c r="B20" s="814"/>
      <c r="C20" s="814"/>
      <c r="D20" s="814"/>
      <c r="E20" s="814"/>
      <c r="F20" s="814"/>
      <c r="G20" s="814"/>
      <c r="H20" s="814"/>
      <c r="I20" s="814"/>
      <c r="J20" s="922"/>
      <c r="K20" s="922"/>
      <c r="L20" s="922"/>
      <c r="M20" s="922"/>
      <c r="N20" s="922"/>
      <c r="O20" s="922"/>
      <c r="P20" s="922"/>
      <c r="Q20" s="922"/>
      <c r="R20" s="923"/>
      <c r="S20" s="923"/>
      <c r="T20" s="923"/>
      <c r="U20" s="923"/>
      <c r="V20" s="923"/>
      <c r="W20" s="923"/>
      <c r="X20" s="923"/>
      <c r="Y20" s="924"/>
    </row>
    <row r="21" spans="2:25" s="31" customFormat="1" ht="14.1" customHeight="1" x14ac:dyDescent="0.15">
      <c r="B21" s="814"/>
      <c r="C21" s="814"/>
      <c r="D21" s="814"/>
      <c r="E21" s="814"/>
      <c r="F21" s="814"/>
      <c r="G21" s="814"/>
      <c r="H21" s="814"/>
      <c r="I21" s="814"/>
      <c r="J21" s="922"/>
      <c r="K21" s="922"/>
      <c r="L21" s="922"/>
      <c r="M21" s="922"/>
      <c r="N21" s="922"/>
      <c r="O21" s="922"/>
      <c r="P21" s="922"/>
      <c r="Q21" s="922"/>
      <c r="R21" s="923"/>
      <c r="S21" s="923"/>
      <c r="T21" s="923"/>
      <c r="U21" s="923"/>
      <c r="V21" s="923"/>
      <c r="W21" s="923"/>
      <c r="X21" s="923"/>
      <c r="Y21" s="924"/>
    </row>
    <row r="22" spans="2:25" ht="15" customHeight="1" x14ac:dyDescent="0.15">
      <c r="B22" s="882" t="s">
        <v>907</v>
      </c>
      <c r="C22" s="883"/>
      <c r="D22" s="884"/>
      <c r="E22" s="283" t="s">
        <v>499</v>
      </c>
      <c r="F22" s="882" t="s">
        <v>908</v>
      </c>
      <c r="G22" s="883"/>
      <c r="H22" s="884"/>
      <c r="I22" s="284">
        <v>1</v>
      </c>
      <c r="J22" s="882" t="s">
        <v>907</v>
      </c>
      <c r="K22" s="883"/>
      <c r="L22" s="884"/>
      <c r="M22" s="283" t="s">
        <v>500</v>
      </c>
      <c r="N22" s="882" t="s">
        <v>908</v>
      </c>
      <c r="O22" s="883"/>
      <c r="P22" s="884"/>
      <c r="Q22" s="284">
        <v>1</v>
      </c>
      <c r="R22" s="877" t="s">
        <v>907</v>
      </c>
      <c r="S22" s="881"/>
      <c r="T22" s="878"/>
      <c r="U22" s="119" t="s">
        <v>501</v>
      </c>
      <c r="V22" s="877" t="s">
        <v>908</v>
      </c>
      <c r="W22" s="881"/>
      <c r="X22" s="878"/>
      <c r="Y22" s="153">
        <v>1</v>
      </c>
    </row>
    <row r="23" spans="2:25" ht="15" customHeight="1" x14ac:dyDescent="0.15">
      <c r="B23" s="882" t="s">
        <v>638</v>
      </c>
      <c r="C23" s="883"/>
      <c r="D23" s="213" t="s">
        <v>626</v>
      </c>
      <c r="E23" s="906" t="s">
        <v>343</v>
      </c>
      <c r="F23" s="907"/>
      <c r="G23" s="907"/>
      <c r="H23" s="907"/>
      <c r="I23" s="908"/>
      <c r="J23" s="882" t="s">
        <v>638</v>
      </c>
      <c r="K23" s="883"/>
      <c r="L23" s="213" t="s">
        <v>630</v>
      </c>
      <c r="M23" s="906" t="s">
        <v>631</v>
      </c>
      <c r="N23" s="907"/>
      <c r="O23" s="907"/>
      <c r="P23" s="907"/>
      <c r="Q23" s="908"/>
      <c r="R23" s="877" t="s">
        <v>638</v>
      </c>
      <c r="S23" s="881"/>
      <c r="T23" s="180" t="s">
        <v>626</v>
      </c>
      <c r="U23" s="891" t="s">
        <v>343</v>
      </c>
      <c r="V23" s="892"/>
      <c r="W23" s="892"/>
      <c r="X23" s="892"/>
      <c r="Y23" s="893"/>
    </row>
    <row r="24" spans="2:25" ht="15" customHeight="1" x14ac:dyDescent="0.15">
      <c r="B24" s="882" t="s">
        <v>290</v>
      </c>
      <c r="C24" s="884"/>
      <c r="D24" s="858" t="s">
        <v>627</v>
      </c>
      <c r="E24" s="851"/>
      <c r="F24" s="882" t="s">
        <v>909</v>
      </c>
      <c r="G24" s="884"/>
      <c r="H24" s="429" t="s">
        <v>375</v>
      </c>
      <c r="I24" s="429"/>
      <c r="J24" s="882" t="s">
        <v>290</v>
      </c>
      <c r="K24" s="884"/>
      <c r="L24" s="858" t="s">
        <v>627</v>
      </c>
      <c r="M24" s="851"/>
      <c r="N24" s="882" t="s">
        <v>909</v>
      </c>
      <c r="O24" s="884"/>
      <c r="P24" s="429" t="s">
        <v>373</v>
      </c>
      <c r="Q24" s="429"/>
      <c r="R24" s="877" t="s">
        <v>290</v>
      </c>
      <c r="S24" s="878"/>
      <c r="T24" s="879" t="s">
        <v>627</v>
      </c>
      <c r="U24" s="880"/>
      <c r="V24" s="877" t="s">
        <v>909</v>
      </c>
      <c r="W24" s="878"/>
      <c r="X24" s="340" t="s">
        <v>375</v>
      </c>
      <c r="Y24" s="340"/>
    </row>
    <row r="25" spans="2:25" ht="15" customHeight="1" x14ac:dyDescent="0.15">
      <c r="B25" s="903" t="s">
        <v>910</v>
      </c>
      <c r="C25" s="903"/>
      <c r="D25" s="213" t="s">
        <v>628</v>
      </c>
      <c r="E25" s="285" t="s">
        <v>651</v>
      </c>
      <c r="F25" s="904" t="s">
        <v>911</v>
      </c>
      <c r="G25" s="904"/>
      <c r="H25" s="904"/>
      <c r="I25" s="904"/>
      <c r="J25" s="903" t="s">
        <v>910</v>
      </c>
      <c r="K25" s="903"/>
      <c r="L25" s="213" t="s">
        <v>628</v>
      </c>
      <c r="M25" s="285" t="s">
        <v>651</v>
      </c>
      <c r="N25" s="904" t="s">
        <v>912</v>
      </c>
      <c r="O25" s="904"/>
      <c r="P25" s="904"/>
      <c r="Q25" s="904"/>
      <c r="R25" s="905" t="s">
        <v>910</v>
      </c>
      <c r="S25" s="905"/>
      <c r="T25" s="180" t="s">
        <v>628</v>
      </c>
      <c r="U25" s="156" t="s">
        <v>651</v>
      </c>
      <c r="V25" s="894" t="s">
        <v>911</v>
      </c>
      <c r="W25" s="894"/>
      <c r="X25" s="894"/>
      <c r="Y25" s="894"/>
    </row>
    <row r="26" spans="2:25" s="31" customFormat="1" ht="14.1" customHeight="1" x14ac:dyDescent="0.15">
      <c r="B26" s="921"/>
      <c r="C26" s="921"/>
      <c r="D26" s="921"/>
      <c r="E26" s="921"/>
      <c r="F26" s="921"/>
      <c r="G26" s="921"/>
      <c r="H26" s="921"/>
      <c r="I26" s="921"/>
      <c r="J26" s="922"/>
      <c r="K26" s="922"/>
      <c r="L26" s="922"/>
      <c r="M26" s="922"/>
      <c r="N26" s="922"/>
      <c r="O26" s="922"/>
      <c r="P26" s="922"/>
      <c r="Q26" s="922"/>
      <c r="R26" s="925"/>
      <c r="S26" s="926"/>
      <c r="T26" s="926"/>
      <c r="U26" s="926"/>
      <c r="V26" s="926"/>
      <c r="W26" s="926"/>
      <c r="X26" s="926"/>
      <c r="Y26" s="927"/>
    </row>
    <row r="27" spans="2:25" s="31" customFormat="1" ht="14.1" customHeight="1" x14ac:dyDescent="0.15">
      <c r="B27" s="814"/>
      <c r="C27" s="814"/>
      <c r="D27" s="814"/>
      <c r="E27" s="814"/>
      <c r="F27" s="814"/>
      <c r="G27" s="814"/>
      <c r="H27" s="814"/>
      <c r="I27" s="814"/>
      <c r="J27" s="922"/>
      <c r="K27" s="922"/>
      <c r="L27" s="922"/>
      <c r="M27" s="922"/>
      <c r="N27" s="922"/>
      <c r="O27" s="922"/>
      <c r="P27" s="922"/>
      <c r="Q27" s="922"/>
      <c r="R27" s="928"/>
      <c r="S27" s="923"/>
      <c r="T27" s="923"/>
      <c r="U27" s="923"/>
      <c r="V27" s="923"/>
      <c r="W27" s="923"/>
      <c r="X27" s="923"/>
      <c r="Y27" s="924"/>
    </row>
    <row r="28" spans="2:25" s="31" customFormat="1" ht="14.1" customHeight="1" x14ac:dyDescent="0.15">
      <c r="B28" s="814"/>
      <c r="C28" s="814"/>
      <c r="D28" s="814"/>
      <c r="E28" s="814"/>
      <c r="F28" s="814"/>
      <c r="G28" s="814"/>
      <c r="H28" s="814"/>
      <c r="I28" s="814"/>
      <c r="J28" s="922"/>
      <c r="K28" s="922"/>
      <c r="L28" s="922"/>
      <c r="M28" s="922"/>
      <c r="N28" s="922"/>
      <c r="O28" s="922"/>
      <c r="P28" s="922"/>
      <c r="Q28" s="922"/>
      <c r="R28" s="928"/>
      <c r="S28" s="923"/>
      <c r="T28" s="923"/>
      <c r="U28" s="923"/>
      <c r="V28" s="923"/>
      <c r="W28" s="923"/>
      <c r="X28" s="923"/>
      <c r="Y28" s="924"/>
    </row>
    <row r="29" spans="2:25" s="31" customFormat="1" ht="14.1" customHeight="1" x14ac:dyDescent="0.15">
      <c r="B29" s="814"/>
      <c r="C29" s="814"/>
      <c r="D29" s="814"/>
      <c r="E29" s="814"/>
      <c r="F29" s="814"/>
      <c r="G29" s="814"/>
      <c r="H29" s="814"/>
      <c r="I29" s="814"/>
      <c r="J29" s="922"/>
      <c r="K29" s="922"/>
      <c r="L29" s="922"/>
      <c r="M29" s="922"/>
      <c r="N29" s="922"/>
      <c r="O29" s="922"/>
      <c r="P29" s="922"/>
      <c r="Q29" s="922"/>
      <c r="R29" s="928"/>
      <c r="S29" s="923"/>
      <c r="T29" s="923"/>
      <c r="U29" s="923"/>
      <c r="V29" s="923"/>
      <c r="W29" s="923"/>
      <c r="X29" s="923"/>
      <c r="Y29" s="924"/>
    </row>
    <row r="30" spans="2:25" s="31" customFormat="1" ht="14.1" customHeight="1" x14ac:dyDescent="0.15">
      <c r="B30" s="814"/>
      <c r="C30" s="814"/>
      <c r="D30" s="814"/>
      <c r="E30" s="814"/>
      <c r="F30" s="814"/>
      <c r="G30" s="814"/>
      <c r="H30" s="814"/>
      <c r="I30" s="814"/>
      <c r="J30" s="922"/>
      <c r="K30" s="922"/>
      <c r="L30" s="922"/>
      <c r="M30" s="922"/>
      <c r="N30" s="922"/>
      <c r="O30" s="922"/>
      <c r="P30" s="922"/>
      <c r="Q30" s="922"/>
      <c r="R30" s="928"/>
      <c r="S30" s="923"/>
      <c r="T30" s="923"/>
      <c r="U30" s="923"/>
      <c r="V30" s="923"/>
      <c r="W30" s="923"/>
      <c r="X30" s="923"/>
      <c r="Y30" s="924"/>
    </row>
    <row r="31" spans="2:25" s="31" customFormat="1" ht="14.1" customHeight="1" x14ac:dyDescent="0.15">
      <c r="B31" s="814"/>
      <c r="C31" s="814"/>
      <c r="D31" s="814"/>
      <c r="E31" s="814"/>
      <c r="F31" s="814"/>
      <c r="G31" s="814"/>
      <c r="H31" s="814"/>
      <c r="I31" s="814"/>
      <c r="J31" s="922"/>
      <c r="K31" s="922"/>
      <c r="L31" s="922"/>
      <c r="M31" s="922"/>
      <c r="N31" s="922"/>
      <c r="O31" s="922"/>
      <c r="P31" s="922"/>
      <c r="Q31" s="922"/>
      <c r="R31" s="928"/>
      <c r="S31" s="923"/>
      <c r="T31" s="923"/>
      <c r="U31" s="923"/>
      <c r="V31" s="923"/>
      <c r="W31" s="923"/>
      <c r="X31" s="923"/>
      <c r="Y31" s="924"/>
    </row>
    <row r="32" spans="2:25" s="31" customFormat="1" ht="14.1" customHeight="1" x14ac:dyDescent="0.15">
      <c r="B32" s="814"/>
      <c r="C32" s="814"/>
      <c r="D32" s="814"/>
      <c r="E32" s="814"/>
      <c r="F32" s="814"/>
      <c r="G32" s="814"/>
      <c r="H32" s="814"/>
      <c r="I32" s="814"/>
      <c r="J32" s="922"/>
      <c r="K32" s="922"/>
      <c r="L32" s="922"/>
      <c r="M32" s="922"/>
      <c r="N32" s="922"/>
      <c r="O32" s="922"/>
      <c r="P32" s="922"/>
      <c r="Q32" s="922"/>
      <c r="R32" s="928"/>
      <c r="S32" s="923"/>
      <c r="T32" s="923"/>
      <c r="U32" s="923"/>
      <c r="V32" s="923"/>
      <c r="W32" s="923"/>
      <c r="X32" s="923"/>
      <c r="Y32" s="924"/>
    </row>
    <row r="33" spans="2:25" s="31" customFormat="1" ht="14.1" customHeight="1" x14ac:dyDescent="0.15">
      <c r="B33" s="814"/>
      <c r="C33" s="814"/>
      <c r="D33" s="814"/>
      <c r="E33" s="814"/>
      <c r="F33" s="814"/>
      <c r="G33" s="814"/>
      <c r="H33" s="814"/>
      <c r="I33" s="814"/>
      <c r="J33" s="922"/>
      <c r="K33" s="922"/>
      <c r="L33" s="922"/>
      <c r="M33" s="922"/>
      <c r="N33" s="922"/>
      <c r="O33" s="922"/>
      <c r="P33" s="922"/>
      <c r="Q33" s="922"/>
      <c r="R33" s="928"/>
      <c r="S33" s="923"/>
      <c r="T33" s="923"/>
      <c r="U33" s="923"/>
      <c r="V33" s="923"/>
      <c r="W33" s="923"/>
      <c r="X33" s="923"/>
      <c r="Y33" s="924"/>
    </row>
    <row r="34" spans="2:25" s="31" customFormat="1" ht="14.1" customHeight="1" x14ac:dyDescent="0.15">
      <c r="B34" s="814"/>
      <c r="C34" s="814"/>
      <c r="D34" s="814"/>
      <c r="E34" s="814"/>
      <c r="F34" s="814"/>
      <c r="G34" s="814"/>
      <c r="H34" s="814"/>
      <c r="I34" s="814"/>
      <c r="J34" s="922"/>
      <c r="K34" s="922"/>
      <c r="L34" s="922"/>
      <c r="M34" s="922"/>
      <c r="N34" s="922"/>
      <c r="O34" s="922"/>
      <c r="P34" s="922"/>
      <c r="Q34" s="922"/>
      <c r="R34" s="928"/>
      <c r="S34" s="923"/>
      <c r="T34" s="923"/>
      <c r="U34" s="923"/>
      <c r="V34" s="923"/>
      <c r="W34" s="923"/>
      <c r="X34" s="923"/>
      <c r="Y34" s="924"/>
    </row>
    <row r="35" spans="2:25" s="31" customFormat="1" ht="14.1" customHeight="1" x14ac:dyDescent="0.15">
      <c r="B35" s="814"/>
      <c r="C35" s="814"/>
      <c r="D35" s="814"/>
      <c r="E35" s="814"/>
      <c r="F35" s="814"/>
      <c r="G35" s="814"/>
      <c r="H35" s="814"/>
      <c r="I35" s="814"/>
      <c r="J35" s="922"/>
      <c r="K35" s="922"/>
      <c r="L35" s="922"/>
      <c r="M35" s="922"/>
      <c r="N35" s="922"/>
      <c r="O35" s="922"/>
      <c r="P35" s="922"/>
      <c r="Q35" s="922"/>
      <c r="R35" s="928"/>
      <c r="S35" s="923"/>
      <c r="T35" s="923"/>
      <c r="U35" s="923"/>
      <c r="V35" s="923"/>
      <c r="W35" s="923"/>
      <c r="X35" s="923"/>
      <c r="Y35" s="924"/>
    </row>
    <row r="36" spans="2:25" s="31" customFormat="1" ht="14.1" customHeight="1" x14ac:dyDescent="0.15">
      <c r="B36" s="814"/>
      <c r="C36" s="814"/>
      <c r="D36" s="814"/>
      <c r="E36" s="814"/>
      <c r="F36" s="814"/>
      <c r="G36" s="814"/>
      <c r="H36" s="814"/>
      <c r="I36" s="814"/>
      <c r="J36" s="922"/>
      <c r="K36" s="922"/>
      <c r="L36" s="922"/>
      <c r="M36" s="922"/>
      <c r="N36" s="922"/>
      <c r="O36" s="922"/>
      <c r="P36" s="922"/>
      <c r="Q36" s="922"/>
      <c r="R36" s="928"/>
      <c r="S36" s="923"/>
      <c r="T36" s="923"/>
      <c r="U36" s="923"/>
      <c r="V36" s="923"/>
      <c r="W36" s="923"/>
      <c r="X36" s="923"/>
      <c r="Y36" s="924"/>
    </row>
    <row r="37" spans="2:25" s="31" customFormat="1" ht="14.1" customHeight="1" x14ac:dyDescent="0.15">
      <c r="B37" s="814"/>
      <c r="C37" s="814"/>
      <c r="D37" s="814"/>
      <c r="E37" s="814"/>
      <c r="F37" s="814"/>
      <c r="G37" s="814"/>
      <c r="H37" s="814"/>
      <c r="I37" s="814"/>
      <c r="J37" s="922"/>
      <c r="K37" s="922"/>
      <c r="L37" s="922"/>
      <c r="M37" s="922"/>
      <c r="N37" s="922"/>
      <c r="O37" s="922"/>
      <c r="P37" s="922"/>
      <c r="Q37" s="922"/>
      <c r="R37" s="928"/>
      <c r="S37" s="923"/>
      <c r="T37" s="923"/>
      <c r="U37" s="923"/>
      <c r="V37" s="923"/>
      <c r="W37" s="923"/>
      <c r="X37" s="923"/>
      <c r="Y37" s="924"/>
    </row>
    <row r="38" spans="2:25" s="31" customFormat="1" ht="14.1" customHeight="1" x14ac:dyDescent="0.15">
      <c r="B38" s="814"/>
      <c r="C38" s="814"/>
      <c r="D38" s="814"/>
      <c r="E38" s="814"/>
      <c r="F38" s="814"/>
      <c r="G38" s="814"/>
      <c r="H38" s="814"/>
      <c r="I38" s="814"/>
      <c r="J38" s="922"/>
      <c r="K38" s="922"/>
      <c r="L38" s="922"/>
      <c r="M38" s="922"/>
      <c r="N38" s="922"/>
      <c r="O38" s="922"/>
      <c r="P38" s="922"/>
      <c r="Q38" s="922"/>
      <c r="R38" s="929"/>
      <c r="S38" s="930"/>
      <c r="T38" s="930"/>
      <c r="U38" s="930"/>
      <c r="V38" s="930"/>
      <c r="W38" s="930"/>
      <c r="X38" s="930"/>
      <c r="Y38" s="931"/>
    </row>
    <row r="39" spans="2:25" ht="15" customHeight="1" x14ac:dyDescent="0.15">
      <c r="B39" s="32"/>
      <c r="C39" s="35" t="s">
        <v>196</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197</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198</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7410811C-3538-4418-9380-69550A3136C5}"/>
    <dataValidation type="list" allowBlank="1" showInputMessage="1" showErrorMessage="1" sqref="E6:I6 M6:Q6 U6:Y6 E23:I23 M23:Q23 U23:Y23" xr:uid="{CE2EAE12-B40A-4C7C-A58A-800D1F3976DF}">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41CA50A-875D-4E57-8F33-80C0D38E4435}">
          <x14:formula1>
            <xm:f>'(参考)リスト'!$D$52:$D$54</xm:f>
          </x14:formula1>
          <xm:sqref>D7:E7 L7:M7 T7:U7 D24:E24 L24:M24 T24:U24</xm:sqref>
        </x14:dataValidation>
        <x14:dataValidation type="list" allowBlank="1" showInputMessage="1" showErrorMessage="1" xr:uid="{4BEDA8AC-78AA-40E1-BC64-3B1F42254550}">
          <x14:formula1>
            <xm:f>'(参考)リスト'!$F$52:$F$53</xm:f>
          </x14:formula1>
          <xm:sqref>D8 L8 T8 D25 L25 T25</xm:sqref>
        </x14:dataValidation>
        <x14:dataValidation type="list" allowBlank="1" showInputMessage="1" showErrorMessage="1" xr:uid="{B6CCDA15-A3BF-4833-9B7F-004029BFB91D}">
          <x14:formula1>
            <xm:f>'(参考)リスト'!$E$52:$E$58</xm:f>
          </x14:formula1>
          <xm:sqref>H7:I7 P7:Q7 X7:Y7 H24:I24 P24:Q24 X24:Y24</xm:sqref>
        </x14:dataValidation>
        <x14:dataValidation type="list" showInputMessage="1" showErrorMessage="1" xr:uid="{C5964E22-930C-4C6D-B8C5-CB17504BBB75}">
          <x14:formula1>
            <xm:f>'(参考)リスト'!$B$52:$B$55</xm:f>
          </x14:formula1>
          <xm:sqref>D6 L6 T6 D23 L23 T23</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FF40C-1C3E-4AD7-A7BC-0CBA9698BD45}">
  <sheetPr>
    <pageSetUpPr fitToPage="1"/>
  </sheetPr>
  <dimension ref="B1:Z59"/>
  <sheetViews>
    <sheetView showGridLines="0" showZeros="0" view="pageBreakPreview" zoomScaleNormal="70" zoomScaleSheetLayoutView="100" workbookViewId="0">
      <selection activeCell="B9" sqref="B9:Y21"/>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75" t="s">
        <v>188</v>
      </c>
      <c r="C2" s="276"/>
      <c r="D2" s="276"/>
      <c r="E2" s="276"/>
      <c r="F2" s="276"/>
      <c r="G2" s="276"/>
      <c r="H2" s="276"/>
      <c r="I2" s="276"/>
      <c r="J2" s="276"/>
      <c r="K2" s="276"/>
      <c r="L2" s="276"/>
      <c r="M2" s="276"/>
      <c r="N2" s="276"/>
      <c r="O2" s="276"/>
      <c r="P2" s="276"/>
      <c r="Q2" s="276"/>
    </row>
    <row r="3" spans="2:25" ht="25.35" customHeight="1" x14ac:dyDescent="0.15">
      <c r="B3" s="916" t="s">
        <v>398</v>
      </c>
      <c r="C3" s="916"/>
      <c r="D3" s="916"/>
      <c r="E3" s="917" t="s">
        <v>399</v>
      </c>
      <c r="F3" s="917"/>
      <c r="G3" s="917"/>
      <c r="H3" s="917"/>
      <c r="I3" s="882" t="s">
        <v>633</v>
      </c>
      <c r="J3" s="883"/>
      <c r="K3" s="884"/>
      <c r="L3" s="858" t="s">
        <v>401</v>
      </c>
      <c r="M3" s="850"/>
      <c r="N3" s="851"/>
      <c r="O3" s="885" t="s">
        <v>511</v>
      </c>
      <c r="P3" s="886"/>
      <c r="Q3" s="887"/>
      <c r="R3" s="918" t="s">
        <v>512</v>
      </c>
      <c r="S3" s="919"/>
      <c r="T3" s="920"/>
      <c r="U3" s="895" t="s">
        <v>509</v>
      </c>
      <c r="V3" s="896"/>
      <c r="W3" s="897">
        <v>45917</v>
      </c>
      <c r="X3" s="898"/>
      <c r="Y3" s="899"/>
    </row>
    <row r="4" spans="2:25" ht="25.35" customHeight="1" x14ac:dyDescent="0.15">
      <c r="B4" s="909" t="s">
        <v>405</v>
      </c>
      <c r="C4" s="909"/>
      <c r="D4" s="909"/>
      <c r="E4" s="910" t="s">
        <v>406</v>
      </c>
      <c r="F4" s="910"/>
      <c r="G4" s="910"/>
      <c r="H4" s="910"/>
      <c r="I4" s="882" t="s">
        <v>402</v>
      </c>
      <c r="J4" s="883"/>
      <c r="K4" s="884"/>
      <c r="L4" s="826" t="s">
        <v>510</v>
      </c>
      <c r="M4" s="911"/>
      <c r="N4" s="912"/>
      <c r="O4" s="888"/>
      <c r="P4" s="889"/>
      <c r="Q4" s="890"/>
      <c r="R4" s="913" t="s">
        <v>513</v>
      </c>
      <c r="S4" s="914"/>
      <c r="T4" s="915"/>
      <c r="U4" s="379"/>
      <c r="V4" s="381"/>
      <c r="W4" s="900"/>
      <c r="X4" s="901"/>
      <c r="Y4" s="902"/>
    </row>
    <row r="5" spans="2:25" ht="15" customHeight="1" x14ac:dyDescent="0.15">
      <c r="B5" s="882" t="s">
        <v>907</v>
      </c>
      <c r="C5" s="883"/>
      <c r="D5" s="884"/>
      <c r="E5" s="283" t="s">
        <v>502</v>
      </c>
      <c r="F5" s="882" t="s">
        <v>908</v>
      </c>
      <c r="G5" s="883"/>
      <c r="H5" s="884"/>
      <c r="I5" s="284">
        <v>1</v>
      </c>
      <c r="J5" s="882" t="s">
        <v>907</v>
      </c>
      <c r="K5" s="883"/>
      <c r="L5" s="884"/>
      <c r="M5" s="283" t="s">
        <v>506</v>
      </c>
      <c r="N5" s="882" t="s">
        <v>908</v>
      </c>
      <c r="O5" s="883"/>
      <c r="P5" s="884"/>
      <c r="Q5" s="284">
        <v>1</v>
      </c>
      <c r="R5" s="877" t="s">
        <v>907</v>
      </c>
      <c r="S5" s="881"/>
      <c r="T5" s="878"/>
      <c r="U5" s="119" t="s">
        <v>507</v>
      </c>
      <c r="V5" s="877" t="s">
        <v>908</v>
      </c>
      <c r="W5" s="881"/>
      <c r="X5" s="878"/>
      <c r="Y5" s="153">
        <v>1</v>
      </c>
    </row>
    <row r="6" spans="2:25" ht="15" customHeight="1" x14ac:dyDescent="0.15">
      <c r="B6" s="882" t="s">
        <v>638</v>
      </c>
      <c r="C6" s="883"/>
      <c r="D6" s="213" t="s">
        <v>626</v>
      </c>
      <c r="E6" s="906" t="s">
        <v>343</v>
      </c>
      <c r="F6" s="907"/>
      <c r="G6" s="907"/>
      <c r="H6" s="907"/>
      <c r="I6" s="908"/>
      <c r="J6" s="882" t="s">
        <v>638</v>
      </c>
      <c r="K6" s="883"/>
      <c r="L6" s="213" t="s">
        <v>630</v>
      </c>
      <c r="M6" s="906" t="s">
        <v>631</v>
      </c>
      <c r="N6" s="907"/>
      <c r="O6" s="907"/>
      <c r="P6" s="907"/>
      <c r="Q6" s="908"/>
      <c r="R6" s="877" t="s">
        <v>638</v>
      </c>
      <c r="S6" s="881"/>
      <c r="T6" s="180" t="s">
        <v>626</v>
      </c>
      <c r="U6" s="891" t="s">
        <v>343</v>
      </c>
      <c r="V6" s="892"/>
      <c r="W6" s="892"/>
      <c r="X6" s="892"/>
      <c r="Y6" s="893"/>
    </row>
    <row r="7" spans="2:25" ht="15" customHeight="1" x14ac:dyDescent="0.15">
      <c r="B7" s="882" t="s">
        <v>290</v>
      </c>
      <c r="C7" s="884"/>
      <c r="D7" s="858" t="s">
        <v>627</v>
      </c>
      <c r="E7" s="851"/>
      <c r="F7" s="882" t="s">
        <v>909</v>
      </c>
      <c r="G7" s="884"/>
      <c r="H7" s="429" t="s">
        <v>375</v>
      </c>
      <c r="I7" s="429"/>
      <c r="J7" s="882" t="s">
        <v>290</v>
      </c>
      <c r="K7" s="884"/>
      <c r="L7" s="858" t="s">
        <v>627</v>
      </c>
      <c r="M7" s="851"/>
      <c r="N7" s="882" t="s">
        <v>909</v>
      </c>
      <c r="O7" s="884"/>
      <c r="P7" s="429" t="s">
        <v>373</v>
      </c>
      <c r="Q7" s="429"/>
      <c r="R7" s="877" t="s">
        <v>290</v>
      </c>
      <c r="S7" s="878"/>
      <c r="T7" s="879" t="s">
        <v>627</v>
      </c>
      <c r="U7" s="880"/>
      <c r="V7" s="877" t="s">
        <v>909</v>
      </c>
      <c r="W7" s="878"/>
      <c r="X7" s="340" t="s">
        <v>375</v>
      </c>
      <c r="Y7" s="340"/>
    </row>
    <row r="8" spans="2:25" ht="15" customHeight="1" x14ac:dyDescent="0.15">
      <c r="B8" s="903" t="s">
        <v>910</v>
      </c>
      <c r="C8" s="903"/>
      <c r="D8" s="213" t="s">
        <v>628</v>
      </c>
      <c r="E8" s="285" t="s">
        <v>651</v>
      </c>
      <c r="F8" s="904" t="s">
        <v>911</v>
      </c>
      <c r="G8" s="904"/>
      <c r="H8" s="904"/>
      <c r="I8" s="904"/>
      <c r="J8" s="903" t="s">
        <v>910</v>
      </c>
      <c r="K8" s="903"/>
      <c r="L8" s="213" t="s">
        <v>628</v>
      </c>
      <c r="M8" s="285" t="s">
        <v>651</v>
      </c>
      <c r="N8" s="904" t="s">
        <v>912</v>
      </c>
      <c r="O8" s="904"/>
      <c r="P8" s="904"/>
      <c r="Q8" s="904"/>
      <c r="R8" s="905" t="s">
        <v>910</v>
      </c>
      <c r="S8" s="905"/>
      <c r="T8" s="180" t="s">
        <v>628</v>
      </c>
      <c r="U8" s="156" t="s">
        <v>651</v>
      </c>
      <c r="V8" s="894" t="s">
        <v>911</v>
      </c>
      <c r="W8" s="894"/>
      <c r="X8" s="894"/>
      <c r="Y8" s="894"/>
    </row>
    <row r="9" spans="2:25" s="31" customFormat="1" ht="14.1" customHeight="1" x14ac:dyDescent="0.15">
      <c r="B9" s="921"/>
      <c r="C9" s="921"/>
      <c r="D9" s="921"/>
      <c r="E9" s="921"/>
      <c r="F9" s="921"/>
      <c r="G9" s="921"/>
      <c r="H9" s="921"/>
      <c r="I9" s="921"/>
      <c r="J9" s="922"/>
      <c r="K9" s="922"/>
      <c r="L9" s="922"/>
      <c r="M9" s="922"/>
      <c r="N9" s="922"/>
      <c r="O9" s="922"/>
      <c r="P9" s="922"/>
      <c r="Q9" s="922"/>
      <c r="R9" s="923"/>
      <c r="S9" s="923"/>
      <c r="T9" s="923"/>
      <c r="U9" s="923"/>
      <c r="V9" s="923"/>
      <c r="W9" s="923"/>
      <c r="X9" s="923"/>
      <c r="Y9" s="924"/>
    </row>
    <row r="10" spans="2:25" s="31" customFormat="1" ht="14.1" customHeight="1" x14ac:dyDescent="0.15">
      <c r="B10" s="814"/>
      <c r="C10" s="814"/>
      <c r="D10" s="814"/>
      <c r="E10" s="814"/>
      <c r="F10" s="814"/>
      <c r="G10" s="814"/>
      <c r="H10" s="814"/>
      <c r="I10" s="814"/>
      <c r="J10" s="922"/>
      <c r="K10" s="922"/>
      <c r="L10" s="922"/>
      <c r="M10" s="922"/>
      <c r="N10" s="922"/>
      <c r="O10" s="922"/>
      <c r="P10" s="922"/>
      <c r="Q10" s="922"/>
      <c r="R10" s="923"/>
      <c r="S10" s="923"/>
      <c r="T10" s="923"/>
      <c r="U10" s="923"/>
      <c r="V10" s="923"/>
      <c r="W10" s="923"/>
      <c r="X10" s="923"/>
      <c r="Y10" s="924"/>
    </row>
    <row r="11" spans="2:25" s="31" customFormat="1" ht="14.1" customHeight="1" x14ac:dyDescent="0.15">
      <c r="B11" s="814"/>
      <c r="C11" s="814"/>
      <c r="D11" s="814"/>
      <c r="E11" s="814"/>
      <c r="F11" s="814"/>
      <c r="G11" s="814"/>
      <c r="H11" s="814"/>
      <c r="I11" s="814"/>
      <c r="J11" s="922"/>
      <c r="K11" s="922"/>
      <c r="L11" s="922"/>
      <c r="M11" s="922"/>
      <c r="N11" s="922"/>
      <c r="O11" s="922"/>
      <c r="P11" s="922"/>
      <c r="Q11" s="922"/>
      <c r="R11" s="923"/>
      <c r="S11" s="923"/>
      <c r="T11" s="923"/>
      <c r="U11" s="923"/>
      <c r="V11" s="923"/>
      <c r="W11" s="923"/>
      <c r="X11" s="923"/>
      <c r="Y11" s="924"/>
    </row>
    <row r="12" spans="2:25" s="31" customFormat="1" ht="14.1" customHeight="1" x14ac:dyDescent="0.15">
      <c r="B12" s="814"/>
      <c r="C12" s="814"/>
      <c r="D12" s="814"/>
      <c r="E12" s="814"/>
      <c r="F12" s="814"/>
      <c r="G12" s="814"/>
      <c r="H12" s="814"/>
      <c r="I12" s="814"/>
      <c r="J12" s="922"/>
      <c r="K12" s="922"/>
      <c r="L12" s="922"/>
      <c r="M12" s="922"/>
      <c r="N12" s="922"/>
      <c r="O12" s="922"/>
      <c r="P12" s="922"/>
      <c r="Q12" s="922"/>
      <c r="R12" s="923"/>
      <c r="S12" s="923"/>
      <c r="T12" s="923"/>
      <c r="U12" s="923"/>
      <c r="V12" s="923"/>
      <c r="W12" s="923"/>
      <c r="X12" s="923"/>
      <c r="Y12" s="924"/>
    </row>
    <row r="13" spans="2:25" s="31" customFormat="1" ht="14.1" customHeight="1" x14ac:dyDescent="0.15">
      <c r="B13" s="814"/>
      <c r="C13" s="814"/>
      <c r="D13" s="814"/>
      <c r="E13" s="814"/>
      <c r="F13" s="814"/>
      <c r="G13" s="814"/>
      <c r="H13" s="814"/>
      <c r="I13" s="814"/>
      <c r="J13" s="922"/>
      <c r="K13" s="922"/>
      <c r="L13" s="922"/>
      <c r="M13" s="922"/>
      <c r="N13" s="922"/>
      <c r="O13" s="922"/>
      <c r="P13" s="922"/>
      <c r="Q13" s="922"/>
      <c r="R13" s="923"/>
      <c r="S13" s="923"/>
      <c r="T13" s="923"/>
      <c r="U13" s="923"/>
      <c r="V13" s="923"/>
      <c r="W13" s="923"/>
      <c r="X13" s="923"/>
      <c r="Y13" s="924"/>
    </row>
    <row r="14" spans="2:25" s="31" customFormat="1" ht="14.1" customHeight="1" x14ac:dyDescent="0.15">
      <c r="B14" s="814"/>
      <c r="C14" s="814"/>
      <c r="D14" s="814"/>
      <c r="E14" s="814"/>
      <c r="F14" s="814"/>
      <c r="G14" s="814"/>
      <c r="H14" s="814"/>
      <c r="I14" s="814"/>
      <c r="J14" s="922"/>
      <c r="K14" s="922"/>
      <c r="L14" s="922"/>
      <c r="M14" s="922"/>
      <c r="N14" s="922"/>
      <c r="O14" s="922"/>
      <c r="P14" s="922"/>
      <c r="Q14" s="922"/>
      <c r="R14" s="923"/>
      <c r="S14" s="923"/>
      <c r="T14" s="923"/>
      <c r="U14" s="923"/>
      <c r="V14" s="923"/>
      <c r="W14" s="923"/>
      <c r="X14" s="923"/>
      <c r="Y14" s="924"/>
    </row>
    <row r="15" spans="2:25" s="31" customFormat="1" ht="14.1" customHeight="1" x14ac:dyDescent="0.15">
      <c r="B15" s="814"/>
      <c r="C15" s="814"/>
      <c r="D15" s="814"/>
      <c r="E15" s="814"/>
      <c r="F15" s="814"/>
      <c r="G15" s="814"/>
      <c r="H15" s="814"/>
      <c r="I15" s="814"/>
      <c r="J15" s="922"/>
      <c r="K15" s="922"/>
      <c r="L15" s="922"/>
      <c r="M15" s="922"/>
      <c r="N15" s="922"/>
      <c r="O15" s="922"/>
      <c r="P15" s="922"/>
      <c r="Q15" s="922"/>
      <c r="R15" s="923"/>
      <c r="S15" s="923"/>
      <c r="T15" s="923"/>
      <c r="U15" s="923"/>
      <c r="V15" s="923"/>
      <c r="W15" s="923"/>
      <c r="X15" s="923"/>
      <c r="Y15" s="924"/>
    </row>
    <row r="16" spans="2:25" s="31" customFormat="1" ht="14.1" customHeight="1" x14ac:dyDescent="0.15">
      <c r="B16" s="814"/>
      <c r="C16" s="814"/>
      <c r="D16" s="814"/>
      <c r="E16" s="814"/>
      <c r="F16" s="814"/>
      <c r="G16" s="814"/>
      <c r="H16" s="814"/>
      <c r="I16" s="814"/>
      <c r="J16" s="922"/>
      <c r="K16" s="922"/>
      <c r="L16" s="922"/>
      <c r="M16" s="922"/>
      <c r="N16" s="922"/>
      <c r="O16" s="922"/>
      <c r="P16" s="922"/>
      <c r="Q16" s="922"/>
      <c r="R16" s="923"/>
      <c r="S16" s="923"/>
      <c r="T16" s="923"/>
      <c r="U16" s="923"/>
      <c r="V16" s="923"/>
      <c r="W16" s="923"/>
      <c r="X16" s="923"/>
      <c r="Y16" s="924"/>
    </row>
    <row r="17" spans="2:25" s="31" customFormat="1" ht="14.1" customHeight="1" x14ac:dyDescent="0.15">
      <c r="B17" s="814"/>
      <c r="C17" s="814"/>
      <c r="D17" s="814"/>
      <c r="E17" s="814"/>
      <c r="F17" s="814"/>
      <c r="G17" s="814"/>
      <c r="H17" s="814"/>
      <c r="I17" s="814"/>
      <c r="J17" s="922"/>
      <c r="K17" s="922"/>
      <c r="L17" s="922"/>
      <c r="M17" s="922"/>
      <c r="N17" s="922"/>
      <c r="O17" s="922"/>
      <c r="P17" s="922"/>
      <c r="Q17" s="922"/>
      <c r="R17" s="923"/>
      <c r="S17" s="923"/>
      <c r="T17" s="923"/>
      <c r="U17" s="923"/>
      <c r="V17" s="923"/>
      <c r="W17" s="923"/>
      <c r="X17" s="923"/>
      <c r="Y17" s="924"/>
    </row>
    <row r="18" spans="2:25" s="31" customFormat="1" ht="14.1" customHeight="1" x14ac:dyDescent="0.15">
      <c r="B18" s="814"/>
      <c r="C18" s="814"/>
      <c r="D18" s="814"/>
      <c r="E18" s="814"/>
      <c r="F18" s="814"/>
      <c r="G18" s="814"/>
      <c r="H18" s="814"/>
      <c r="I18" s="814"/>
      <c r="J18" s="922"/>
      <c r="K18" s="922"/>
      <c r="L18" s="922"/>
      <c r="M18" s="922"/>
      <c r="N18" s="922"/>
      <c r="O18" s="922"/>
      <c r="P18" s="922"/>
      <c r="Q18" s="922"/>
      <c r="R18" s="923"/>
      <c r="S18" s="923"/>
      <c r="T18" s="923"/>
      <c r="U18" s="923"/>
      <c r="V18" s="923"/>
      <c r="W18" s="923"/>
      <c r="X18" s="923"/>
      <c r="Y18" s="924"/>
    </row>
    <row r="19" spans="2:25" s="31" customFormat="1" ht="14.1" customHeight="1" x14ac:dyDescent="0.15">
      <c r="B19" s="814"/>
      <c r="C19" s="814"/>
      <c r="D19" s="814"/>
      <c r="E19" s="814"/>
      <c r="F19" s="814"/>
      <c r="G19" s="814"/>
      <c r="H19" s="814"/>
      <c r="I19" s="814"/>
      <c r="J19" s="922"/>
      <c r="K19" s="922"/>
      <c r="L19" s="922"/>
      <c r="M19" s="922"/>
      <c r="N19" s="922"/>
      <c r="O19" s="922"/>
      <c r="P19" s="922"/>
      <c r="Q19" s="922"/>
      <c r="R19" s="923"/>
      <c r="S19" s="923"/>
      <c r="T19" s="923"/>
      <c r="U19" s="923"/>
      <c r="V19" s="923"/>
      <c r="W19" s="923"/>
      <c r="X19" s="923"/>
      <c r="Y19" s="924"/>
    </row>
    <row r="20" spans="2:25" s="31" customFormat="1" ht="14.1" customHeight="1" x14ac:dyDescent="0.15">
      <c r="B20" s="814"/>
      <c r="C20" s="814"/>
      <c r="D20" s="814"/>
      <c r="E20" s="814"/>
      <c r="F20" s="814"/>
      <c r="G20" s="814"/>
      <c r="H20" s="814"/>
      <c r="I20" s="814"/>
      <c r="J20" s="922"/>
      <c r="K20" s="922"/>
      <c r="L20" s="922"/>
      <c r="M20" s="922"/>
      <c r="N20" s="922"/>
      <c r="O20" s="922"/>
      <c r="P20" s="922"/>
      <c r="Q20" s="922"/>
      <c r="R20" s="923"/>
      <c r="S20" s="923"/>
      <c r="T20" s="923"/>
      <c r="U20" s="923"/>
      <c r="V20" s="923"/>
      <c r="W20" s="923"/>
      <c r="X20" s="923"/>
      <c r="Y20" s="924"/>
    </row>
    <row r="21" spans="2:25" s="31" customFormat="1" ht="14.1" customHeight="1" x14ac:dyDescent="0.15">
      <c r="B21" s="814"/>
      <c r="C21" s="814"/>
      <c r="D21" s="814"/>
      <c r="E21" s="814"/>
      <c r="F21" s="814"/>
      <c r="G21" s="814"/>
      <c r="H21" s="814"/>
      <c r="I21" s="814"/>
      <c r="J21" s="922"/>
      <c r="K21" s="922"/>
      <c r="L21" s="922"/>
      <c r="M21" s="922"/>
      <c r="N21" s="922"/>
      <c r="O21" s="922"/>
      <c r="P21" s="922"/>
      <c r="Q21" s="922"/>
      <c r="R21" s="923"/>
      <c r="S21" s="923"/>
      <c r="T21" s="923"/>
      <c r="U21" s="923"/>
      <c r="V21" s="923"/>
      <c r="W21" s="923"/>
      <c r="X21" s="923"/>
      <c r="Y21" s="924"/>
    </row>
    <row r="22" spans="2:25" ht="15" customHeight="1" x14ac:dyDescent="0.15">
      <c r="B22" s="882" t="s">
        <v>189</v>
      </c>
      <c r="C22" s="883"/>
      <c r="D22" s="884"/>
      <c r="E22" s="283"/>
      <c r="F22" s="882" t="s">
        <v>190</v>
      </c>
      <c r="G22" s="883"/>
      <c r="H22" s="884"/>
      <c r="I22" s="284"/>
      <c r="J22" s="882" t="s">
        <v>189</v>
      </c>
      <c r="K22" s="883"/>
      <c r="L22" s="884"/>
      <c r="M22" s="283"/>
      <c r="N22" s="882" t="s">
        <v>190</v>
      </c>
      <c r="O22" s="883"/>
      <c r="P22" s="884"/>
      <c r="Q22" s="284"/>
      <c r="R22" s="877" t="s">
        <v>189</v>
      </c>
      <c r="S22" s="881"/>
      <c r="T22" s="878"/>
      <c r="U22" s="119"/>
      <c r="V22" s="877" t="s">
        <v>190</v>
      </c>
      <c r="W22" s="881"/>
      <c r="X22" s="878"/>
      <c r="Y22" s="153"/>
    </row>
    <row r="23" spans="2:25" ht="15" customHeight="1" x14ac:dyDescent="0.15">
      <c r="B23" s="882" t="s">
        <v>191</v>
      </c>
      <c r="C23" s="883"/>
      <c r="D23" s="213"/>
      <c r="E23" s="906"/>
      <c r="F23" s="907"/>
      <c r="G23" s="907"/>
      <c r="H23" s="907"/>
      <c r="I23" s="908"/>
      <c r="J23" s="882" t="s">
        <v>191</v>
      </c>
      <c r="K23" s="883"/>
      <c r="L23" s="213"/>
      <c r="M23" s="906"/>
      <c r="N23" s="907"/>
      <c r="O23" s="907"/>
      <c r="P23" s="907"/>
      <c r="Q23" s="908"/>
      <c r="R23" s="877" t="s">
        <v>191</v>
      </c>
      <c r="S23" s="881"/>
      <c r="T23" s="180"/>
      <c r="U23" s="891"/>
      <c r="V23" s="892"/>
      <c r="W23" s="892"/>
      <c r="X23" s="892"/>
      <c r="Y23" s="893"/>
    </row>
    <row r="24" spans="2:25" ht="15" customHeight="1" x14ac:dyDescent="0.15">
      <c r="B24" s="882" t="s">
        <v>192</v>
      </c>
      <c r="C24" s="884"/>
      <c r="D24" s="858"/>
      <c r="E24" s="851"/>
      <c r="F24" s="882" t="s">
        <v>193</v>
      </c>
      <c r="G24" s="884"/>
      <c r="H24" s="429"/>
      <c r="I24" s="429"/>
      <c r="J24" s="882" t="s">
        <v>192</v>
      </c>
      <c r="K24" s="884"/>
      <c r="L24" s="858"/>
      <c r="M24" s="851"/>
      <c r="N24" s="882" t="s">
        <v>193</v>
      </c>
      <c r="O24" s="884"/>
      <c r="P24" s="429"/>
      <c r="Q24" s="429"/>
      <c r="R24" s="877" t="s">
        <v>192</v>
      </c>
      <c r="S24" s="878"/>
      <c r="T24" s="879"/>
      <c r="U24" s="880"/>
      <c r="V24" s="877" t="s">
        <v>193</v>
      </c>
      <c r="W24" s="878"/>
      <c r="X24" s="340"/>
      <c r="Y24" s="340"/>
    </row>
    <row r="25" spans="2:25" ht="15" customHeight="1" x14ac:dyDescent="0.15">
      <c r="B25" s="903" t="s">
        <v>194</v>
      </c>
      <c r="C25" s="903"/>
      <c r="D25" s="213"/>
      <c r="E25" s="285" t="s">
        <v>195</v>
      </c>
      <c r="F25" s="904"/>
      <c r="G25" s="904"/>
      <c r="H25" s="904"/>
      <c r="I25" s="904"/>
      <c r="J25" s="903" t="s">
        <v>194</v>
      </c>
      <c r="K25" s="903"/>
      <c r="L25" s="213"/>
      <c r="M25" s="285" t="s">
        <v>195</v>
      </c>
      <c r="N25" s="904"/>
      <c r="O25" s="904"/>
      <c r="P25" s="904"/>
      <c r="Q25" s="904"/>
      <c r="R25" s="905" t="s">
        <v>194</v>
      </c>
      <c r="S25" s="905"/>
      <c r="T25" s="180"/>
      <c r="U25" s="156" t="s">
        <v>195</v>
      </c>
      <c r="V25" s="894"/>
      <c r="W25" s="894"/>
      <c r="X25" s="894"/>
      <c r="Y25" s="894"/>
    </row>
    <row r="26" spans="2:25" s="31" customFormat="1" ht="14.1" customHeight="1" x14ac:dyDescent="0.15">
      <c r="B26" s="921"/>
      <c r="C26" s="921"/>
      <c r="D26" s="921"/>
      <c r="E26" s="921"/>
      <c r="F26" s="921"/>
      <c r="G26" s="921"/>
      <c r="H26" s="921"/>
      <c r="I26" s="921"/>
      <c r="J26" s="922"/>
      <c r="K26" s="922"/>
      <c r="L26" s="922"/>
      <c r="M26" s="922"/>
      <c r="N26" s="922"/>
      <c r="O26" s="922"/>
      <c r="P26" s="922"/>
      <c r="Q26" s="922"/>
      <c r="R26" s="925"/>
      <c r="S26" s="926"/>
      <c r="T26" s="926"/>
      <c r="U26" s="926"/>
      <c r="V26" s="926"/>
      <c r="W26" s="926"/>
      <c r="X26" s="926"/>
      <c r="Y26" s="927"/>
    </row>
    <row r="27" spans="2:25" s="31" customFormat="1" ht="14.1" customHeight="1" x14ac:dyDescent="0.15">
      <c r="B27" s="814"/>
      <c r="C27" s="814"/>
      <c r="D27" s="814"/>
      <c r="E27" s="814"/>
      <c r="F27" s="814"/>
      <c r="G27" s="814"/>
      <c r="H27" s="814"/>
      <c r="I27" s="814"/>
      <c r="J27" s="922"/>
      <c r="K27" s="922"/>
      <c r="L27" s="922"/>
      <c r="M27" s="922"/>
      <c r="N27" s="922"/>
      <c r="O27" s="922"/>
      <c r="P27" s="922"/>
      <c r="Q27" s="922"/>
      <c r="R27" s="928"/>
      <c r="S27" s="923"/>
      <c r="T27" s="923"/>
      <c r="U27" s="923"/>
      <c r="V27" s="923"/>
      <c r="W27" s="923"/>
      <c r="X27" s="923"/>
      <c r="Y27" s="924"/>
    </row>
    <row r="28" spans="2:25" s="31" customFormat="1" ht="14.1" customHeight="1" x14ac:dyDescent="0.15">
      <c r="B28" s="814"/>
      <c r="C28" s="814"/>
      <c r="D28" s="814"/>
      <c r="E28" s="814"/>
      <c r="F28" s="814"/>
      <c r="G28" s="814"/>
      <c r="H28" s="814"/>
      <c r="I28" s="814"/>
      <c r="J28" s="922"/>
      <c r="K28" s="922"/>
      <c r="L28" s="922"/>
      <c r="M28" s="922"/>
      <c r="N28" s="922"/>
      <c r="O28" s="922"/>
      <c r="P28" s="922"/>
      <c r="Q28" s="922"/>
      <c r="R28" s="928"/>
      <c r="S28" s="923"/>
      <c r="T28" s="923"/>
      <c r="U28" s="923"/>
      <c r="V28" s="923"/>
      <c r="W28" s="923"/>
      <c r="X28" s="923"/>
      <c r="Y28" s="924"/>
    </row>
    <row r="29" spans="2:25" s="31" customFormat="1" ht="14.1" customHeight="1" x14ac:dyDescent="0.15">
      <c r="B29" s="814"/>
      <c r="C29" s="814"/>
      <c r="D29" s="814"/>
      <c r="E29" s="814"/>
      <c r="F29" s="814"/>
      <c r="G29" s="814"/>
      <c r="H29" s="814"/>
      <c r="I29" s="814"/>
      <c r="J29" s="922"/>
      <c r="K29" s="922"/>
      <c r="L29" s="922"/>
      <c r="M29" s="922"/>
      <c r="N29" s="922"/>
      <c r="O29" s="922"/>
      <c r="P29" s="922"/>
      <c r="Q29" s="922"/>
      <c r="R29" s="928"/>
      <c r="S29" s="923"/>
      <c r="T29" s="923"/>
      <c r="U29" s="923"/>
      <c r="V29" s="923"/>
      <c r="W29" s="923"/>
      <c r="X29" s="923"/>
      <c r="Y29" s="924"/>
    </row>
    <row r="30" spans="2:25" s="31" customFormat="1" ht="14.1" customHeight="1" x14ac:dyDescent="0.15">
      <c r="B30" s="814"/>
      <c r="C30" s="814"/>
      <c r="D30" s="814"/>
      <c r="E30" s="814"/>
      <c r="F30" s="814"/>
      <c r="G30" s="814"/>
      <c r="H30" s="814"/>
      <c r="I30" s="814"/>
      <c r="J30" s="922"/>
      <c r="K30" s="922"/>
      <c r="L30" s="922"/>
      <c r="M30" s="922"/>
      <c r="N30" s="922"/>
      <c r="O30" s="922"/>
      <c r="P30" s="922"/>
      <c r="Q30" s="922"/>
      <c r="R30" s="928"/>
      <c r="S30" s="923"/>
      <c r="T30" s="923"/>
      <c r="U30" s="923"/>
      <c r="V30" s="923"/>
      <c r="W30" s="923"/>
      <c r="X30" s="923"/>
      <c r="Y30" s="924"/>
    </row>
    <row r="31" spans="2:25" s="31" customFormat="1" ht="14.1" customHeight="1" x14ac:dyDescent="0.15">
      <c r="B31" s="814"/>
      <c r="C31" s="814"/>
      <c r="D31" s="814"/>
      <c r="E31" s="814"/>
      <c r="F31" s="814"/>
      <c r="G31" s="814"/>
      <c r="H31" s="814"/>
      <c r="I31" s="814"/>
      <c r="J31" s="922"/>
      <c r="K31" s="922"/>
      <c r="L31" s="922"/>
      <c r="M31" s="922"/>
      <c r="N31" s="922"/>
      <c r="O31" s="922"/>
      <c r="P31" s="922"/>
      <c r="Q31" s="922"/>
      <c r="R31" s="928"/>
      <c r="S31" s="923"/>
      <c r="T31" s="923"/>
      <c r="U31" s="923"/>
      <c r="V31" s="923"/>
      <c r="W31" s="923"/>
      <c r="X31" s="923"/>
      <c r="Y31" s="924"/>
    </row>
    <row r="32" spans="2:25" s="31" customFormat="1" ht="14.1" customHeight="1" x14ac:dyDescent="0.15">
      <c r="B32" s="814"/>
      <c r="C32" s="814"/>
      <c r="D32" s="814"/>
      <c r="E32" s="814"/>
      <c r="F32" s="814"/>
      <c r="G32" s="814"/>
      <c r="H32" s="814"/>
      <c r="I32" s="814"/>
      <c r="J32" s="922"/>
      <c r="K32" s="922"/>
      <c r="L32" s="922"/>
      <c r="M32" s="922"/>
      <c r="N32" s="922"/>
      <c r="O32" s="922"/>
      <c r="P32" s="922"/>
      <c r="Q32" s="922"/>
      <c r="R32" s="928"/>
      <c r="S32" s="923"/>
      <c r="T32" s="923"/>
      <c r="U32" s="923"/>
      <c r="V32" s="923"/>
      <c r="W32" s="923"/>
      <c r="X32" s="923"/>
      <c r="Y32" s="924"/>
    </row>
    <row r="33" spans="2:25" s="31" customFormat="1" ht="14.1" customHeight="1" x14ac:dyDescent="0.15">
      <c r="B33" s="814"/>
      <c r="C33" s="814"/>
      <c r="D33" s="814"/>
      <c r="E33" s="814"/>
      <c r="F33" s="814"/>
      <c r="G33" s="814"/>
      <c r="H33" s="814"/>
      <c r="I33" s="814"/>
      <c r="J33" s="922"/>
      <c r="K33" s="922"/>
      <c r="L33" s="922"/>
      <c r="M33" s="922"/>
      <c r="N33" s="922"/>
      <c r="O33" s="922"/>
      <c r="P33" s="922"/>
      <c r="Q33" s="922"/>
      <c r="R33" s="928"/>
      <c r="S33" s="923"/>
      <c r="T33" s="923"/>
      <c r="U33" s="923"/>
      <c r="V33" s="923"/>
      <c r="W33" s="923"/>
      <c r="X33" s="923"/>
      <c r="Y33" s="924"/>
    </row>
    <row r="34" spans="2:25" s="31" customFormat="1" ht="14.1" customHeight="1" x14ac:dyDescent="0.15">
      <c r="B34" s="814"/>
      <c r="C34" s="814"/>
      <c r="D34" s="814"/>
      <c r="E34" s="814"/>
      <c r="F34" s="814"/>
      <c r="G34" s="814"/>
      <c r="H34" s="814"/>
      <c r="I34" s="814"/>
      <c r="J34" s="922"/>
      <c r="K34" s="922"/>
      <c r="L34" s="922"/>
      <c r="M34" s="922"/>
      <c r="N34" s="922"/>
      <c r="O34" s="922"/>
      <c r="P34" s="922"/>
      <c r="Q34" s="922"/>
      <c r="R34" s="928"/>
      <c r="S34" s="923"/>
      <c r="T34" s="923"/>
      <c r="U34" s="923"/>
      <c r="V34" s="923"/>
      <c r="W34" s="923"/>
      <c r="X34" s="923"/>
      <c r="Y34" s="924"/>
    </row>
    <row r="35" spans="2:25" s="31" customFormat="1" ht="14.1" customHeight="1" x14ac:dyDescent="0.15">
      <c r="B35" s="814"/>
      <c r="C35" s="814"/>
      <c r="D35" s="814"/>
      <c r="E35" s="814"/>
      <c r="F35" s="814"/>
      <c r="G35" s="814"/>
      <c r="H35" s="814"/>
      <c r="I35" s="814"/>
      <c r="J35" s="922"/>
      <c r="K35" s="922"/>
      <c r="L35" s="922"/>
      <c r="M35" s="922"/>
      <c r="N35" s="922"/>
      <c r="O35" s="922"/>
      <c r="P35" s="922"/>
      <c r="Q35" s="922"/>
      <c r="R35" s="928"/>
      <c r="S35" s="923"/>
      <c r="T35" s="923"/>
      <c r="U35" s="923"/>
      <c r="V35" s="923"/>
      <c r="W35" s="923"/>
      <c r="X35" s="923"/>
      <c r="Y35" s="924"/>
    </row>
    <row r="36" spans="2:25" s="31" customFormat="1" ht="14.1" customHeight="1" x14ac:dyDescent="0.15">
      <c r="B36" s="814"/>
      <c r="C36" s="814"/>
      <c r="D36" s="814"/>
      <c r="E36" s="814"/>
      <c r="F36" s="814"/>
      <c r="G36" s="814"/>
      <c r="H36" s="814"/>
      <c r="I36" s="814"/>
      <c r="J36" s="922"/>
      <c r="K36" s="922"/>
      <c r="L36" s="922"/>
      <c r="M36" s="922"/>
      <c r="N36" s="922"/>
      <c r="O36" s="922"/>
      <c r="P36" s="922"/>
      <c r="Q36" s="922"/>
      <c r="R36" s="928"/>
      <c r="S36" s="923"/>
      <c r="T36" s="923"/>
      <c r="U36" s="923"/>
      <c r="V36" s="923"/>
      <c r="W36" s="923"/>
      <c r="X36" s="923"/>
      <c r="Y36" s="924"/>
    </row>
    <row r="37" spans="2:25" s="31" customFormat="1" ht="14.1" customHeight="1" x14ac:dyDescent="0.15">
      <c r="B37" s="814"/>
      <c r="C37" s="814"/>
      <c r="D37" s="814"/>
      <c r="E37" s="814"/>
      <c r="F37" s="814"/>
      <c r="G37" s="814"/>
      <c r="H37" s="814"/>
      <c r="I37" s="814"/>
      <c r="J37" s="922"/>
      <c r="K37" s="922"/>
      <c r="L37" s="922"/>
      <c r="M37" s="922"/>
      <c r="N37" s="922"/>
      <c r="O37" s="922"/>
      <c r="P37" s="922"/>
      <c r="Q37" s="922"/>
      <c r="R37" s="928"/>
      <c r="S37" s="923"/>
      <c r="T37" s="923"/>
      <c r="U37" s="923"/>
      <c r="V37" s="923"/>
      <c r="W37" s="923"/>
      <c r="X37" s="923"/>
      <c r="Y37" s="924"/>
    </row>
    <row r="38" spans="2:25" s="31" customFormat="1" ht="14.1" customHeight="1" x14ac:dyDescent="0.15">
      <c r="B38" s="814"/>
      <c r="C38" s="814"/>
      <c r="D38" s="814"/>
      <c r="E38" s="814"/>
      <c r="F38" s="814"/>
      <c r="G38" s="814"/>
      <c r="H38" s="814"/>
      <c r="I38" s="814"/>
      <c r="J38" s="922"/>
      <c r="K38" s="922"/>
      <c r="L38" s="922"/>
      <c r="M38" s="922"/>
      <c r="N38" s="922"/>
      <c r="O38" s="922"/>
      <c r="P38" s="922"/>
      <c r="Q38" s="922"/>
      <c r="R38" s="929"/>
      <c r="S38" s="930"/>
      <c r="T38" s="930"/>
      <c r="U38" s="930"/>
      <c r="V38" s="930"/>
      <c r="W38" s="930"/>
      <c r="X38" s="930"/>
      <c r="Y38" s="931"/>
    </row>
    <row r="39" spans="2:25" ht="15" customHeight="1" x14ac:dyDescent="0.15">
      <c r="B39" s="32"/>
      <c r="C39" s="35" t="s">
        <v>196</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197</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198</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FD999622-A87B-48C1-AEE5-1295041879DC}"/>
    <dataValidation type="list" allowBlank="1" showInputMessage="1" showErrorMessage="1" sqref="E6:I6 M6:Q6 U6:Y6 E23:I23 M23:Q23 U23:Y23" xr:uid="{72F0475F-3478-49D8-9F54-15A6E535995A}">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BEAF839-AA81-48E3-9B4C-8EF4A38DE28D}">
          <x14:formula1>
            <xm:f>'(参考)リスト'!$D$52:$D$54</xm:f>
          </x14:formula1>
          <xm:sqref>D7:E7 L7:M7 T7:U7 D24:E24 L24:M24 T24:U24</xm:sqref>
        </x14:dataValidation>
        <x14:dataValidation type="list" allowBlank="1" showInputMessage="1" showErrorMessage="1" xr:uid="{23067A1D-2D74-4BB5-A3A4-12778FBD3F7D}">
          <x14:formula1>
            <xm:f>'(参考)リスト'!$F$52:$F$53</xm:f>
          </x14:formula1>
          <xm:sqref>D8 L8 T8 D25 L25 T25</xm:sqref>
        </x14:dataValidation>
        <x14:dataValidation type="list" allowBlank="1" showInputMessage="1" showErrorMessage="1" xr:uid="{3FB2F836-9BB2-42AE-B5F6-A31FFB4933E4}">
          <x14:formula1>
            <xm:f>'(参考)リスト'!$E$52:$E$58</xm:f>
          </x14:formula1>
          <xm:sqref>H7:I7 P7:Q7 X7:Y7 H24:I24 P24:Q24 X24:Y24</xm:sqref>
        </x14:dataValidation>
        <x14:dataValidation type="list" showInputMessage="1" showErrorMessage="1" xr:uid="{6CEA7B8E-A6D2-4BB1-A7E9-F7CB15D90118}">
          <x14:formula1>
            <xm:f>'(参考)リスト'!$B$52:$B$55</xm:f>
          </x14:formula1>
          <xm:sqref>D6 L6 T6 D23 L23 T23</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513" t="s">
        <v>199</v>
      </c>
      <c r="C3" s="513"/>
      <c r="D3" s="513"/>
      <c r="E3" s="973"/>
      <c r="F3" s="973"/>
      <c r="G3" s="973"/>
      <c r="H3" s="973"/>
      <c r="I3" s="973"/>
      <c r="J3" s="513"/>
      <c r="K3" s="513"/>
      <c r="L3" s="513"/>
      <c r="M3" s="513"/>
      <c r="N3" s="513"/>
      <c r="O3" s="513"/>
      <c r="P3" s="513"/>
      <c r="Q3" s="513"/>
      <c r="R3" s="513"/>
      <c r="S3" s="513"/>
      <c r="T3" s="513"/>
      <c r="U3" s="513"/>
      <c r="V3" s="513"/>
      <c r="W3" s="513"/>
      <c r="X3" s="513"/>
      <c r="Y3" s="513"/>
      <c r="Z3" s="513"/>
      <c r="AA3" s="513"/>
      <c r="AB3" s="513"/>
      <c r="AC3" s="513"/>
      <c r="AD3" s="513"/>
      <c r="AE3" s="513"/>
      <c r="AF3" s="513"/>
      <c r="AG3" s="513"/>
      <c r="AH3" s="513"/>
      <c r="AI3" s="513"/>
    </row>
    <row r="4" spans="2:35" ht="20.100000000000001" customHeight="1" x14ac:dyDescent="0.15">
      <c r="B4" s="974" t="s">
        <v>398</v>
      </c>
      <c r="C4" s="975"/>
      <c r="D4" s="976"/>
      <c r="E4" s="977" t="s">
        <v>399</v>
      </c>
      <c r="F4" s="978"/>
      <c r="G4" s="978"/>
      <c r="H4" s="978"/>
      <c r="I4" s="979"/>
      <c r="J4" s="980" t="s">
        <v>400</v>
      </c>
      <c r="K4" s="981"/>
      <c r="L4" s="982"/>
      <c r="M4" s="967" t="s">
        <v>401</v>
      </c>
      <c r="N4" s="968"/>
      <c r="O4" s="968"/>
      <c r="P4" s="968"/>
      <c r="Q4" s="968"/>
      <c r="R4" s="969"/>
      <c r="S4" s="860" t="s">
        <v>511</v>
      </c>
      <c r="T4" s="868"/>
      <c r="U4" s="868"/>
      <c r="V4" s="861"/>
      <c r="W4" s="983" t="s">
        <v>512</v>
      </c>
      <c r="X4" s="984"/>
      <c r="Y4" s="984"/>
      <c r="Z4" s="984"/>
      <c r="AA4" s="984"/>
      <c r="AB4" s="985"/>
      <c r="AC4" s="560" t="s">
        <v>509</v>
      </c>
      <c r="AD4" s="561"/>
      <c r="AE4" s="562"/>
      <c r="AF4" s="986">
        <v>45917</v>
      </c>
      <c r="AG4" s="987"/>
      <c r="AH4" s="987"/>
      <c r="AI4" s="988"/>
    </row>
    <row r="5" spans="2:35" ht="20.100000000000001" customHeight="1" x14ac:dyDescent="0.15">
      <c r="B5" s="958" t="s">
        <v>532</v>
      </c>
      <c r="C5" s="959"/>
      <c r="D5" s="960"/>
      <c r="E5" s="961" t="s">
        <v>406</v>
      </c>
      <c r="F5" s="962"/>
      <c r="G5" s="962"/>
      <c r="H5" s="962"/>
      <c r="I5" s="963"/>
      <c r="J5" s="964" t="s">
        <v>402</v>
      </c>
      <c r="K5" s="965"/>
      <c r="L5" s="966"/>
      <c r="M5" s="967" t="s">
        <v>510</v>
      </c>
      <c r="N5" s="968"/>
      <c r="O5" s="968"/>
      <c r="P5" s="968"/>
      <c r="Q5" s="968"/>
      <c r="R5" s="969"/>
      <c r="S5" s="869"/>
      <c r="T5" s="870"/>
      <c r="U5" s="870"/>
      <c r="V5" s="871"/>
      <c r="W5" s="970" t="s">
        <v>513</v>
      </c>
      <c r="X5" s="971"/>
      <c r="Y5" s="971"/>
      <c r="Z5" s="971"/>
      <c r="AA5" s="971"/>
      <c r="AB5" s="972"/>
      <c r="AC5" s="563"/>
      <c r="AD5" s="564"/>
      <c r="AE5" s="565"/>
      <c r="AF5" s="989"/>
      <c r="AG5" s="990"/>
      <c r="AH5" s="990"/>
      <c r="AI5" s="991"/>
    </row>
    <row r="6" spans="2:35" ht="26.25" customHeight="1" x14ac:dyDescent="0.2">
      <c r="B6" s="950" t="s">
        <v>200</v>
      </c>
      <c r="C6" s="953" t="s">
        <v>201</v>
      </c>
      <c r="D6" s="954"/>
      <c r="E6" s="954"/>
      <c r="F6" s="954"/>
      <c r="G6" s="954"/>
      <c r="H6" s="954"/>
      <c r="I6" s="954"/>
      <c r="J6" s="954"/>
      <c r="K6" s="954"/>
      <c r="L6" s="954"/>
      <c r="M6" s="954"/>
      <c r="N6" s="954"/>
      <c r="O6" s="954"/>
      <c r="P6" s="954"/>
      <c r="Q6" s="954"/>
      <c r="R6" s="954"/>
      <c r="S6" s="954"/>
      <c r="T6" s="954"/>
      <c r="U6" s="954"/>
      <c r="V6" s="954"/>
      <c r="W6" s="954"/>
      <c r="X6" s="954"/>
      <c r="Y6" s="954"/>
      <c r="Z6" s="954"/>
      <c r="AA6" s="954"/>
      <c r="AB6" s="954"/>
      <c r="AC6" s="954"/>
      <c r="AD6" s="954"/>
      <c r="AE6" s="954"/>
      <c r="AF6" s="954"/>
      <c r="AG6" s="954"/>
      <c r="AH6" s="954"/>
      <c r="AI6" s="955"/>
    </row>
    <row r="7" spans="2:35" ht="35.450000000000003" customHeight="1" x14ac:dyDescent="0.15">
      <c r="B7" s="951"/>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951"/>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951"/>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951"/>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951"/>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951"/>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951"/>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951"/>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951"/>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951"/>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951"/>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952"/>
      <c r="C18" s="95"/>
      <c r="D18" s="96"/>
      <c r="E18" s="97"/>
      <c r="F18" s="98"/>
      <c r="G18" s="98"/>
      <c r="H18" s="96"/>
      <c r="I18" s="96"/>
      <c r="J18" s="96"/>
      <c r="K18" s="96"/>
      <c r="L18" s="96"/>
      <c r="M18" s="96"/>
      <c r="N18" s="96"/>
      <c r="O18" s="96"/>
      <c r="P18" s="96"/>
      <c r="Q18" s="96"/>
      <c r="R18" s="96"/>
      <c r="S18" s="99"/>
      <c r="T18" s="99"/>
      <c r="U18" s="99"/>
      <c r="V18" s="956" t="s">
        <v>202</v>
      </c>
      <c r="W18" s="956"/>
      <c r="X18" s="956"/>
      <c r="Y18" s="956"/>
      <c r="Z18" s="956"/>
      <c r="AA18" s="956"/>
      <c r="AB18" s="956"/>
      <c r="AC18" s="956"/>
      <c r="AD18" s="956"/>
      <c r="AE18" s="956"/>
      <c r="AF18" s="956"/>
      <c r="AG18" s="956"/>
      <c r="AH18" s="956"/>
      <c r="AI18" s="957"/>
    </row>
    <row r="19" spans="2:35" ht="15" customHeight="1" x14ac:dyDescent="0.15"/>
  </sheetData>
  <mergeCells count="17">
    <mergeCell ref="B3:AI3"/>
    <mergeCell ref="B4:D4"/>
    <mergeCell ref="E4:I4"/>
    <mergeCell ref="J4:L4"/>
    <mergeCell ref="M4:R4"/>
    <mergeCell ref="W4:AB4"/>
    <mergeCell ref="AC4:AE5"/>
    <mergeCell ref="AF4:AI5"/>
    <mergeCell ref="B6:B18"/>
    <mergeCell ref="C6:AI6"/>
    <mergeCell ref="V18:AI18"/>
    <mergeCell ref="B5:D5"/>
    <mergeCell ref="E5:I5"/>
    <mergeCell ref="J5:L5"/>
    <mergeCell ref="M5:R5"/>
    <mergeCell ref="W5:AB5"/>
    <mergeCell ref="S4:V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74A26-B77A-4C59-A2D9-E5A06CA05BEC}">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513" t="s">
        <v>199</v>
      </c>
      <c r="C3" s="513"/>
      <c r="D3" s="513"/>
      <c r="E3" s="973"/>
      <c r="F3" s="973"/>
      <c r="G3" s="973"/>
      <c r="H3" s="973"/>
      <c r="I3" s="973"/>
      <c r="J3" s="513"/>
      <c r="K3" s="513"/>
      <c r="L3" s="513"/>
      <c r="M3" s="513"/>
      <c r="N3" s="513"/>
      <c r="O3" s="513"/>
      <c r="P3" s="513"/>
      <c r="Q3" s="513"/>
      <c r="R3" s="513"/>
      <c r="S3" s="513"/>
      <c r="T3" s="513"/>
      <c r="U3" s="513"/>
      <c r="V3" s="513"/>
      <c r="W3" s="513"/>
      <c r="X3" s="513"/>
      <c r="Y3" s="513"/>
      <c r="Z3" s="513"/>
      <c r="AA3" s="513"/>
      <c r="AB3" s="513"/>
      <c r="AC3" s="513"/>
      <c r="AD3" s="513"/>
      <c r="AE3" s="513"/>
      <c r="AF3" s="513"/>
      <c r="AG3" s="513"/>
      <c r="AH3" s="513"/>
      <c r="AI3" s="513"/>
    </row>
    <row r="4" spans="2:35" ht="20.100000000000001" customHeight="1" x14ac:dyDescent="0.15">
      <c r="B4" s="974" t="s">
        <v>398</v>
      </c>
      <c r="C4" s="975"/>
      <c r="D4" s="976"/>
      <c r="E4" s="977" t="s">
        <v>399</v>
      </c>
      <c r="F4" s="978"/>
      <c r="G4" s="978"/>
      <c r="H4" s="978"/>
      <c r="I4" s="979"/>
      <c r="J4" s="980" t="s">
        <v>400</v>
      </c>
      <c r="K4" s="981"/>
      <c r="L4" s="982"/>
      <c r="M4" s="967" t="s">
        <v>401</v>
      </c>
      <c r="N4" s="968"/>
      <c r="O4" s="968"/>
      <c r="P4" s="968"/>
      <c r="Q4" s="968"/>
      <c r="R4" s="969"/>
      <c r="S4" s="860" t="s">
        <v>511</v>
      </c>
      <c r="T4" s="868"/>
      <c r="U4" s="868"/>
      <c r="V4" s="861"/>
      <c r="W4" s="983" t="s">
        <v>512</v>
      </c>
      <c r="X4" s="984"/>
      <c r="Y4" s="984"/>
      <c r="Z4" s="984"/>
      <c r="AA4" s="984"/>
      <c r="AB4" s="985"/>
      <c r="AC4" s="560" t="s">
        <v>509</v>
      </c>
      <c r="AD4" s="561"/>
      <c r="AE4" s="562"/>
      <c r="AF4" s="986">
        <v>45917</v>
      </c>
      <c r="AG4" s="987"/>
      <c r="AH4" s="987"/>
      <c r="AI4" s="988"/>
    </row>
    <row r="5" spans="2:35" ht="20.100000000000001" customHeight="1" x14ac:dyDescent="0.15">
      <c r="B5" s="958" t="s">
        <v>532</v>
      </c>
      <c r="C5" s="959"/>
      <c r="D5" s="960"/>
      <c r="E5" s="961" t="s">
        <v>406</v>
      </c>
      <c r="F5" s="962"/>
      <c r="G5" s="962"/>
      <c r="H5" s="962"/>
      <c r="I5" s="963"/>
      <c r="J5" s="964" t="s">
        <v>402</v>
      </c>
      <c r="K5" s="965"/>
      <c r="L5" s="966"/>
      <c r="M5" s="967" t="s">
        <v>510</v>
      </c>
      <c r="N5" s="968"/>
      <c r="O5" s="968"/>
      <c r="P5" s="968"/>
      <c r="Q5" s="968"/>
      <c r="R5" s="969"/>
      <c r="S5" s="869"/>
      <c r="T5" s="870"/>
      <c r="U5" s="870"/>
      <c r="V5" s="871"/>
      <c r="W5" s="970" t="s">
        <v>513</v>
      </c>
      <c r="X5" s="971"/>
      <c r="Y5" s="971"/>
      <c r="Z5" s="971"/>
      <c r="AA5" s="971"/>
      <c r="AB5" s="972"/>
      <c r="AC5" s="563"/>
      <c r="AD5" s="564"/>
      <c r="AE5" s="565"/>
      <c r="AF5" s="989"/>
      <c r="AG5" s="990"/>
      <c r="AH5" s="990"/>
      <c r="AI5" s="991"/>
    </row>
    <row r="6" spans="2:35" ht="26.25" customHeight="1" x14ac:dyDescent="0.2">
      <c r="B6" s="950" t="s">
        <v>200</v>
      </c>
      <c r="C6" s="953" t="s">
        <v>201</v>
      </c>
      <c r="D6" s="954"/>
      <c r="E6" s="954"/>
      <c r="F6" s="954"/>
      <c r="G6" s="954"/>
      <c r="H6" s="954"/>
      <c r="I6" s="954"/>
      <c r="J6" s="954"/>
      <c r="K6" s="954"/>
      <c r="L6" s="954"/>
      <c r="M6" s="954"/>
      <c r="N6" s="954"/>
      <c r="O6" s="954"/>
      <c r="P6" s="954"/>
      <c r="Q6" s="954"/>
      <c r="R6" s="954"/>
      <c r="S6" s="954"/>
      <c r="T6" s="954"/>
      <c r="U6" s="954"/>
      <c r="V6" s="954"/>
      <c r="W6" s="954"/>
      <c r="X6" s="954"/>
      <c r="Y6" s="954"/>
      <c r="Z6" s="954"/>
      <c r="AA6" s="954"/>
      <c r="AB6" s="954"/>
      <c r="AC6" s="954"/>
      <c r="AD6" s="954"/>
      <c r="AE6" s="954"/>
      <c r="AF6" s="954"/>
      <c r="AG6" s="954"/>
      <c r="AH6" s="954"/>
      <c r="AI6" s="955"/>
    </row>
    <row r="7" spans="2:35" ht="35.450000000000003" customHeight="1" x14ac:dyDescent="0.15">
      <c r="B7" s="951"/>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951"/>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951"/>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951"/>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951"/>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951"/>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951"/>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951"/>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951"/>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951"/>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951"/>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952"/>
      <c r="C18" s="95"/>
      <c r="D18" s="96"/>
      <c r="E18" s="97"/>
      <c r="F18" s="98"/>
      <c r="G18" s="98"/>
      <c r="H18" s="96"/>
      <c r="I18" s="96"/>
      <c r="J18" s="96"/>
      <c r="K18" s="96"/>
      <c r="L18" s="96"/>
      <c r="M18" s="96"/>
      <c r="N18" s="96"/>
      <c r="O18" s="96"/>
      <c r="P18" s="96"/>
      <c r="Q18" s="96"/>
      <c r="R18" s="96"/>
      <c r="S18" s="99"/>
      <c r="T18" s="99"/>
      <c r="U18" s="99"/>
      <c r="V18" s="956" t="s">
        <v>202</v>
      </c>
      <c r="W18" s="956"/>
      <c r="X18" s="956"/>
      <c r="Y18" s="956"/>
      <c r="Z18" s="956"/>
      <c r="AA18" s="956"/>
      <c r="AB18" s="956"/>
      <c r="AC18" s="956"/>
      <c r="AD18" s="956"/>
      <c r="AE18" s="956"/>
      <c r="AF18" s="956"/>
      <c r="AG18" s="956"/>
      <c r="AH18" s="956"/>
      <c r="AI18" s="957"/>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3A54F-AF87-45D6-A5FE-B245C1F30F35}">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513" t="s">
        <v>199</v>
      </c>
      <c r="C3" s="513"/>
      <c r="D3" s="513"/>
      <c r="E3" s="973"/>
      <c r="F3" s="973"/>
      <c r="G3" s="973"/>
      <c r="H3" s="973"/>
      <c r="I3" s="973"/>
      <c r="J3" s="513"/>
      <c r="K3" s="513"/>
      <c r="L3" s="513"/>
      <c r="M3" s="513"/>
      <c r="N3" s="513"/>
      <c r="O3" s="513"/>
      <c r="P3" s="513"/>
      <c r="Q3" s="513"/>
      <c r="R3" s="513"/>
      <c r="S3" s="513"/>
      <c r="T3" s="513"/>
      <c r="U3" s="513"/>
      <c r="V3" s="513"/>
      <c r="W3" s="513"/>
      <c r="X3" s="513"/>
      <c r="Y3" s="513"/>
      <c r="Z3" s="513"/>
      <c r="AA3" s="513"/>
      <c r="AB3" s="513"/>
      <c r="AC3" s="513"/>
      <c r="AD3" s="513"/>
      <c r="AE3" s="513"/>
      <c r="AF3" s="513"/>
      <c r="AG3" s="513"/>
      <c r="AH3" s="513"/>
      <c r="AI3" s="513"/>
    </row>
    <row r="4" spans="2:35" ht="20.100000000000001" customHeight="1" x14ac:dyDescent="0.15">
      <c r="B4" s="974" t="s">
        <v>398</v>
      </c>
      <c r="C4" s="975"/>
      <c r="D4" s="976"/>
      <c r="E4" s="977" t="s">
        <v>399</v>
      </c>
      <c r="F4" s="978"/>
      <c r="G4" s="978"/>
      <c r="H4" s="978"/>
      <c r="I4" s="979"/>
      <c r="J4" s="980" t="s">
        <v>400</v>
      </c>
      <c r="K4" s="981"/>
      <c r="L4" s="982"/>
      <c r="M4" s="967" t="s">
        <v>401</v>
      </c>
      <c r="N4" s="968"/>
      <c r="O4" s="968"/>
      <c r="P4" s="968"/>
      <c r="Q4" s="968"/>
      <c r="R4" s="969"/>
      <c r="S4" s="860" t="s">
        <v>511</v>
      </c>
      <c r="T4" s="868"/>
      <c r="U4" s="868"/>
      <c r="V4" s="861"/>
      <c r="W4" s="983" t="s">
        <v>512</v>
      </c>
      <c r="X4" s="984"/>
      <c r="Y4" s="984"/>
      <c r="Z4" s="984"/>
      <c r="AA4" s="984"/>
      <c r="AB4" s="985"/>
      <c r="AC4" s="560" t="s">
        <v>509</v>
      </c>
      <c r="AD4" s="561"/>
      <c r="AE4" s="562"/>
      <c r="AF4" s="986">
        <v>45917</v>
      </c>
      <c r="AG4" s="987"/>
      <c r="AH4" s="987"/>
      <c r="AI4" s="988"/>
    </row>
    <row r="5" spans="2:35" ht="20.100000000000001" customHeight="1" x14ac:dyDescent="0.15">
      <c r="B5" s="958" t="s">
        <v>532</v>
      </c>
      <c r="C5" s="959"/>
      <c r="D5" s="960"/>
      <c r="E5" s="961" t="s">
        <v>406</v>
      </c>
      <c r="F5" s="962"/>
      <c r="G5" s="962"/>
      <c r="H5" s="962"/>
      <c r="I5" s="963"/>
      <c r="J5" s="964" t="s">
        <v>402</v>
      </c>
      <c r="K5" s="965"/>
      <c r="L5" s="966"/>
      <c r="M5" s="967" t="s">
        <v>510</v>
      </c>
      <c r="N5" s="968"/>
      <c r="O5" s="968"/>
      <c r="P5" s="968"/>
      <c r="Q5" s="968"/>
      <c r="R5" s="969"/>
      <c r="S5" s="869"/>
      <c r="T5" s="870"/>
      <c r="U5" s="870"/>
      <c r="V5" s="871"/>
      <c r="W5" s="970" t="s">
        <v>513</v>
      </c>
      <c r="X5" s="971"/>
      <c r="Y5" s="971"/>
      <c r="Z5" s="971"/>
      <c r="AA5" s="971"/>
      <c r="AB5" s="972"/>
      <c r="AC5" s="563"/>
      <c r="AD5" s="564"/>
      <c r="AE5" s="565"/>
      <c r="AF5" s="989"/>
      <c r="AG5" s="990"/>
      <c r="AH5" s="990"/>
      <c r="AI5" s="991"/>
    </row>
    <row r="6" spans="2:35" ht="26.25" customHeight="1" x14ac:dyDescent="0.2">
      <c r="B6" s="950" t="s">
        <v>200</v>
      </c>
      <c r="C6" s="953" t="s">
        <v>201</v>
      </c>
      <c r="D6" s="954"/>
      <c r="E6" s="954"/>
      <c r="F6" s="954"/>
      <c r="G6" s="954"/>
      <c r="H6" s="954"/>
      <c r="I6" s="954"/>
      <c r="J6" s="954"/>
      <c r="K6" s="954"/>
      <c r="L6" s="954"/>
      <c r="M6" s="954"/>
      <c r="N6" s="954"/>
      <c r="O6" s="954"/>
      <c r="P6" s="954"/>
      <c r="Q6" s="954"/>
      <c r="R6" s="954"/>
      <c r="S6" s="954"/>
      <c r="T6" s="954"/>
      <c r="U6" s="954"/>
      <c r="V6" s="954"/>
      <c r="W6" s="954"/>
      <c r="X6" s="954"/>
      <c r="Y6" s="954"/>
      <c r="Z6" s="954"/>
      <c r="AA6" s="954"/>
      <c r="AB6" s="954"/>
      <c r="AC6" s="954"/>
      <c r="AD6" s="954"/>
      <c r="AE6" s="954"/>
      <c r="AF6" s="954"/>
      <c r="AG6" s="954"/>
      <c r="AH6" s="954"/>
      <c r="AI6" s="955"/>
    </row>
    <row r="7" spans="2:35" ht="35.450000000000003" customHeight="1" x14ac:dyDescent="0.15">
      <c r="B7" s="951"/>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951"/>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951"/>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951"/>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951"/>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951"/>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951"/>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951"/>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951"/>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951"/>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951"/>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952"/>
      <c r="C18" s="95"/>
      <c r="D18" s="96"/>
      <c r="E18" s="97"/>
      <c r="F18" s="98"/>
      <c r="G18" s="98"/>
      <c r="H18" s="96"/>
      <c r="I18" s="96"/>
      <c r="J18" s="96"/>
      <c r="K18" s="96"/>
      <c r="L18" s="96"/>
      <c r="M18" s="96"/>
      <c r="N18" s="96"/>
      <c r="O18" s="96"/>
      <c r="P18" s="96"/>
      <c r="Q18" s="96"/>
      <c r="R18" s="96"/>
      <c r="S18" s="99"/>
      <c r="T18" s="99"/>
      <c r="U18" s="99"/>
      <c r="V18" s="956" t="s">
        <v>202</v>
      </c>
      <c r="W18" s="956"/>
      <c r="X18" s="956"/>
      <c r="Y18" s="956"/>
      <c r="Z18" s="956"/>
      <c r="AA18" s="956"/>
      <c r="AB18" s="956"/>
      <c r="AC18" s="956"/>
      <c r="AD18" s="956"/>
      <c r="AE18" s="956"/>
      <c r="AF18" s="956"/>
      <c r="AG18" s="956"/>
      <c r="AH18" s="956"/>
      <c r="AI18" s="957"/>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513" t="s">
        <v>203</v>
      </c>
      <c r="C3" s="513"/>
      <c r="D3" s="513"/>
      <c r="E3" s="973"/>
      <c r="F3" s="973"/>
      <c r="G3" s="973"/>
      <c r="H3" s="973"/>
      <c r="I3" s="973"/>
      <c r="J3" s="513"/>
      <c r="K3" s="513"/>
      <c r="L3" s="513"/>
      <c r="M3" s="513"/>
      <c r="N3" s="513"/>
      <c r="O3" s="513"/>
      <c r="P3" s="513"/>
      <c r="Q3" s="513"/>
      <c r="R3" s="513"/>
      <c r="S3" s="513"/>
      <c r="T3" s="513"/>
      <c r="U3" s="513"/>
      <c r="V3" s="513"/>
      <c r="W3" s="513"/>
      <c r="X3" s="513"/>
      <c r="Y3" s="513"/>
      <c r="Z3" s="513"/>
      <c r="AA3" s="513"/>
      <c r="AB3" s="513"/>
      <c r="AC3" s="513"/>
      <c r="AD3" s="513"/>
      <c r="AE3" s="513"/>
      <c r="AF3" s="513"/>
      <c r="AG3" s="513"/>
      <c r="AH3" s="513"/>
      <c r="AI3" s="513"/>
    </row>
    <row r="4" spans="2:35" ht="20.100000000000001" customHeight="1" x14ac:dyDescent="0.15">
      <c r="B4" s="974" t="s">
        <v>398</v>
      </c>
      <c r="C4" s="975"/>
      <c r="D4" s="976"/>
      <c r="E4" s="977" t="s">
        <v>399</v>
      </c>
      <c r="F4" s="978"/>
      <c r="G4" s="978"/>
      <c r="H4" s="978"/>
      <c r="I4" s="979"/>
      <c r="J4" s="980" t="s">
        <v>400</v>
      </c>
      <c r="K4" s="981"/>
      <c r="L4" s="982"/>
      <c r="M4" s="967" t="s">
        <v>401</v>
      </c>
      <c r="N4" s="968"/>
      <c r="O4" s="968"/>
      <c r="P4" s="968"/>
      <c r="Q4" s="968"/>
      <c r="R4" s="969"/>
      <c r="S4" s="560" t="s">
        <v>511</v>
      </c>
      <c r="T4" s="561"/>
      <c r="U4" s="561"/>
      <c r="V4" s="562"/>
      <c r="W4" s="983" t="s">
        <v>512</v>
      </c>
      <c r="X4" s="984"/>
      <c r="Y4" s="984"/>
      <c r="Z4" s="984"/>
      <c r="AA4" s="984"/>
      <c r="AB4" s="985"/>
      <c r="AC4" s="560" t="s">
        <v>509</v>
      </c>
      <c r="AD4" s="561"/>
      <c r="AE4" s="562"/>
      <c r="AF4" s="986">
        <v>45917</v>
      </c>
      <c r="AG4" s="987"/>
      <c r="AH4" s="987"/>
      <c r="AI4" s="988"/>
    </row>
    <row r="5" spans="2:35" ht="20.100000000000001" customHeight="1" x14ac:dyDescent="0.15">
      <c r="B5" s="958" t="s">
        <v>532</v>
      </c>
      <c r="C5" s="959"/>
      <c r="D5" s="960"/>
      <c r="E5" s="961" t="s">
        <v>406</v>
      </c>
      <c r="F5" s="962"/>
      <c r="G5" s="962"/>
      <c r="H5" s="962"/>
      <c r="I5" s="963"/>
      <c r="J5" s="964" t="s">
        <v>402</v>
      </c>
      <c r="K5" s="965"/>
      <c r="L5" s="966"/>
      <c r="M5" s="967" t="s">
        <v>510</v>
      </c>
      <c r="N5" s="968"/>
      <c r="O5" s="968"/>
      <c r="P5" s="968"/>
      <c r="Q5" s="968"/>
      <c r="R5" s="969"/>
      <c r="S5" s="563"/>
      <c r="T5" s="564"/>
      <c r="U5" s="564"/>
      <c r="V5" s="565"/>
      <c r="W5" s="970" t="s">
        <v>513</v>
      </c>
      <c r="X5" s="971"/>
      <c r="Y5" s="971"/>
      <c r="Z5" s="971"/>
      <c r="AA5" s="971"/>
      <c r="AB5" s="972"/>
      <c r="AC5" s="563"/>
      <c r="AD5" s="564"/>
      <c r="AE5" s="565"/>
      <c r="AF5" s="989"/>
      <c r="AG5" s="990"/>
      <c r="AH5" s="990"/>
      <c r="AI5" s="991"/>
    </row>
    <row r="6" spans="2:35" ht="26.25" customHeight="1" x14ac:dyDescent="0.2">
      <c r="B6" s="951" t="s">
        <v>200</v>
      </c>
      <c r="C6" s="992" t="s">
        <v>201</v>
      </c>
      <c r="D6" s="993"/>
      <c r="E6" s="993"/>
      <c r="F6" s="993"/>
      <c r="G6" s="993"/>
      <c r="H6" s="993"/>
      <c r="I6" s="993"/>
      <c r="J6" s="993"/>
      <c r="K6" s="993"/>
      <c r="L6" s="993"/>
      <c r="M6" s="993"/>
      <c r="N6" s="993"/>
      <c r="O6" s="993"/>
      <c r="P6" s="993"/>
      <c r="Q6" s="993"/>
      <c r="R6" s="993"/>
      <c r="S6" s="993"/>
      <c r="T6" s="993"/>
      <c r="U6" s="993"/>
      <c r="V6" s="993"/>
      <c r="W6" s="993"/>
      <c r="X6" s="993"/>
      <c r="Y6" s="993"/>
      <c r="Z6" s="993"/>
      <c r="AA6" s="993"/>
      <c r="AB6" s="993"/>
      <c r="AC6" s="993"/>
      <c r="AD6" s="993"/>
      <c r="AE6" s="993"/>
      <c r="AF6" s="993"/>
      <c r="AG6" s="993"/>
      <c r="AH6" s="993"/>
      <c r="AI6" s="994"/>
    </row>
    <row r="7" spans="2:35" ht="35.450000000000003" customHeight="1" x14ac:dyDescent="0.15">
      <c r="B7" s="951"/>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951"/>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951"/>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951"/>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951"/>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951"/>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951"/>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951"/>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951"/>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951"/>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951"/>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952"/>
      <c r="C18" s="95"/>
      <c r="D18" s="96"/>
      <c r="E18" s="97"/>
      <c r="F18" s="98"/>
      <c r="G18" s="98"/>
      <c r="H18" s="96"/>
      <c r="I18" s="96"/>
      <c r="J18" s="96"/>
      <c r="K18" s="96"/>
      <c r="L18" s="96"/>
      <c r="M18" s="96"/>
      <c r="N18" s="96"/>
      <c r="O18" s="96"/>
      <c r="P18" s="96"/>
      <c r="Q18" s="96"/>
      <c r="R18" s="96"/>
      <c r="S18" s="99"/>
      <c r="T18" s="99"/>
      <c r="U18" s="99"/>
      <c r="V18" s="956" t="s">
        <v>202</v>
      </c>
      <c r="W18" s="956"/>
      <c r="X18" s="956"/>
      <c r="Y18" s="956"/>
      <c r="Z18" s="956"/>
      <c r="AA18" s="956"/>
      <c r="AB18" s="956"/>
      <c r="AC18" s="956"/>
      <c r="AD18" s="956"/>
      <c r="AE18" s="956"/>
      <c r="AF18" s="956"/>
      <c r="AG18" s="956"/>
      <c r="AH18" s="956"/>
      <c r="AI18" s="957"/>
    </row>
    <row r="19" spans="2:35" ht="15" customHeight="1" x14ac:dyDescent="0.15"/>
  </sheetData>
  <mergeCells count="17">
    <mergeCell ref="B3:AI3"/>
    <mergeCell ref="B4:D4"/>
    <mergeCell ref="E4:I4"/>
    <mergeCell ref="J4:L4"/>
    <mergeCell ref="M4:R4"/>
    <mergeCell ref="W4:AB4"/>
    <mergeCell ref="AC4:AE5"/>
    <mergeCell ref="AF4:AI5"/>
    <mergeCell ref="B6:B18"/>
    <mergeCell ref="C6:AI6"/>
    <mergeCell ref="B5:D5"/>
    <mergeCell ref="E5:I5"/>
    <mergeCell ref="J5:L5"/>
    <mergeCell ref="M5:R5"/>
    <mergeCell ref="W5:AB5"/>
    <mergeCell ref="V18:AI18"/>
    <mergeCell ref="S4:V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A759C-D697-4433-87ED-DA7756629FE3}">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513" t="s">
        <v>203</v>
      </c>
      <c r="C3" s="513"/>
      <c r="D3" s="513"/>
      <c r="E3" s="973"/>
      <c r="F3" s="973"/>
      <c r="G3" s="973"/>
      <c r="H3" s="973"/>
      <c r="I3" s="973"/>
      <c r="J3" s="513"/>
      <c r="K3" s="513"/>
      <c r="L3" s="513"/>
      <c r="M3" s="513"/>
      <c r="N3" s="513"/>
      <c r="O3" s="513"/>
      <c r="P3" s="513"/>
      <c r="Q3" s="513"/>
      <c r="R3" s="513"/>
      <c r="S3" s="513"/>
      <c r="T3" s="513"/>
      <c r="U3" s="513"/>
      <c r="V3" s="513"/>
      <c r="W3" s="513"/>
      <c r="X3" s="513"/>
      <c r="Y3" s="513"/>
      <c r="Z3" s="513"/>
      <c r="AA3" s="513"/>
      <c r="AB3" s="513"/>
      <c r="AC3" s="513"/>
      <c r="AD3" s="513"/>
      <c r="AE3" s="513"/>
      <c r="AF3" s="513"/>
      <c r="AG3" s="513"/>
      <c r="AH3" s="513"/>
      <c r="AI3" s="513"/>
    </row>
    <row r="4" spans="2:35" ht="20.100000000000001" customHeight="1" x14ac:dyDescent="0.15">
      <c r="B4" s="974" t="s">
        <v>398</v>
      </c>
      <c r="C4" s="975"/>
      <c r="D4" s="976"/>
      <c r="E4" s="977" t="s">
        <v>399</v>
      </c>
      <c r="F4" s="978"/>
      <c r="G4" s="978"/>
      <c r="H4" s="978"/>
      <c r="I4" s="979"/>
      <c r="J4" s="980" t="s">
        <v>400</v>
      </c>
      <c r="K4" s="981"/>
      <c r="L4" s="982"/>
      <c r="M4" s="967" t="s">
        <v>401</v>
      </c>
      <c r="N4" s="968"/>
      <c r="O4" s="968"/>
      <c r="P4" s="968"/>
      <c r="Q4" s="968"/>
      <c r="R4" s="969"/>
      <c r="S4" s="560" t="s">
        <v>511</v>
      </c>
      <c r="T4" s="561"/>
      <c r="U4" s="561"/>
      <c r="V4" s="562"/>
      <c r="W4" s="983" t="s">
        <v>512</v>
      </c>
      <c r="X4" s="984"/>
      <c r="Y4" s="984"/>
      <c r="Z4" s="984"/>
      <c r="AA4" s="984"/>
      <c r="AB4" s="985"/>
      <c r="AC4" s="560" t="s">
        <v>509</v>
      </c>
      <c r="AD4" s="561"/>
      <c r="AE4" s="562"/>
      <c r="AF4" s="986">
        <v>45917</v>
      </c>
      <c r="AG4" s="987"/>
      <c r="AH4" s="987"/>
      <c r="AI4" s="988"/>
    </row>
    <row r="5" spans="2:35" ht="20.100000000000001" customHeight="1" x14ac:dyDescent="0.15">
      <c r="B5" s="958" t="s">
        <v>532</v>
      </c>
      <c r="C5" s="959"/>
      <c r="D5" s="960"/>
      <c r="E5" s="961" t="s">
        <v>406</v>
      </c>
      <c r="F5" s="962"/>
      <c r="G5" s="962"/>
      <c r="H5" s="962"/>
      <c r="I5" s="963"/>
      <c r="J5" s="964" t="s">
        <v>402</v>
      </c>
      <c r="K5" s="965"/>
      <c r="L5" s="966"/>
      <c r="M5" s="967" t="s">
        <v>510</v>
      </c>
      <c r="N5" s="968"/>
      <c r="O5" s="968"/>
      <c r="P5" s="968"/>
      <c r="Q5" s="968"/>
      <c r="R5" s="969"/>
      <c r="S5" s="563"/>
      <c r="T5" s="564"/>
      <c r="U5" s="564"/>
      <c r="V5" s="565"/>
      <c r="W5" s="970" t="s">
        <v>513</v>
      </c>
      <c r="X5" s="971"/>
      <c r="Y5" s="971"/>
      <c r="Z5" s="971"/>
      <c r="AA5" s="971"/>
      <c r="AB5" s="972"/>
      <c r="AC5" s="563"/>
      <c r="AD5" s="564"/>
      <c r="AE5" s="565"/>
      <c r="AF5" s="989"/>
      <c r="AG5" s="990"/>
      <c r="AH5" s="990"/>
      <c r="AI5" s="991"/>
    </row>
    <row r="6" spans="2:35" ht="26.25" customHeight="1" x14ac:dyDescent="0.2">
      <c r="B6" s="951" t="s">
        <v>200</v>
      </c>
      <c r="C6" s="992" t="s">
        <v>201</v>
      </c>
      <c r="D6" s="993"/>
      <c r="E6" s="993"/>
      <c r="F6" s="993"/>
      <c r="G6" s="993"/>
      <c r="H6" s="993"/>
      <c r="I6" s="993"/>
      <c r="J6" s="993"/>
      <c r="K6" s="993"/>
      <c r="L6" s="993"/>
      <c r="M6" s="993"/>
      <c r="N6" s="993"/>
      <c r="O6" s="993"/>
      <c r="P6" s="993"/>
      <c r="Q6" s="993"/>
      <c r="R6" s="993"/>
      <c r="S6" s="993"/>
      <c r="T6" s="993"/>
      <c r="U6" s="993"/>
      <c r="V6" s="993"/>
      <c r="W6" s="993"/>
      <c r="X6" s="993"/>
      <c r="Y6" s="993"/>
      <c r="Z6" s="993"/>
      <c r="AA6" s="993"/>
      <c r="AB6" s="993"/>
      <c r="AC6" s="993"/>
      <c r="AD6" s="993"/>
      <c r="AE6" s="993"/>
      <c r="AF6" s="993"/>
      <c r="AG6" s="993"/>
      <c r="AH6" s="993"/>
      <c r="AI6" s="994"/>
    </row>
    <row r="7" spans="2:35" ht="35.450000000000003" customHeight="1" x14ac:dyDescent="0.15">
      <c r="B7" s="951"/>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951"/>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951"/>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951"/>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951"/>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951"/>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951"/>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951"/>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951"/>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951"/>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951"/>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952"/>
      <c r="C18" s="95"/>
      <c r="D18" s="96"/>
      <c r="E18" s="97"/>
      <c r="F18" s="98"/>
      <c r="G18" s="98"/>
      <c r="H18" s="96"/>
      <c r="I18" s="96"/>
      <c r="J18" s="96"/>
      <c r="K18" s="96"/>
      <c r="L18" s="96"/>
      <c r="M18" s="96"/>
      <c r="N18" s="96"/>
      <c r="O18" s="96"/>
      <c r="P18" s="96"/>
      <c r="Q18" s="96"/>
      <c r="R18" s="96"/>
      <c r="S18" s="99"/>
      <c r="T18" s="99"/>
      <c r="U18" s="99"/>
      <c r="V18" s="956" t="s">
        <v>202</v>
      </c>
      <c r="W18" s="956"/>
      <c r="X18" s="956"/>
      <c r="Y18" s="956"/>
      <c r="Z18" s="956"/>
      <c r="AA18" s="956"/>
      <c r="AB18" s="956"/>
      <c r="AC18" s="956"/>
      <c r="AD18" s="956"/>
      <c r="AE18" s="956"/>
      <c r="AF18" s="956"/>
      <c r="AG18" s="956"/>
      <c r="AH18" s="956"/>
      <c r="AI18" s="957"/>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D81E0-10C9-4392-B7F9-A25D5C8B08F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513" t="s">
        <v>203</v>
      </c>
      <c r="C3" s="513"/>
      <c r="D3" s="513"/>
      <c r="E3" s="973"/>
      <c r="F3" s="973"/>
      <c r="G3" s="973"/>
      <c r="H3" s="973"/>
      <c r="I3" s="973"/>
      <c r="J3" s="513"/>
      <c r="K3" s="513"/>
      <c r="L3" s="513"/>
      <c r="M3" s="513"/>
      <c r="N3" s="513"/>
      <c r="O3" s="513"/>
      <c r="P3" s="513"/>
      <c r="Q3" s="513"/>
      <c r="R3" s="513"/>
      <c r="S3" s="513"/>
      <c r="T3" s="513"/>
      <c r="U3" s="513"/>
      <c r="V3" s="513"/>
      <c r="W3" s="513"/>
      <c r="X3" s="513"/>
      <c r="Y3" s="513"/>
      <c r="Z3" s="513"/>
      <c r="AA3" s="513"/>
      <c r="AB3" s="513"/>
      <c r="AC3" s="513"/>
      <c r="AD3" s="513"/>
      <c r="AE3" s="513"/>
      <c r="AF3" s="513"/>
      <c r="AG3" s="513"/>
      <c r="AH3" s="513"/>
      <c r="AI3" s="513"/>
    </row>
    <row r="4" spans="2:35" ht="20.100000000000001" customHeight="1" x14ac:dyDescent="0.15">
      <c r="B4" s="974" t="s">
        <v>398</v>
      </c>
      <c r="C4" s="975"/>
      <c r="D4" s="976"/>
      <c r="E4" s="977" t="s">
        <v>399</v>
      </c>
      <c r="F4" s="978"/>
      <c r="G4" s="978"/>
      <c r="H4" s="978"/>
      <c r="I4" s="979"/>
      <c r="J4" s="980" t="s">
        <v>400</v>
      </c>
      <c r="K4" s="981"/>
      <c r="L4" s="982"/>
      <c r="M4" s="967" t="s">
        <v>401</v>
      </c>
      <c r="N4" s="968"/>
      <c r="O4" s="968"/>
      <c r="P4" s="968"/>
      <c r="Q4" s="968"/>
      <c r="R4" s="969"/>
      <c r="S4" s="560" t="s">
        <v>511</v>
      </c>
      <c r="T4" s="561"/>
      <c r="U4" s="561"/>
      <c r="V4" s="562"/>
      <c r="W4" s="983" t="s">
        <v>512</v>
      </c>
      <c r="X4" s="984"/>
      <c r="Y4" s="984"/>
      <c r="Z4" s="984"/>
      <c r="AA4" s="984"/>
      <c r="AB4" s="985"/>
      <c r="AC4" s="560" t="s">
        <v>509</v>
      </c>
      <c r="AD4" s="561"/>
      <c r="AE4" s="562"/>
      <c r="AF4" s="986">
        <v>45917</v>
      </c>
      <c r="AG4" s="987"/>
      <c r="AH4" s="987"/>
      <c r="AI4" s="988"/>
    </row>
    <row r="5" spans="2:35" ht="20.100000000000001" customHeight="1" x14ac:dyDescent="0.15">
      <c r="B5" s="958" t="s">
        <v>532</v>
      </c>
      <c r="C5" s="959"/>
      <c r="D5" s="960"/>
      <c r="E5" s="961" t="s">
        <v>406</v>
      </c>
      <c r="F5" s="962"/>
      <c r="G5" s="962"/>
      <c r="H5" s="962"/>
      <c r="I5" s="963"/>
      <c r="J5" s="964" t="s">
        <v>402</v>
      </c>
      <c r="K5" s="965"/>
      <c r="L5" s="966"/>
      <c r="M5" s="967" t="s">
        <v>510</v>
      </c>
      <c r="N5" s="968"/>
      <c r="O5" s="968"/>
      <c r="P5" s="968"/>
      <c r="Q5" s="968"/>
      <c r="R5" s="969"/>
      <c r="S5" s="563"/>
      <c r="T5" s="564"/>
      <c r="U5" s="564"/>
      <c r="V5" s="565"/>
      <c r="W5" s="970" t="s">
        <v>513</v>
      </c>
      <c r="X5" s="971"/>
      <c r="Y5" s="971"/>
      <c r="Z5" s="971"/>
      <c r="AA5" s="971"/>
      <c r="AB5" s="972"/>
      <c r="AC5" s="563"/>
      <c r="AD5" s="564"/>
      <c r="AE5" s="565"/>
      <c r="AF5" s="989"/>
      <c r="AG5" s="990"/>
      <c r="AH5" s="990"/>
      <c r="AI5" s="991"/>
    </row>
    <row r="6" spans="2:35" ht="26.25" customHeight="1" x14ac:dyDescent="0.2">
      <c r="B6" s="951" t="s">
        <v>200</v>
      </c>
      <c r="C6" s="992" t="s">
        <v>201</v>
      </c>
      <c r="D6" s="993"/>
      <c r="E6" s="993"/>
      <c r="F6" s="993"/>
      <c r="G6" s="993"/>
      <c r="H6" s="993"/>
      <c r="I6" s="993"/>
      <c r="J6" s="993"/>
      <c r="K6" s="993"/>
      <c r="L6" s="993"/>
      <c r="M6" s="993"/>
      <c r="N6" s="993"/>
      <c r="O6" s="993"/>
      <c r="P6" s="993"/>
      <c r="Q6" s="993"/>
      <c r="R6" s="993"/>
      <c r="S6" s="993"/>
      <c r="T6" s="993"/>
      <c r="U6" s="993"/>
      <c r="V6" s="993"/>
      <c r="W6" s="993"/>
      <c r="X6" s="993"/>
      <c r="Y6" s="993"/>
      <c r="Z6" s="993"/>
      <c r="AA6" s="993"/>
      <c r="AB6" s="993"/>
      <c r="AC6" s="993"/>
      <c r="AD6" s="993"/>
      <c r="AE6" s="993"/>
      <c r="AF6" s="993"/>
      <c r="AG6" s="993"/>
      <c r="AH6" s="993"/>
      <c r="AI6" s="994"/>
    </row>
    <row r="7" spans="2:35" ht="35.450000000000003" customHeight="1" x14ac:dyDescent="0.15">
      <c r="B7" s="951"/>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951"/>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951"/>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951"/>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951"/>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951"/>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951"/>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951"/>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951"/>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951"/>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951"/>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952"/>
      <c r="C18" s="95"/>
      <c r="D18" s="96"/>
      <c r="E18" s="97"/>
      <c r="F18" s="98"/>
      <c r="G18" s="98"/>
      <c r="H18" s="96"/>
      <c r="I18" s="96"/>
      <c r="J18" s="96"/>
      <c r="K18" s="96"/>
      <c r="L18" s="96"/>
      <c r="M18" s="96"/>
      <c r="N18" s="96"/>
      <c r="O18" s="96"/>
      <c r="P18" s="96"/>
      <c r="Q18" s="96"/>
      <c r="R18" s="96"/>
      <c r="S18" s="99"/>
      <c r="T18" s="99"/>
      <c r="U18" s="99"/>
      <c r="V18" s="956" t="s">
        <v>202</v>
      </c>
      <c r="W18" s="956"/>
      <c r="X18" s="956"/>
      <c r="Y18" s="956"/>
      <c r="Z18" s="956"/>
      <c r="AA18" s="956"/>
      <c r="AB18" s="956"/>
      <c r="AC18" s="956"/>
      <c r="AD18" s="956"/>
      <c r="AE18" s="956"/>
      <c r="AF18" s="956"/>
      <c r="AG18" s="956"/>
      <c r="AH18" s="956"/>
      <c r="AI18" s="957"/>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7B75-81C2-4C78-A39F-1F5CCE538F52}">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387" t="s">
        <v>204</v>
      </c>
      <c r="AV1" s="388" t="s">
        <v>205</v>
      </c>
      <c r="AW1" s="388"/>
      <c r="AX1" s="388"/>
      <c r="AY1" s="382" t="s">
        <v>206</v>
      </c>
      <c r="AZ1" s="382"/>
      <c r="BA1" s="382"/>
      <c r="BB1" s="382"/>
      <c r="BC1" s="382"/>
      <c r="BD1" s="382"/>
      <c r="BE1" s="382"/>
      <c r="BF1" s="382"/>
      <c r="BG1" s="382"/>
      <c r="BH1" s="382"/>
      <c r="BI1" s="382"/>
      <c r="BJ1" s="382"/>
      <c r="BK1" s="382" t="s">
        <v>207</v>
      </c>
      <c r="BL1" s="382"/>
      <c r="BM1" s="382"/>
      <c r="BN1" s="382"/>
      <c r="BO1" s="382"/>
      <c r="BP1" s="382"/>
      <c r="BQ1" s="382"/>
      <c r="BR1" s="382"/>
      <c r="BS1" s="382"/>
      <c r="BT1" s="382"/>
      <c r="BU1" s="382"/>
      <c r="BV1" s="382"/>
      <c r="BW1" s="366"/>
      <c r="BX1" s="366"/>
      <c r="BY1" s="366"/>
      <c r="BZ1" s="366"/>
      <c r="CA1" s="366"/>
      <c r="CB1" s="366"/>
      <c r="CC1" s="366"/>
      <c r="CD1" s="366"/>
      <c r="CE1" s="366"/>
      <c r="CF1" s="366"/>
      <c r="CG1" s="366"/>
      <c r="CH1" s="366"/>
    </row>
    <row r="2" spans="2:86" ht="8.25" customHeight="1" x14ac:dyDescent="0.15">
      <c r="AU2" s="387"/>
      <c r="AV2" s="388" t="s">
        <v>208</v>
      </c>
      <c r="AW2" s="389" t="s">
        <v>209</v>
      </c>
      <c r="AX2" s="389" t="s">
        <v>210</v>
      </c>
      <c r="AY2" s="382" t="s">
        <v>211</v>
      </c>
      <c r="AZ2" s="382"/>
      <c r="BA2" s="382"/>
      <c r="BB2" s="382"/>
      <c r="BC2" s="382"/>
      <c r="BD2" s="382"/>
      <c r="BE2" s="382"/>
      <c r="BF2" s="382"/>
      <c r="BG2" s="382"/>
      <c r="BH2" s="382"/>
      <c r="BI2" s="382"/>
      <c r="BJ2" s="382"/>
      <c r="BK2" s="382" t="s">
        <v>212</v>
      </c>
      <c r="BL2" s="382"/>
      <c r="BM2" s="382"/>
      <c r="BN2" s="382"/>
      <c r="BO2" s="382" t="s">
        <v>213</v>
      </c>
      <c r="BP2" s="382"/>
      <c r="BQ2" s="382"/>
      <c r="BR2" s="382"/>
      <c r="BS2" s="382"/>
      <c r="BT2" s="382"/>
      <c r="BU2" s="382"/>
      <c r="BV2" s="382"/>
      <c r="BW2" s="383"/>
      <c r="BX2" s="383"/>
      <c r="BY2" s="383"/>
      <c r="BZ2" s="383"/>
      <c r="CA2" s="366"/>
      <c r="CB2" s="366"/>
      <c r="CC2" s="366"/>
      <c r="CD2" s="366"/>
      <c r="CE2" s="366"/>
      <c r="CF2" s="366"/>
      <c r="CG2" s="366"/>
      <c r="CH2" s="366"/>
    </row>
    <row r="3" spans="2:86" ht="24.95" customHeight="1" x14ac:dyDescent="0.15">
      <c r="B3" s="384" t="s">
        <v>214</v>
      </c>
      <c r="C3" s="385"/>
      <c r="D3" s="385"/>
      <c r="E3" s="386"/>
      <c r="F3" s="386"/>
      <c r="G3" s="386"/>
      <c r="H3" s="386"/>
      <c r="I3" s="386"/>
      <c r="J3" s="386"/>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c r="AL3" s="385"/>
      <c r="AM3" s="385"/>
      <c r="AN3" s="385"/>
      <c r="AO3" s="385"/>
      <c r="AU3" s="387"/>
      <c r="AV3" s="388"/>
      <c r="AW3" s="389"/>
      <c r="AX3" s="389"/>
      <c r="AY3" s="382" t="s">
        <v>215</v>
      </c>
      <c r="AZ3" s="382"/>
      <c r="BA3" s="382"/>
      <c r="BB3" s="382"/>
      <c r="BC3" s="382" t="s">
        <v>216</v>
      </c>
      <c r="BD3" s="382"/>
      <c r="BE3" s="382"/>
      <c r="BF3" s="382"/>
      <c r="BG3" s="382" t="s">
        <v>217</v>
      </c>
      <c r="BH3" s="382"/>
      <c r="BI3" s="382"/>
      <c r="BJ3" s="382"/>
      <c r="BK3" s="382" t="s">
        <v>218</v>
      </c>
      <c r="BL3" s="382"/>
      <c r="BM3" s="382"/>
      <c r="BN3" s="382"/>
      <c r="BO3" s="382" t="s">
        <v>216</v>
      </c>
      <c r="BP3" s="382"/>
      <c r="BQ3" s="382"/>
      <c r="BR3" s="382"/>
      <c r="BS3" s="382" t="s">
        <v>217</v>
      </c>
      <c r="BT3" s="382"/>
      <c r="BU3" s="382"/>
      <c r="BV3" s="382"/>
      <c r="BW3" s="366"/>
      <c r="BX3" s="366"/>
      <c r="BY3" s="366"/>
      <c r="BZ3" s="366"/>
      <c r="CA3" s="366"/>
      <c r="CB3" s="366"/>
      <c r="CC3" s="366"/>
      <c r="CD3" s="366"/>
      <c r="CE3" s="366"/>
      <c r="CF3" s="366"/>
      <c r="CG3" s="366"/>
      <c r="CH3" s="366"/>
    </row>
    <row r="4" spans="2:86" ht="18" customHeight="1" x14ac:dyDescent="0.15">
      <c r="B4" s="367" t="s">
        <v>398</v>
      </c>
      <c r="C4" s="367"/>
      <c r="D4" s="367"/>
      <c r="E4" s="368" t="s">
        <v>399</v>
      </c>
      <c r="F4" s="369"/>
      <c r="G4" s="369"/>
      <c r="H4" s="369"/>
      <c r="I4" s="369"/>
      <c r="J4" s="370"/>
      <c r="K4" s="371" t="s">
        <v>400</v>
      </c>
      <c r="L4" s="371"/>
      <c r="M4" s="371"/>
      <c r="N4" s="364" t="s">
        <v>401</v>
      </c>
      <c r="O4" s="364"/>
      <c r="P4" s="364"/>
      <c r="Q4" s="364"/>
      <c r="R4" s="364"/>
      <c r="S4" s="364"/>
      <c r="T4" s="372" t="s">
        <v>511</v>
      </c>
      <c r="U4" s="373"/>
      <c r="V4" s="373"/>
      <c r="W4" s="373"/>
      <c r="X4" s="374"/>
      <c r="Y4" s="378" t="s">
        <v>512</v>
      </c>
      <c r="Z4" s="378"/>
      <c r="AA4" s="378"/>
      <c r="AB4" s="378"/>
      <c r="AC4" s="378"/>
      <c r="AD4" s="378"/>
      <c r="AE4" s="378"/>
      <c r="AF4" s="378"/>
      <c r="AG4" s="372" t="s">
        <v>509</v>
      </c>
      <c r="AH4" s="373"/>
      <c r="AI4" s="373"/>
      <c r="AJ4" s="374"/>
      <c r="AK4" s="390">
        <v>45917</v>
      </c>
      <c r="AL4" s="391"/>
      <c r="AM4" s="391"/>
      <c r="AN4" s="391"/>
      <c r="AO4" s="392"/>
      <c r="AU4" s="387"/>
      <c r="AV4" s="388"/>
      <c r="AW4" s="389"/>
      <c r="AX4" s="389"/>
      <c r="AY4" s="293" t="s">
        <v>219</v>
      </c>
      <c r="AZ4" s="293" t="s">
        <v>220</v>
      </c>
      <c r="BA4" s="293" t="s">
        <v>221</v>
      </c>
      <c r="BB4" s="293" t="s">
        <v>222</v>
      </c>
      <c r="BC4" s="293" t="s">
        <v>219</v>
      </c>
      <c r="BD4" s="293" t="s">
        <v>220</v>
      </c>
      <c r="BE4" s="293" t="s">
        <v>221</v>
      </c>
      <c r="BF4" s="293" t="s">
        <v>222</v>
      </c>
      <c r="BG4" s="293" t="s">
        <v>219</v>
      </c>
      <c r="BH4" s="293" t="s">
        <v>220</v>
      </c>
      <c r="BI4" s="293" t="s">
        <v>221</v>
      </c>
      <c r="BJ4" s="293" t="s">
        <v>222</v>
      </c>
      <c r="BK4" s="293" t="s">
        <v>219</v>
      </c>
      <c r="BL4" s="293" t="s">
        <v>220</v>
      </c>
      <c r="BM4" s="293" t="s">
        <v>221</v>
      </c>
      <c r="BN4" s="293" t="s">
        <v>222</v>
      </c>
      <c r="BO4" s="293" t="s">
        <v>219</v>
      </c>
      <c r="BP4" s="293" t="s">
        <v>220</v>
      </c>
      <c r="BQ4" s="293" t="s">
        <v>221</v>
      </c>
      <c r="BR4" s="293" t="s">
        <v>222</v>
      </c>
      <c r="BS4" s="293" t="s">
        <v>219</v>
      </c>
      <c r="BT4" s="293" t="s">
        <v>220</v>
      </c>
      <c r="BU4" s="293" t="s">
        <v>221</v>
      </c>
      <c r="BV4" s="293" t="s">
        <v>222</v>
      </c>
      <c r="BW4" s="5"/>
      <c r="BX4" s="5"/>
      <c r="BY4" s="5"/>
      <c r="BZ4" s="5"/>
      <c r="CA4" s="5"/>
      <c r="CB4" s="5"/>
      <c r="CC4" s="5"/>
      <c r="CD4" s="5"/>
      <c r="CE4" s="5"/>
      <c r="CF4" s="5"/>
      <c r="CG4" s="5"/>
      <c r="CH4" s="5"/>
    </row>
    <row r="5" spans="2:86" ht="18" customHeight="1" x14ac:dyDescent="0.15">
      <c r="B5" s="396" t="s">
        <v>532</v>
      </c>
      <c r="C5" s="396"/>
      <c r="D5" s="396"/>
      <c r="E5" s="397" t="s">
        <v>406</v>
      </c>
      <c r="F5" s="398"/>
      <c r="G5" s="398"/>
      <c r="H5" s="398"/>
      <c r="I5" s="398"/>
      <c r="J5" s="399"/>
      <c r="K5" s="400" t="s">
        <v>402</v>
      </c>
      <c r="L5" s="400"/>
      <c r="M5" s="400"/>
      <c r="N5" s="364" t="s">
        <v>510</v>
      </c>
      <c r="O5" s="364"/>
      <c r="P5" s="364"/>
      <c r="Q5" s="364"/>
      <c r="R5" s="364"/>
      <c r="S5" s="364"/>
      <c r="T5" s="375"/>
      <c r="U5" s="376"/>
      <c r="V5" s="376"/>
      <c r="W5" s="376"/>
      <c r="X5" s="377"/>
      <c r="Y5" s="365" t="s">
        <v>513</v>
      </c>
      <c r="Z5" s="365"/>
      <c r="AA5" s="365"/>
      <c r="AB5" s="365"/>
      <c r="AC5" s="365"/>
      <c r="AD5" s="365"/>
      <c r="AE5" s="365"/>
      <c r="AF5" s="365"/>
      <c r="AG5" s="379"/>
      <c r="AH5" s="380"/>
      <c r="AI5" s="380"/>
      <c r="AJ5" s="381"/>
      <c r="AK5" s="393"/>
      <c r="AL5" s="394"/>
      <c r="AM5" s="394"/>
      <c r="AN5" s="394"/>
      <c r="AO5" s="395"/>
      <c r="AU5" s="387"/>
      <c r="AV5" s="50" t="str">
        <f>N7</f>
        <v>PS</v>
      </c>
      <c r="AW5" s="292">
        <f>R7</f>
        <v>8.6999999999999993</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9</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8.23</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341" t="s">
        <v>223</v>
      </c>
      <c r="C6" s="344"/>
      <c r="D6" s="345"/>
      <c r="E6" s="346"/>
      <c r="F6" s="346"/>
      <c r="G6" s="346"/>
      <c r="H6" s="346"/>
      <c r="I6" s="346"/>
      <c r="J6" s="347"/>
      <c r="K6" s="352" t="s">
        <v>913</v>
      </c>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4"/>
      <c r="AP6" s="2"/>
    </row>
    <row r="7" spans="2:86" ht="12" customHeight="1" x14ac:dyDescent="0.15">
      <c r="B7" s="342"/>
      <c r="C7" s="348"/>
      <c r="D7" s="346"/>
      <c r="E7" s="346"/>
      <c r="F7" s="346"/>
      <c r="G7" s="346"/>
      <c r="H7" s="346"/>
      <c r="I7" s="346"/>
      <c r="J7" s="347"/>
      <c r="K7" s="319" t="s">
        <v>914</v>
      </c>
      <c r="L7" s="320"/>
      <c r="M7" s="321"/>
      <c r="N7" s="332" t="s">
        <v>494</v>
      </c>
      <c r="O7" s="333"/>
      <c r="P7" s="319" t="s">
        <v>915</v>
      </c>
      <c r="Q7" s="321"/>
      <c r="R7" s="355">
        <v>8.6999999999999993</v>
      </c>
      <c r="S7" s="356"/>
      <c r="T7" s="357"/>
      <c r="U7" s="323" t="s">
        <v>916</v>
      </c>
      <c r="V7" s="325"/>
      <c r="W7" s="323" t="s">
        <v>917</v>
      </c>
      <c r="X7" s="325"/>
      <c r="Y7" s="321" t="s">
        <v>224</v>
      </c>
      <c r="Z7" s="318"/>
      <c r="AA7" s="318"/>
      <c r="AB7" s="318"/>
      <c r="AC7" s="323" t="s">
        <v>225</v>
      </c>
      <c r="AD7" s="324"/>
      <c r="AE7" s="324"/>
      <c r="AF7" s="324"/>
      <c r="AG7" s="324"/>
      <c r="AH7" s="324"/>
      <c r="AI7" s="324"/>
      <c r="AJ7" s="325"/>
      <c r="AK7" s="323" t="s">
        <v>226</v>
      </c>
      <c r="AL7" s="324"/>
      <c r="AM7" s="324"/>
      <c r="AN7" s="358"/>
      <c r="AO7" s="359"/>
      <c r="AP7" s="2"/>
      <c r="AW7" s="58"/>
    </row>
    <row r="8" spans="2:86" ht="12" customHeight="1" x14ac:dyDescent="0.15">
      <c r="B8" s="342"/>
      <c r="C8" s="348"/>
      <c r="D8" s="346"/>
      <c r="E8" s="346"/>
      <c r="F8" s="346"/>
      <c r="G8" s="346"/>
      <c r="H8" s="346"/>
      <c r="I8" s="346"/>
      <c r="J8" s="347"/>
      <c r="K8" s="318" t="s">
        <v>636</v>
      </c>
      <c r="L8" s="318" t="s">
        <v>638</v>
      </c>
      <c r="M8" s="318"/>
      <c r="N8" s="318" t="s">
        <v>290</v>
      </c>
      <c r="O8" s="318"/>
      <c r="P8" s="318" t="s">
        <v>291</v>
      </c>
      <c r="Q8" s="318"/>
      <c r="R8" s="318" t="s">
        <v>292</v>
      </c>
      <c r="S8" s="318"/>
      <c r="T8" s="318"/>
      <c r="U8" s="326"/>
      <c r="V8" s="328"/>
      <c r="W8" s="326"/>
      <c r="X8" s="328"/>
      <c r="Y8" s="321"/>
      <c r="Z8" s="318"/>
      <c r="AA8" s="318"/>
      <c r="AB8" s="318"/>
      <c r="AC8" s="329"/>
      <c r="AD8" s="330"/>
      <c r="AE8" s="330"/>
      <c r="AF8" s="330"/>
      <c r="AG8" s="330"/>
      <c r="AH8" s="330"/>
      <c r="AI8" s="330"/>
      <c r="AJ8" s="331"/>
      <c r="AK8" s="326"/>
      <c r="AL8" s="327"/>
      <c r="AM8" s="327"/>
      <c r="AN8" s="360"/>
      <c r="AO8" s="361"/>
      <c r="AP8" s="2"/>
    </row>
    <row r="9" spans="2:86" ht="12" customHeight="1" x14ac:dyDescent="0.15">
      <c r="B9" s="342"/>
      <c r="C9" s="348"/>
      <c r="D9" s="346"/>
      <c r="E9" s="346"/>
      <c r="F9" s="346"/>
      <c r="G9" s="346"/>
      <c r="H9" s="346"/>
      <c r="I9" s="346"/>
      <c r="J9" s="347"/>
      <c r="K9" s="318"/>
      <c r="L9" s="318"/>
      <c r="M9" s="318"/>
      <c r="N9" s="318"/>
      <c r="O9" s="318"/>
      <c r="P9" s="318"/>
      <c r="Q9" s="318"/>
      <c r="R9" s="318"/>
      <c r="S9" s="318"/>
      <c r="T9" s="318"/>
      <c r="U9" s="326"/>
      <c r="V9" s="328"/>
      <c r="W9" s="326"/>
      <c r="X9" s="328"/>
      <c r="Y9" s="321" t="s">
        <v>227</v>
      </c>
      <c r="Z9" s="318"/>
      <c r="AA9" s="318"/>
      <c r="AB9" s="318"/>
      <c r="AC9" s="318" t="s">
        <v>228</v>
      </c>
      <c r="AD9" s="318"/>
      <c r="AE9" s="318"/>
      <c r="AF9" s="318"/>
      <c r="AG9" s="318" t="s">
        <v>229</v>
      </c>
      <c r="AH9" s="318"/>
      <c r="AI9" s="318"/>
      <c r="AJ9" s="318"/>
      <c r="AK9" s="326"/>
      <c r="AL9" s="327"/>
      <c r="AM9" s="327"/>
      <c r="AN9" s="360"/>
      <c r="AO9" s="361"/>
      <c r="AP9" s="2"/>
    </row>
    <row r="10" spans="2:86" ht="12" customHeight="1" x14ac:dyDescent="0.15">
      <c r="B10" s="342"/>
      <c r="C10" s="348"/>
      <c r="D10" s="346"/>
      <c r="E10" s="346"/>
      <c r="F10" s="346"/>
      <c r="G10" s="346"/>
      <c r="H10" s="346"/>
      <c r="I10" s="346"/>
      <c r="J10" s="347"/>
      <c r="K10" s="318"/>
      <c r="L10" s="318"/>
      <c r="M10" s="318"/>
      <c r="N10" s="318"/>
      <c r="O10" s="318"/>
      <c r="P10" s="318"/>
      <c r="Q10" s="318"/>
      <c r="R10" s="318"/>
      <c r="S10" s="318"/>
      <c r="T10" s="318"/>
      <c r="U10" s="329"/>
      <c r="V10" s="331"/>
      <c r="W10" s="329"/>
      <c r="X10" s="331"/>
      <c r="Y10" s="53" t="s">
        <v>111</v>
      </c>
      <c r="Z10" s="49" t="s">
        <v>110</v>
      </c>
      <c r="AA10" s="49" t="s">
        <v>230</v>
      </c>
      <c r="AB10" s="49" t="s">
        <v>231</v>
      </c>
      <c r="AC10" s="49" t="s">
        <v>111</v>
      </c>
      <c r="AD10" s="49" t="s">
        <v>110</v>
      </c>
      <c r="AE10" s="49" t="s">
        <v>230</v>
      </c>
      <c r="AF10" s="49" t="s">
        <v>231</v>
      </c>
      <c r="AG10" s="49" t="s">
        <v>111</v>
      </c>
      <c r="AH10" s="49" t="s">
        <v>110</v>
      </c>
      <c r="AI10" s="49" t="s">
        <v>230</v>
      </c>
      <c r="AJ10" s="49" t="s">
        <v>231</v>
      </c>
      <c r="AK10" s="329"/>
      <c r="AL10" s="330"/>
      <c r="AM10" s="330"/>
      <c r="AN10" s="362"/>
      <c r="AO10" s="363"/>
      <c r="AP10" s="2"/>
    </row>
    <row r="11" spans="2:86" ht="12" customHeight="1" x14ac:dyDescent="0.15">
      <c r="B11" s="342"/>
      <c r="C11" s="348"/>
      <c r="D11" s="346"/>
      <c r="E11" s="346"/>
      <c r="F11" s="346"/>
      <c r="G11" s="346"/>
      <c r="H11" s="346"/>
      <c r="I11" s="346"/>
      <c r="J11" s="347"/>
      <c r="K11" s="100">
        <v>2</v>
      </c>
      <c r="L11" s="335" t="s">
        <v>533</v>
      </c>
      <c r="M11" s="336"/>
      <c r="N11" s="335" t="s">
        <v>534</v>
      </c>
      <c r="O11" s="336"/>
      <c r="P11" s="335" t="s">
        <v>525</v>
      </c>
      <c r="Q11" s="336"/>
      <c r="R11" s="340" t="s">
        <v>335</v>
      </c>
      <c r="S11" s="340"/>
      <c r="T11" s="340"/>
      <c r="U11" s="335" t="s">
        <v>536</v>
      </c>
      <c r="V11" s="336"/>
      <c r="W11" s="335"/>
      <c r="X11" s="336"/>
      <c r="Y11" s="54"/>
      <c r="Z11" s="54"/>
      <c r="AA11" s="54"/>
      <c r="AB11" s="54"/>
      <c r="AC11" s="60"/>
      <c r="AD11" s="60"/>
      <c r="AE11" s="60"/>
      <c r="AF11" s="60">
        <v>0.16</v>
      </c>
      <c r="AG11" s="60"/>
      <c r="AH11" s="60"/>
      <c r="AI11" s="60"/>
      <c r="AJ11" s="60"/>
      <c r="AK11" s="332"/>
      <c r="AL11" s="333"/>
      <c r="AM11" s="333"/>
      <c r="AN11" s="333"/>
      <c r="AO11" s="334"/>
      <c r="AP11" s="2"/>
      <c r="AQ11" s="59">
        <f t="shared" ref="AQ11:AQ27" si="2">IF(P11="材質劣化",2,IF(P11="漏水",3,1))</f>
        <v>2</v>
      </c>
      <c r="AS11" s="43" t="str">
        <f>IF(Y11&lt;&gt;"",1,"")</f>
        <v/>
      </c>
    </row>
    <row r="12" spans="2:86" ht="12" customHeight="1" x14ac:dyDescent="0.15">
      <c r="B12" s="342"/>
      <c r="C12" s="348"/>
      <c r="D12" s="346"/>
      <c r="E12" s="346"/>
      <c r="F12" s="346"/>
      <c r="G12" s="346"/>
      <c r="H12" s="346"/>
      <c r="I12" s="346"/>
      <c r="J12" s="347"/>
      <c r="K12" s="100">
        <v>9</v>
      </c>
      <c r="L12" s="335" t="s">
        <v>533</v>
      </c>
      <c r="M12" s="336"/>
      <c r="N12" s="335" t="s">
        <v>542</v>
      </c>
      <c r="O12" s="336"/>
      <c r="P12" s="335" t="s">
        <v>525</v>
      </c>
      <c r="Q12" s="336"/>
      <c r="R12" s="340" t="s">
        <v>335</v>
      </c>
      <c r="S12" s="340"/>
      <c r="T12" s="340"/>
      <c r="U12" s="335" t="s">
        <v>544</v>
      </c>
      <c r="V12" s="336"/>
      <c r="W12" s="335"/>
      <c r="X12" s="336"/>
      <c r="Y12" s="54"/>
      <c r="Z12" s="54"/>
      <c r="AA12" s="54"/>
      <c r="AB12" s="54"/>
      <c r="AC12" s="291"/>
      <c r="AD12" s="291"/>
      <c r="AE12" s="291"/>
      <c r="AF12" s="291">
        <v>0.01</v>
      </c>
      <c r="AG12" s="291"/>
      <c r="AH12" s="291"/>
      <c r="AI12" s="291"/>
      <c r="AJ12" s="291"/>
      <c r="AK12" s="332"/>
      <c r="AL12" s="333"/>
      <c r="AM12" s="333"/>
      <c r="AN12" s="333"/>
      <c r="AO12" s="334"/>
      <c r="AP12" s="2"/>
      <c r="AQ12" s="59">
        <f t="shared" si="2"/>
        <v>2</v>
      </c>
    </row>
    <row r="13" spans="2:86" ht="12" customHeight="1" x14ac:dyDescent="0.15">
      <c r="B13" s="342"/>
      <c r="C13" s="348"/>
      <c r="D13" s="346"/>
      <c r="E13" s="346"/>
      <c r="F13" s="346"/>
      <c r="G13" s="346"/>
      <c r="H13" s="346"/>
      <c r="I13" s="346"/>
      <c r="J13" s="347"/>
      <c r="K13" s="100">
        <v>17</v>
      </c>
      <c r="L13" s="335" t="s">
        <v>533</v>
      </c>
      <c r="M13" s="336"/>
      <c r="N13" s="335" t="s">
        <v>546</v>
      </c>
      <c r="O13" s="336"/>
      <c r="P13" s="335" t="s">
        <v>525</v>
      </c>
      <c r="Q13" s="336"/>
      <c r="R13" s="337" t="s">
        <v>301</v>
      </c>
      <c r="S13" s="338"/>
      <c r="T13" s="339"/>
      <c r="U13" s="335" t="s">
        <v>536</v>
      </c>
      <c r="V13" s="336"/>
      <c r="W13" s="335"/>
      <c r="X13" s="336"/>
      <c r="Y13" s="54"/>
      <c r="Z13" s="54"/>
      <c r="AA13" s="54"/>
      <c r="AB13" s="54"/>
      <c r="AC13" s="291"/>
      <c r="AD13" s="291"/>
      <c r="AE13" s="291"/>
      <c r="AF13" s="291">
        <v>6.7</v>
      </c>
      <c r="AG13" s="291"/>
      <c r="AH13" s="291"/>
      <c r="AI13" s="291"/>
      <c r="AJ13" s="291"/>
      <c r="AK13" s="332"/>
      <c r="AL13" s="333"/>
      <c r="AM13" s="333"/>
      <c r="AN13" s="333"/>
      <c r="AO13" s="334"/>
      <c r="AP13" s="2"/>
      <c r="AQ13" s="59">
        <f t="shared" si="2"/>
        <v>2</v>
      </c>
    </row>
    <row r="14" spans="2:86" ht="12" customHeight="1" x14ac:dyDescent="0.15">
      <c r="B14" s="342"/>
      <c r="C14" s="348"/>
      <c r="D14" s="346"/>
      <c r="E14" s="346"/>
      <c r="F14" s="346"/>
      <c r="G14" s="346"/>
      <c r="H14" s="346"/>
      <c r="I14" s="346"/>
      <c r="J14" s="347"/>
      <c r="K14" s="100">
        <v>26</v>
      </c>
      <c r="L14" s="335" t="s">
        <v>533</v>
      </c>
      <c r="M14" s="336"/>
      <c r="N14" s="335" t="s">
        <v>546</v>
      </c>
      <c r="O14" s="336"/>
      <c r="P14" s="335" t="s">
        <v>525</v>
      </c>
      <c r="Q14" s="336"/>
      <c r="R14" s="340" t="s">
        <v>318</v>
      </c>
      <c r="S14" s="340"/>
      <c r="T14" s="340"/>
      <c r="U14" s="335" t="s">
        <v>536</v>
      </c>
      <c r="V14" s="336"/>
      <c r="W14" s="335"/>
      <c r="X14" s="336"/>
      <c r="Y14" s="54"/>
      <c r="Z14" s="54"/>
      <c r="AA14" s="54"/>
      <c r="AB14" s="54"/>
      <c r="AC14" s="60"/>
      <c r="AD14" s="60"/>
      <c r="AE14" s="60"/>
      <c r="AF14" s="60">
        <v>0.01</v>
      </c>
      <c r="AG14" s="60"/>
      <c r="AH14" s="60"/>
      <c r="AI14" s="60"/>
      <c r="AJ14" s="60"/>
      <c r="AK14" s="332"/>
      <c r="AL14" s="333"/>
      <c r="AM14" s="333"/>
      <c r="AN14" s="333"/>
      <c r="AO14" s="334"/>
      <c r="AP14" s="2"/>
      <c r="AQ14" s="59">
        <f t="shared" si="2"/>
        <v>2</v>
      </c>
    </row>
    <row r="15" spans="2:86" ht="12" customHeight="1" x14ac:dyDescent="0.15">
      <c r="B15" s="342"/>
      <c r="C15" s="348"/>
      <c r="D15" s="346"/>
      <c r="E15" s="346"/>
      <c r="F15" s="346"/>
      <c r="G15" s="346"/>
      <c r="H15" s="346"/>
      <c r="I15" s="346"/>
      <c r="J15" s="347"/>
      <c r="K15" s="100">
        <v>51</v>
      </c>
      <c r="L15" s="335" t="s">
        <v>533</v>
      </c>
      <c r="M15" s="336"/>
      <c r="N15" s="335" t="s">
        <v>549</v>
      </c>
      <c r="O15" s="336"/>
      <c r="P15" s="335" t="s">
        <v>525</v>
      </c>
      <c r="Q15" s="336"/>
      <c r="R15" s="337" t="s">
        <v>309</v>
      </c>
      <c r="S15" s="338"/>
      <c r="T15" s="339"/>
      <c r="U15" s="335" t="s">
        <v>544</v>
      </c>
      <c r="V15" s="336"/>
      <c r="W15" s="335"/>
      <c r="X15" s="336"/>
      <c r="Y15" s="54"/>
      <c r="Z15" s="54"/>
      <c r="AA15" s="54"/>
      <c r="AB15" s="54"/>
      <c r="AC15" s="60"/>
      <c r="AD15" s="60"/>
      <c r="AE15" s="60"/>
      <c r="AF15" s="60">
        <v>0.08</v>
      </c>
      <c r="AG15" s="60"/>
      <c r="AH15" s="60"/>
      <c r="AI15" s="60"/>
      <c r="AJ15" s="60"/>
      <c r="AK15" s="332"/>
      <c r="AL15" s="333"/>
      <c r="AM15" s="333"/>
      <c r="AN15" s="333"/>
      <c r="AO15" s="334"/>
      <c r="AP15" s="2"/>
      <c r="AQ15" s="59">
        <f t="shared" si="2"/>
        <v>2</v>
      </c>
    </row>
    <row r="16" spans="2:86" ht="12" customHeight="1" x14ac:dyDescent="0.15">
      <c r="B16" s="342"/>
      <c r="C16" s="348"/>
      <c r="D16" s="346"/>
      <c r="E16" s="346"/>
      <c r="F16" s="346"/>
      <c r="G16" s="346"/>
      <c r="H16" s="346"/>
      <c r="I16" s="346"/>
      <c r="J16" s="347"/>
      <c r="K16" s="100">
        <v>52</v>
      </c>
      <c r="L16" s="335" t="s">
        <v>533</v>
      </c>
      <c r="M16" s="336"/>
      <c r="N16" s="335" t="s">
        <v>549</v>
      </c>
      <c r="O16" s="336"/>
      <c r="P16" s="335" t="s">
        <v>525</v>
      </c>
      <c r="Q16" s="336"/>
      <c r="R16" s="337" t="s">
        <v>309</v>
      </c>
      <c r="S16" s="338"/>
      <c r="T16" s="339"/>
      <c r="U16" s="335" t="s">
        <v>544</v>
      </c>
      <c r="V16" s="336"/>
      <c r="W16" s="335"/>
      <c r="X16" s="336"/>
      <c r="Y16" s="54"/>
      <c r="Z16" s="54"/>
      <c r="AA16" s="54"/>
      <c r="AB16" s="54"/>
      <c r="AC16" s="60"/>
      <c r="AD16" s="60"/>
      <c r="AE16" s="60"/>
      <c r="AF16" s="60">
        <v>0.75</v>
      </c>
      <c r="AG16" s="60"/>
      <c r="AH16" s="60"/>
      <c r="AI16" s="60"/>
      <c r="AJ16" s="60"/>
      <c r="AK16" s="332"/>
      <c r="AL16" s="333"/>
      <c r="AM16" s="333"/>
      <c r="AN16" s="333"/>
      <c r="AO16" s="334"/>
      <c r="AP16" s="2"/>
      <c r="AQ16" s="59">
        <f t="shared" si="2"/>
        <v>2</v>
      </c>
    </row>
    <row r="17" spans="2:46" ht="12" customHeight="1" x14ac:dyDescent="0.15">
      <c r="B17" s="342"/>
      <c r="C17" s="348"/>
      <c r="D17" s="346"/>
      <c r="E17" s="346"/>
      <c r="F17" s="346"/>
      <c r="G17" s="346"/>
      <c r="H17" s="346"/>
      <c r="I17" s="346"/>
      <c r="J17" s="347"/>
      <c r="K17" s="100">
        <v>53</v>
      </c>
      <c r="L17" s="335" t="s">
        <v>533</v>
      </c>
      <c r="M17" s="336"/>
      <c r="N17" s="335" t="s">
        <v>552</v>
      </c>
      <c r="O17" s="336"/>
      <c r="P17" s="335" t="s">
        <v>525</v>
      </c>
      <c r="Q17" s="336"/>
      <c r="R17" s="337" t="s">
        <v>309</v>
      </c>
      <c r="S17" s="338"/>
      <c r="T17" s="339"/>
      <c r="U17" s="335" t="s">
        <v>544</v>
      </c>
      <c r="V17" s="336"/>
      <c r="W17" s="335"/>
      <c r="X17" s="336"/>
      <c r="Y17" s="54"/>
      <c r="Z17" s="54"/>
      <c r="AA17" s="54"/>
      <c r="AB17" s="54"/>
      <c r="AC17" s="60"/>
      <c r="AD17" s="60"/>
      <c r="AE17" s="60"/>
      <c r="AF17" s="60">
        <v>0.5</v>
      </c>
      <c r="AG17" s="60"/>
      <c r="AH17" s="60"/>
      <c r="AI17" s="60"/>
      <c r="AJ17" s="60"/>
      <c r="AK17" s="332"/>
      <c r="AL17" s="333"/>
      <c r="AM17" s="333"/>
      <c r="AN17" s="333"/>
      <c r="AO17" s="334"/>
      <c r="AP17" s="2"/>
      <c r="AQ17" s="59">
        <f t="shared" si="2"/>
        <v>2</v>
      </c>
    </row>
    <row r="18" spans="2:46" ht="12" customHeight="1" x14ac:dyDescent="0.15">
      <c r="B18" s="342"/>
      <c r="C18" s="348"/>
      <c r="D18" s="346"/>
      <c r="E18" s="346"/>
      <c r="F18" s="346"/>
      <c r="G18" s="346"/>
      <c r="H18" s="346"/>
      <c r="I18" s="346"/>
      <c r="J18" s="347"/>
      <c r="K18" s="100">
        <v>56</v>
      </c>
      <c r="L18" s="335" t="s">
        <v>449</v>
      </c>
      <c r="M18" s="336"/>
      <c r="N18" s="335" t="s">
        <v>555</v>
      </c>
      <c r="O18" s="336"/>
      <c r="P18" s="335" t="s">
        <v>525</v>
      </c>
      <c r="Q18" s="336"/>
      <c r="R18" s="337" t="s">
        <v>309</v>
      </c>
      <c r="S18" s="338"/>
      <c r="T18" s="339"/>
      <c r="U18" s="335" t="s">
        <v>545</v>
      </c>
      <c r="V18" s="336"/>
      <c r="W18" s="335"/>
      <c r="X18" s="336"/>
      <c r="Y18" s="54"/>
      <c r="Z18" s="54"/>
      <c r="AA18" s="54"/>
      <c r="AB18" s="54"/>
      <c r="AC18" s="60"/>
      <c r="AD18" s="60"/>
      <c r="AE18" s="60"/>
      <c r="AF18" s="60">
        <v>0.01</v>
      </c>
      <c r="AG18" s="60"/>
      <c r="AH18" s="60"/>
      <c r="AI18" s="60"/>
      <c r="AJ18" s="60"/>
      <c r="AK18" s="332"/>
      <c r="AL18" s="333"/>
      <c r="AM18" s="333"/>
      <c r="AN18" s="333"/>
      <c r="AO18" s="334"/>
      <c r="AP18" s="2"/>
      <c r="AQ18" s="59">
        <f t="shared" si="2"/>
        <v>2</v>
      </c>
    </row>
    <row r="19" spans="2:46" ht="12" customHeight="1" x14ac:dyDescent="0.15">
      <c r="B19" s="342"/>
      <c r="C19" s="348"/>
      <c r="D19" s="346"/>
      <c r="E19" s="346"/>
      <c r="F19" s="346"/>
      <c r="G19" s="346"/>
      <c r="H19" s="346"/>
      <c r="I19" s="346"/>
      <c r="J19" s="347"/>
      <c r="K19" s="100">
        <v>57</v>
      </c>
      <c r="L19" s="335" t="s">
        <v>533</v>
      </c>
      <c r="M19" s="336"/>
      <c r="N19" s="335" t="s">
        <v>556</v>
      </c>
      <c r="O19" s="336"/>
      <c r="P19" s="335" t="s">
        <v>525</v>
      </c>
      <c r="Q19" s="336"/>
      <c r="R19" s="337" t="s">
        <v>335</v>
      </c>
      <c r="S19" s="338"/>
      <c r="T19" s="339"/>
      <c r="U19" s="335" t="s">
        <v>545</v>
      </c>
      <c r="V19" s="336"/>
      <c r="W19" s="335"/>
      <c r="X19" s="336"/>
      <c r="Y19" s="54"/>
      <c r="Z19" s="54"/>
      <c r="AA19" s="54"/>
      <c r="AB19" s="54"/>
      <c r="AC19" s="60"/>
      <c r="AD19" s="60"/>
      <c r="AE19" s="60"/>
      <c r="AF19" s="60">
        <v>0.01</v>
      </c>
      <c r="AG19" s="60"/>
      <c r="AH19" s="60"/>
      <c r="AI19" s="60"/>
      <c r="AJ19" s="60"/>
      <c r="AK19" s="332"/>
      <c r="AL19" s="333"/>
      <c r="AM19" s="333"/>
      <c r="AN19" s="333"/>
      <c r="AO19" s="334"/>
      <c r="AP19" s="2"/>
      <c r="AQ19" s="59">
        <f t="shared" si="2"/>
        <v>2</v>
      </c>
    </row>
    <row r="20" spans="2:46" ht="12" customHeight="1" x14ac:dyDescent="0.15">
      <c r="B20" s="342"/>
      <c r="C20" s="348"/>
      <c r="D20" s="346"/>
      <c r="E20" s="346"/>
      <c r="F20" s="346"/>
      <c r="G20" s="346"/>
      <c r="H20" s="346"/>
      <c r="I20" s="346"/>
      <c r="J20" s="347"/>
      <c r="K20" s="100">
        <v>58</v>
      </c>
      <c r="L20" s="335" t="s">
        <v>557</v>
      </c>
      <c r="M20" s="336"/>
      <c r="N20" s="335" t="s">
        <v>558</v>
      </c>
      <c r="O20" s="336"/>
      <c r="P20" s="335"/>
      <c r="Q20" s="336"/>
      <c r="R20" s="337" t="s">
        <v>343</v>
      </c>
      <c r="S20" s="338"/>
      <c r="T20" s="339"/>
      <c r="U20" s="335" t="s">
        <v>545</v>
      </c>
      <c r="V20" s="336"/>
      <c r="W20" s="335"/>
      <c r="X20" s="336"/>
      <c r="Y20" s="54"/>
      <c r="Z20" s="54"/>
      <c r="AA20" s="54"/>
      <c r="AB20" s="54"/>
      <c r="AC20" s="60"/>
      <c r="AD20" s="60"/>
      <c r="AE20" s="60"/>
      <c r="AF20" s="60"/>
      <c r="AG20" s="60"/>
      <c r="AH20" s="60"/>
      <c r="AI20" s="60"/>
      <c r="AJ20" s="60"/>
      <c r="AK20" s="332" t="s">
        <v>559</v>
      </c>
      <c r="AL20" s="333"/>
      <c r="AM20" s="333"/>
      <c r="AN20" s="333"/>
      <c r="AO20" s="334"/>
      <c r="AP20" s="2"/>
      <c r="AQ20" s="59">
        <f t="shared" si="2"/>
        <v>1</v>
      </c>
    </row>
    <row r="21" spans="2:46" ht="12" customHeight="1" x14ac:dyDescent="0.15">
      <c r="B21" s="342"/>
      <c r="C21" s="348"/>
      <c r="D21" s="346"/>
      <c r="E21" s="346"/>
      <c r="F21" s="346"/>
      <c r="G21" s="346"/>
      <c r="H21" s="346"/>
      <c r="I21" s="346"/>
      <c r="J21" s="347"/>
      <c r="K21" s="100">
        <v>11</v>
      </c>
      <c r="L21" s="335"/>
      <c r="M21" s="336"/>
      <c r="N21" s="335"/>
      <c r="O21" s="336"/>
      <c r="P21" s="335"/>
      <c r="Q21" s="336"/>
      <c r="R21" s="337"/>
      <c r="S21" s="338"/>
      <c r="T21" s="339"/>
      <c r="U21" s="335"/>
      <c r="V21" s="336"/>
      <c r="W21" s="335"/>
      <c r="X21" s="336"/>
      <c r="Y21" s="54"/>
      <c r="Z21" s="54"/>
      <c r="AA21" s="54"/>
      <c r="AB21" s="54"/>
      <c r="AC21" s="60"/>
      <c r="AD21" s="60"/>
      <c r="AE21" s="60"/>
      <c r="AF21" s="60"/>
      <c r="AG21" s="60"/>
      <c r="AH21" s="60"/>
      <c r="AI21" s="60"/>
      <c r="AJ21" s="60"/>
      <c r="AK21" s="332"/>
      <c r="AL21" s="333"/>
      <c r="AM21" s="333"/>
      <c r="AN21" s="333"/>
      <c r="AO21" s="334"/>
      <c r="AP21" s="2"/>
      <c r="AQ21" s="59">
        <f t="shared" si="2"/>
        <v>1</v>
      </c>
    </row>
    <row r="22" spans="2:46" ht="12" customHeight="1" x14ac:dyDescent="0.15">
      <c r="B22" s="342"/>
      <c r="C22" s="348"/>
      <c r="D22" s="346"/>
      <c r="E22" s="346"/>
      <c r="F22" s="346"/>
      <c r="G22" s="346"/>
      <c r="H22" s="346"/>
      <c r="I22" s="346"/>
      <c r="J22" s="347"/>
      <c r="K22" s="100">
        <v>12</v>
      </c>
      <c r="L22" s="335"/>
      <c r="M22" s="336"/>
      <c r="N22" s="335"/>
      <c r="O22" s="336"/>
      <c r="P22" s="335"/>
      <c r="Q22" s="336"/>
      <c r="R22" s="337"/>
      <c r="S22" s="338"/>
      <c r="T22" s="339"/>
      <c r="U22" s="335"/>
      <c r="V22" s="336"/>
      <c r="W22" s="335"/>
      <c r="X22" s="336"/>
      <c r="Y22" s="54"/>
      <c r="Z22" s="54"/>
      <c r="AA22" s="54"/>
      <c r="AB22" s="54"/>
      <c r="AC22" s="60"/>
      <c r="AD22" s="60"/>
      <c r="AE22" s="60"/>
      <c r="AF22" s="60"/>
      <c r="AG22" s="60"/>
      <c r="AH22" s="60"/>
      <c r="AI22" s="60"/>
      <c r="AJ22" s="60"/>
      <c r="AK22" s="332"/>
      <c r="AL22" s="333"/>
      <c r="AM22" s="333"/>
      <c r="AN22" s="333"/>
      <c r="AO22" s="334"/>
      <c r="AP22" s="2"/>
      <c r="AQ22" s="59">
        <f t="shared" si="2"/>
        <v>1</v>
      </c>
    </row>
    <row r="23" spans="2:46" ht="12" customHeight="1" x14ac:dyDescent="0.15">
      <c r="B23" s="342"/>
      <c r="C23" s="348"/>
      <c r="D23" s="346"/>
      <c r="E23" s="346"/>
      <c r="F23" s="346"/>
      <c r="G23" s="346"/>
      <c r="H23" s="346"/>
      <c r="I23" s="346"/>
      <c r="J23" s="347"/>
      <c r="K23" s="100">
        <v>13</v>
      </c>
      <c r="L23" s="335"/>
      <c r="M23" s="336"/>
      <c r="N23" s="335"/>
      <c r="O23" s="336"/>
      <c r="P23" s="335"/>
      <c r="Q23" s="336"/>
      <c r="R23" s="337"/>
      <c r="S23" s="338"/>
      <c r="T23" s="339"/>
      <c r="U23" s="335"/>
      <c r="V23" s="336"/>
      <c r="W23" s="335"/>
      <c r="X23" s="336"/>
      <c r="Y23" s="54"/>
      <c r="Z23" s="54"/>
      <c r="AA23" s="54"/>
      <c r="AB23" s="54"/>
      <c r="AC23" s="60"/>
      <c r="AD23" s="60"/>
      <c r="AE23" s="60"/>
      <c r="AF23" s="60"/>
      <c r="AG23" s="60"/>
      <c r="AH23" s="60"/>
      <c r="AI23" s="60"/>
      <c r="AJ23" s="60"/>
      <c r="AK23" s="332"/>
      <c r="AL23" s="333"/>
      <c r="AM23" s="333"/>
      <c r="AN23" s="333"/>
      <c r="AO23" s="334"/>
      <c r="AP23" s="2"/>
      <c r="AQ23" s="59">
        <f t="shared" si="2"/>
        <v>1</v>
      </c>
    </row>
    <row r="24" spans="2:46" ht="12" customHeight="1" x14ac:dyDescent="0.15">
      <c r="B24" s="342"/>
      <c r="C24" s="348"/>
      <c r="D24" s="346"/>
      <c r="E24" s="346"/>
      <c r="F24" s="346"/>
      <c r="G24" s="346"/>
      <c r="H24" s="346"/>
      <c r="I24" s="346"/>
      <c r="J24" s="347"/>
      <c r="K24" s="100">
        <v>14</v>
      </c>
      <c r="L24" s="335"/>
      <c r="M24" s="336"/>
      <c r="N24" s="335"/>
      <c r="O24" s="336"/>
      <c r="P24" s="335"/>
      <c r="Q24" s="336"/>
      <c r="R24" s="337"/>
      <c r="S24" s="338"/>
      <c r="T24" s="339"/>
      <c r="U24" s="335"/>
      <c r="V24" s="336"/>
      <c r="W24" s="335"/>
      <c r="X24" s="336"/>
      <c r="Y24" s="54"/>
      <c r="Z24" s="54"/>
      <c r="AA24" s="54"/>
      <c r="AB24" s="54"/>
      <c r="AC24" s="60"/>
      <c r="AD24" s="60"/>
      <c r="AE24" s="60"/>
      <c r="AF24" s="60"/>
      <c r="AG24" s="60"/>
      <c r="AH24" s="60"/>
      <c r="AI24" s="60"/>
      <c r="AJ24" s="60"/>
      <c r="AK24" s="332"/>
      <c r="AL24" s="333"/>
      <c r="AM24" s="333"/>
      <c r="AN24" s="333"/>
      <c r="AO24" s="334"/>
      <c r="AP24" s="2"/>
      <c r="AQ24" s="59">
        <f t="shared" si="2"/>
        <v>1</v>
      </c>
    </row>
    <row r="25" spans="2:46" ht="12" customHeight="1" x14ac:dyDescent="0.15">
      <c r="B25" s="342"/>
      <c r="C25" s="348"/>
      <c r="D25" s="346"/>
      <c r="E25" s="346"/>
      <c r="F25" s="346"/>
      <c r="G25" s="346"/>
      <c r="H25" s="346"/>
      <c r="I25" s="346"/>
      <c r="J25" s="347"/>
      <c r="K25" s="100">
        <v>15</v>
      </c>
      <c r="L25" s="335"/>
      <c r="M25" s="336"/>
      <c r="N25" s="335"/>
      <c r="O25" s="336"/>
      <c r="P25" s="335"/>
      <c r="Q25" s="336"/>
      <c r="R25" s="337"/>
      <c r="S25" s="338"/>
      <c r="T25" s="339"/>
      <c r="U25" s="335"/>
      <c r="V25" s="336"/>
      <c r="W25" s="335"/>
      <c r="X25" s="336"/>
      <c r="Y25" s="54"/>
      <c r="Z25" s="54"/>
      <c r="AA25" s="54"/>
      <c r="AB25" s="54"/>
      <c r="AC25" s="60"/>
      <c r="AD25" s="60"/>
      <c r="AE25" s="60"/>
      <c r="AF25" s="60"/>
      <c r="AG25" s="60"/>
      <c r="AH25" s="60"/>
      <c r="AI25" s="60"/>
      <c r="AJ25" s="60"/>
      <c r="AK25" s="332"/>
      <c r="AL25" s="333"/>
      <c r="AM25" s="333"/>
      <c r="AN25" s="333"/>
      <c r="AO25" s="334"/>
      <c r="AP25" s="2"/>
      <c r="AQ25" s="59">
        <f t="shared" si="2"/>
        <v>1</v>
      </c>
    </row>
    <row r="26" spans="2:46" ht="12" customHeight="1" x14ac:dyDescent="0.15">
      <c r="B26" s="342"/>
      <c r="C26" s="348"/>
      <c r="D26" s="346"/>
      <c r="E26" s="346"/>
      <c r="F26" s="346"/>
      <c r="G26" s="346"/>
      <c r="H26" s="346"/>
      <c r="I26" s="346"/>
      <c r="J26" s="347"/>
      <c r="K26" s="100">
        <v>16</v>
      </c>
      <c r="L26" s="335"/>
      <c r="M26" s="336"/>
      <c r="N26" s="335"/>
      <c r="O26" s="336"/>
      <c r="P26" s="335"/>
      <c r="Q26" s="336"/>
      <c r="R26" s="337"/>
      <c r="S26" s="338"/>
      <c r="T26" s="339"/>
      <c r="U26" s="335"/>
      <c r="V26" s="336"/>
      <c r="W26" s="335"/>
      <c r="X26" s="336"/>
      <c r="Y26" s="54"/>
      <c r="Z26" s="54"/>
      <c r="AA26" s="54"/>
      <c r="AB26" s="54"/>
      <c r="AC26" s="60"/>
      <c r="AD26" s="60"/>
      <c r="AE26" s="60"/>
      <c r="AF26" s="60"/>
      <c r="AG26" s="60"/>
      <c r="AH26" s="60"/>
      <c r="AI26" s="60"/>
      <c r="AJ26" s="60"/>
      <c r="AK26" s="332"/>
      <c r="AL26" s="333"/>
      <c r="AM26" s="333"/>
      <c r="AN26" s="333"/>
      <c r="AO26" s="334"/>
      <c r="AP26" s="2"/>
      <c r="AQ26" s="59">
        <f t="shared" si="2"/>
        <v>1</v>
      </c>
    </row>
    <row r="27" spans="2:46" ht="12" customHeight="1" x14ac:dyDescent="0.15">
      <c r="B27" s="342"/>
      <c r="C27" s="348"/>
      <c r="D27" s="346"/>
      <c r="E27" s="346"/>
      <c r="F27" s="346"/>
      <c r="G27" s="346"/>
      <c r="H27" s="346"/>
      <c r="I27" s="346"/>
      <c r="J27" s="347"/>
      <c r="K27" s="100">
        <v>17</v>
      </c>
      <c r="L27" s="335"/>
      <c r="M27" s="336"/>
      <c r="N27" s="335"/>
      <c r="O27" s="336"/>
      <c r="P27" s="335"/>
      <c r="Q27" s="336"/>
      <c r="R27" s="337"/>
      <c r="S27" s="338"/>
      <c r="T27" s="339"/>
      <c r="U27" s="335"/>
      <c r="V27" s="336"/>
      <c r="W27" s="335"/>
      <c r="X27" s="336"/>
      <c r="Y27" s="54"/>
      <c r="Z27" s="54"/>
      <c r="AA27" s="54"/>
      <c r="AB27" s="54"/>
      <c r="AC27" s="60"/>
      <c r="AD27" s="60"/>
      <c r="AE27" s="60"/>
      <c r="AF27" s="60"/>
      <c r="AG27" s="60"/>
      <c r="AH27" s="60"/>
      <c r="AI27" s="60"/>
      <c r="AJ27" s="60"/>
      <c r="AK27" s="332"/>
      <c r="AL27" s="333"/>
      <c r="AM27" s="333"/>
      <c r="AN27" s="333"/>
      <c r="AO27" s="334"/>
      <c r="AP27" s="2"/>
      <c r="AQ27" s="59">
        <f t="shared" si="2"/>
        <v>1</v>
      </c>
    </row>
    <row r="28" spans="2:46" ht="12" customHeight="1" x14ac:dyDescent="0.15">
      <c r="B28" s="342"/>
      <c r="C28" s="348"/>
      <c r="D28" s="346"/>
      <c r="E28" s="346"/>
      <c r="F28" s="346"/>
      <c r="G28" s="346"/>
      <c r="H28" s="346"/>
      <c r="I28" s="346"/>
      <c r="J28" s="347"/>
      <c r="K28" s="100">
        <v>18</v>
      </c>
      <c r="L28" s="335"/>
      <c r="M28" s="336"/>
      <c r="N28" s="335"/>
      <c r="O28" s="336"/>
      <c r="P28" s="335"/>
      <c r="Q28" s="336"/>
      <c r="R28" s="337"/>
      <c r="S28" s="338"/>
      <c r="T28" s="339"/>
      <c r="U28" s="335"/>
      <c r="V28" s="336"/>
      <c r="W28" s="335"/>
      <c r="X28" s="336"/>
      <c r="Y28" s="54"/>
      <c r="Z28" s="54"/>
      <c r="AA28" s="54"/>
      <c r="AB28" s="54"/>
      <c r="AC28" s="60"/>
      <c r="AD28" s="60"/>
      <c r="AE28" s="60"/>
      <c r="AF28" s="60"/>
      <c r="AG28" s="60"/>
      <c r="AH28" s="60"/>
      <c r="AI28" s="60"/>
      <c r="AJ28" s="60"/>
      <c r="AK28" s="332"/>
      <c r="AL28" s="333"/>
      <c r="AM28" s="333"/>
      <c r="AN28" s="333"/>
      <c r="AO28" s="334"/>
      <c r="AP28" s="2"/>
      <c r="AQ28" s="59">
        <f>IF(P30="材質劣化",2,IF(P30="漏水",3,1))</f>
        <v>1</v>
      </c>
    </row>
    <row r="29" spans="2:46" ht="12" customHeight="1" x14ac:dyDescent="0.15">
      <c r="B29" s="342"/>
      <c r="C29" s="348"/>
      <c r="D29" s="346"/>
      <c r="E29" s="346"/>
      <c r="F29" s="346"/>
      <c r="G29" s="346"/>
      <c r="H29" s="346"/>
      <c r="I29" s="346"/>
      <c r="J29" s="347"/>
      <c r="K29" s="100">
        <v>19</v>
      </c>
      <c r="L29" s="335"/>
      <c r="M29" s="336"/>
      <c r="N29" s="335"/>
      <c r="O29" s="336"/>
      <c r="P29" s="335"/>
      <c r="Q29" s="336"/>
      <c r="R29" s="337"/>
      <c r="S29" s="338"/>
      <c r="T29" s="339"/>
      <c r="U29" s="335"/>
      <c r="V29" s="336"/>
      <c r="W29" s="335"/>
      <c r="X29" s="336"/>
      <c r="Y29" s="54"/>
      <c r="Z29" s="54"/>
      <c r="AA29" s="54"/>
      <c r="AB29" s="54"/>
      <c r="AC29" s="60"/>
      <c r="AD29" s="60"/>
      <c r="AE29" s="60"/>
      <c r="AF29" s="60"/>
      <c r="AG29" s="60"/>
      <c r="AH29" s="60"/>
      <c r="AI29" s="60"/>
      <c r="AJ29" s="60"/>
      <c r="AK29" s="332"/>
      <c r="AL29" s="333"/>
      <c r="AM29" s="333"/>
      <c r="AN29" s="333"/>
      <c r="AO29" s="334"/>
      <c r="AP29" s="2"/>
      <c r="AQ29" s="59">
        <f>IF(P34="材質劣化",2,IF(P34="漏水",3,1))</f>
        <v>1</v>
      </c>
    </row>
    <row r="30" spans="2:46" ht="12" customHeight="1" x14ac:dyDescent="0.15">
      <c r="B30" s="342"/>
      <c r="C30" s="348"/>
      <c r="D30" s="346"/>
      <c r="E30" s="346"/>
      <c r="F30" s="346"/>
      <c r="G30" s="346"/>
      <c r="H30" s="346"/>
      <c r="I30" s="346"/>
      <c r="J30" s="347"/>
      <c r="K30" s="100">
        <v>20</v>
      </c>
      <c r="L30" s="335"/>
      <c r="M30" s="336"/>
      <c r="N30" s="335"/>
      <c r="O30" s="336"/>
      <c r="P30" s="335"/>
      <c r="Q30" s="336"/>
      <c r="R30" s="337"/>
      <c r="S30" s="338"/>
      <c r="T30" s="339"/>
      <c r="U30" s="335"/>
      <c r="V30" s="336"/>
      <c r="W30" s="335"/>
      <c r="X30" s="336"/>
      <c r="Y30" s="54"/>
      <c r="Z30" s="54"/>
      <c r="AA30" s="54"/>
      <c r="AB30" s="54"/>
      <c r="AC30" s="60"/>
      <c r="AD30" s="60"/>
      <c r="AE30" s="60"/>
      <c r="AF30" s="60"/>
      <c r="AG30" s="60"/>
      <c r="AH30" s="60"/>
      <c r="AI30" s="60"/>
      <c r="AJ30" s="60"/>
      <c r="AK30" s="332"/>
      <c r="AL30" s="333"/>
      <c r="AM30" s="333"/>
      <c r="AN30" s="333"/>
      <c r="AO30" s="334"/>
      <c r="AP30" s="2"/>
      <c r="AQ30" s="59">
        <f>IF(P30="材質劣化",2,IF(P30="漏水",3,1))</f>
        <v>1</v>
      </c>
    </row>
    <row r="31" spans="2:46" ht="12" customHeight="1" x14ac:dyDescent="0.15">
      <c r="B31" s="342"/>
      <c r="C31" s="348"/>
      <c r="D31" s="346"/>
      <c r="E31" s="346"/>
      <c r="F31" s="346"/>
      <c r="G31" s="346"/>
      <c r="H31" s="346"/>
      <c r="I31" s="346"/>
      <c r="J31" s="347"/>
      <c r="K31" s="100">
        <v>21</v>
      </c>
      <c r="L31" s="335"/>
      <c r="M31" s="336"/>
      <c r="N31" s="335"/>
      <c r="O31" s="336"/>
      <c r="P31" s="335"/>
      <c r="Q31" s="336"/>
      <c r="R31" s="337"/>
      <c r="S31" s="338"/>
      <c r="T31" s="339"/>
      <c r="U31" s="335"/>
      <c r="V31" s="336"/>
      <c r="W31" s="335"/>
      <c r="X31" s="336"/>
      <c r="Y31" s="54"/>
      <c r="Z31" s="54"/>
      <c r="AA31" s="54"/>
      <c r="AB31" s="54"/>
      <c r="AC31" s="60"/>
      <c r="AD31" s="60"/>
      <c r="AE31" s="60"/>
      <c r="AF31" s="60"/>
      <c r="AG31" s="60"/>
      <c r="AH31" s="60"/>
      <c r="AI31" s="60"/>
      <c r="AJ31" s="60"/>
      <c r="AK31" s="332"/>
      <c r="AL31" s="333"/>
      <c r="AM31" s="333"/>
      <c r="AN31" s="333"/>
      <c r="AO31" s="334"/>
      <c r="AP31" s="2"/>
      <c r="AQ31" s="59">
        <f>IF(P33="材質劣化",2,IF(P33="漏水",3,1))</f>
        <v>1</v>
      </c>
    </row>
    <row r="32" spans="2:46" ht="12" customHeight="1" x14ac:dyDescent="0.15">
      <c r="B32" s="342"/>
      <c r="C32" s="348"/>
      <c r="D32" s="346"/>
      <c r="E32" s="346"/>
      <c r="F32" s="346"/>
      <c r="G32" s="346"/>
      <c r="H32" s="346"/>
      <c r="I32" s="346"/>
      <c r="J32" s="347"/>
      <c r="K32" s="100">
        <v>22</v>
      </c>
      <c r="L32" s="335"/>
      <c r="M32" s="336"/>
      <c r="N32" s="335"/>
      <c r="O32" s="336"/>
      <c r="P32" s="335"/>
      <c r="Q32" s="336"/>
      <c r="R32" s="337"/>
      <c r="S32" s="338"/>
      <c r="T32" s="339"/>
      <c r="U32" s="335"/>
      <c r="V32" s="336"/>
      <c r="W32" s="335"/>
      <c r="X32" s="336"/>
      <c r="Y32" s="54"/>
      <c r="Z32" s="54"/>
      <c r="AA32" s="54"/>
      <c r="AB32" s="54"/>
      <c r="AC32" s="60"/>
      <c r="AD32" s="60"/>
      <c r="AE32" s="60"/>
      <c r="AF32" s="60"/>
      <c r="AG32" s="60"/>
      <c r="AH32" s="60"/>
      <c r="AI32" s="60"/>
      <c r="AJ32" s="60"/>
      <c r="AK32" s="332"/>
      <c r="AL32" s="333"/>
      <c r="AM32" s="333"/>
      <c r="AN32" s="333"/>
      <c r="AO32" s="334"/>
      <c r="AP32" s="2"/>
      <c r="AQ32" s="59">
        <f>IF(P37="材質劣化",2,IF(P37="漏水",3,1))</f>
        <v>1</v>
      </c>
      <c r="AS32" s="3"/>
      <c r="AT32" s="3"/>
    </row>
    <row r="33" spans="2:86" ht="12" customHeight="1" x14ac:dyDescent="0.15">
      <c r="B33" s="342"/>
      <c r="C33" s="348"/>
      <c r="D33" s="346"/>
      <c r="E33" s="346"/>
      <c r="F33" s="346"/>
      <c r="G33" s="346"/>
      <c r="H33" s="346"/>
      <c r="I33" s="346"/>
      <c r="J33" s="347"/>
      <c r="K33" s="100">
        <v>23</v>
      </c>
      <c r="L33" s="335"/>
      <c r="M33" s="336"/>
      <c r="N33" s="335"/>
      <c r="O33" s="336"/>
      <c r="P33" s="335"/>
      <c r="Q33" s="336"/>
      <c r="R33" s="337"/>
      <c r="S33" s="338"/>
      <c r="T33" s="339"/>
      <c r="U33" s="335"/>
      <c r="V33" s="336"/>
      <c r="W33" s="335"/>
      <c r="X33" s="336"/>
      <c r="Y33" s="54"/>
      <c r="Z33" s="54"/>
      <c r="AA33" s="54"/>
      <c r="AB33" s="54"/>
      <c r="AC33" s="60"/>
      <c r="AD33" s="60"/>
      <c r="AE33" s="60"/>
      <c r="AF33" s="60"/>
      <c r="AG33" s="60"/>
      <c r="AH33" s="60"/>
      <c r="AI33" s="60"/>
      <c r="AJ33" s="60"/>
      <c r="AK33" s="332"/>
      <c r="AL33" s="333"/>
      <c r="AM33" s="333"/>
      <c r="AN33" s="333"/>
      <c r="AO33" s="334"/>
      <c r="AP33" s="2"/>
      <c r="AQ33" s="59">
        <f>IF(P33="材質劣化",2,IF(P33="漏水",3,1))</f>
        <v>1</v>
      </c>
      <c r="AS33" s="198"/>
      <c r="AT33" s="198"/>
    </row>
    <row r="34" spans="2:86" ht="12" customHeight="1" x14ac:dyDescent="0.15">
      <c r="B34" s="342"/>
      <c r="C34" s="348"/>
      <c r="D34" s="346"/>
      <c r="E34" s="346"/>
      <c r="F34" s="346"/>
      <c r="G34" s="346"/>
      <c r="H34" s="346"/>
      <c r="I34" s="346"/>
      <c r="J34" s="347"/>
      <c r="K34" s="100">
        <v>24</v>
      </c>
      <c r="L34" s="335"/>
      <c r="M34" s="336"/>
      <c r="N34" s="335"/>
      <c r="O34" s="336"/>
      <c r="P34" s="335"/>
      <c r="Q34" s="336"/>
      <c r="R34" s="337"/>
      <c r="S34" s="338"/>
      <c r="T34" s="339"/>
      <c r="U34" s="335"/>
      <c r="V34" s="336"/>
      <c r="W34" s="335"/>
      <c r="X34" s="336"/>
      <c r="Y34" s="54"/>
      <c r="Z34" s="54"/>
      <c r="AA34" s="54"/>
      <c r="AB34" s="54"/>
      <c r="AC34" s="60"/>
      <c r="AD34" s="60"/>
      <c r="AE34" s="60"/>
      <c r="AF34" s="60"/>
      <c r="AG34" s="60"/>
      <c r="AH34" s="60"/>
      <c r="AI34" s="60"/>
      <c r="AJ34" s="60"/>
      <c r="AK34" s="332"/>
      <c r="AL34" s="333"/>
      <c r="AM34" s="333"/>
      <c r="AN34" s="333"/>
      <c r="AO34" s="334"/>
      <c r="AP34" s="2"/>
      <c r="AQ34" s="59">
        <f>IF(P36="材質劣化",2,IF(P36="漏水",3,1))</f>
        <v>1</v>
      </c>
      <c r="AS34" s="199"/>
      <c r="AT34" s="199"/>
    </row>
    <row r="35" spans="2:86" ht="12" customHeight="1" x14ac:dyDescent="0.15">
      <c r="B35" s="342"/>
      <c r="C35" s="348"/>
      <c r="D35" s="346"/>
      <c r="E35" s="346"/>
      <c r="F35" s="346"/>
      <c r="G35" s="346"/>
      <c r="H35" s="346"/>
      <c r="I35" s="346"/>
      <c r="J35" s="347"/>
      <c r="K35" s="316" t="s">
        <v>918</v>
      </c>
      <c r="L35" s="318" t="s">
        <v>919</v>
      </c>
      <c r="M35" s="318"/>
      <c r="N35" s="318"/>
      <c r="O35" s="318"/>
      <c r="P35" s="318"/>
      <c r="Q35" s="318"/>
      <c r="R35" s="318"/>
      <c r="S35" s="318"/>
      <c r="T35" s="318"/>
      <c r="U35" s="318"/>
      <c r="V35" s="318"/>
      <c r="W35" s="318"/>
      <c r="X35" s="318"/>
      <c r="Y35" s="319" t="s">
        <v>545</v>
      </c>
      <c r="Z35" s="320"/>
      <c r="AA35" s="320"/>
      <c r="AB35" s="321"/>
      <c r="AC35" s="124">
        <f t="shared" ref="AC35:AJ35" si="3">SUM(AC11:AC34)</f>
        <v>0</v>
      </c>
      <c r="AD35" s="124">
        <f t="shared" si="3"/>
        <v>0</v>
      </c>
      <c r="AE35" s="124">
        <f>SUM(AE11:AE34)</f>
        <v>0</v>
      </c>
      <c r="AF35" s="124">
        <f t="shared" si="3"/>
        <v>8.23</v>
      </c>
      <c r="AG35" s="124">
        <f t="shared" si="3"/>
        <v>0</v>
      </c>
      <c r="AH35" s="124">
        <f t="shared" si="3"/>
        <v>0</v>
      </c>
      <c r="AI35" s="124">
        <f t="shared" si="3"/>
        <v>0</v>
      </c>
      <c r="AJ35" s="125">
        <f t="shared" si="3"/>
        <v>0</v>
      </c>
      <c r="AK35" s="318" t="s">
        <v>920</v>
      </c>
      <c r="AL35" s="318"/>
      <c r="AM35" s="322" t="s">
        <v>522</v>
      </c>
      <c r="AN35" s="322"/>
      <c r="AO35" s="322"/>
      <c r="AP35" s="2"/>
    </row>
    <row r="36" spans="2:86" ht="12" customHeight="1" x14ac:dyDescent="0.15">
      <c r="B36" s="342"/>
      <c r="C36" s="348"/>
      <c r="D36" s="346"/>
      <c r="E36" s="346"/>
      <c r="F36" s="346"/>
      <c r="G36" s="346"/>
      <c r="H36" s="346"/>
      <c r="I36" s="346"/>
      <c r="J36" s="347"/>
      <c r="K36" s="317"/>
      <c r="L36" s="323" t="s">
        <v>921</v>
      </c>
      <c r="M36" s="324"/>
      <c r="N36" s="325"/>
      <c r="O36" s="323" t="s">
        <v>922</v>
      </c>
      <c r="P36" s="324"/>
      <c r="Q36" s="324"/>
      <c r="R36" s="324"/>
      <c r="S36" s="324"/>
      <c r="T36" s="324"/>
      <c r="U36" s="324"/>
      <c r="V36" s="324"/>
      <c r="W36" s="324"/>
      <c r="X36" s="325"/>
      <c r="Y36" s="53" t="s">
        <v>527</v>
      </c>
      <c r="Z36" s="49" t="s">
        <v>526</v>
      </c>
      <c r="AA36" s="49" t="s">
        <v>544</v>
      </c>
      <c r="AB36" s="49" t="s">
        <v>536</v>
      </c>
      <c r="AC36" s="49" t="s">
        <v>527</v>
      </c>
      <c r="AD36" s="49" t="s">
        <v>526</v>
      </c>
      <c r="AE36" s="49" t="s">
        <v>544</v>
      </c>
      <c r="AF36" s="49" t="s">
        <v>536</v>
      </c>
      <c r="AG36" s="49" t="s">
        <v>527</v>
      </c>
      <c r="AH36" s="49" t="s">
        <v>526</v>
      </c>
      <c r="AI36" s="49" t="s">
        <v>544</v>
      </c>
      <c r="AJ36" s="82" t="s">
        <v>536</v>
      </c>
      <c r="AK36" s="318"/>
      <c r="AL36" s="318"/>
      <c r="AM36" s="322"/>
      <c r="AN36" s="322"/>
      <c r="AO36" s="322"/>
      <c r="AP36" s="2"/>
    </row>
    <row r="37" spans="2:86" ht="14.25" customHeight="1" x14ac:dyDescent="0.15">
      <c r="B37" s="342"/>
      <c r="C37" s="348"/>
      <c r="D37" s="346"/>
      <c r="E37" s="346"/>
      <c r="F37" s="346"/>
      <c r="G37" s="346"/>
      <c r="H37" s="346"/>
      <c r="I37" s="346"/>
      <c r="J37" s="347"/>
      <c r="K37" s="317"/>
      <c r="L37" s="326"/>
      <c r="M37" s="327"/>
      <c r="N37" s="328"/>
      <c r="O37" s="326"/>
      <c r="P37" s="327"/>
      <c r="Q37" s="327"/>
      <c r="R37" s="327"/>
      <c r="S37" s="327"/>
      <c r="T37" s="327"/>
      <c r="U37" s="327"/>
      <c r="V37" s="327"/>
      <c r="W37" s="327"/>
      <c r="X37" s="328"/>
      <c r="Y37" s="307">
        <f>IF(COUNTIF(Y11:Y34,"〇")&gt;0,1,0)</f>
        <v>0</v>
      </c>
      <c r="Z37" s="307">
        <f t="shared" ref="Z37:AB37" si="4">IF(COUNTIF(Z11:Z34,"〇")&gt;0,1,0)</f>
        <v>0</v>
      </c>
      <c r="AA37" s="307">
        <f t="shared" si="4"/>
        <v>0</v>
      </c>
      <c r="AB37" s="307">
        <f t="shared" si="4"/>
        <v>0</v>
      </c>
      <c r="AC37" s="307">
        <f>COUNTA(AC11:AC34)</f>
        <v>0</v>
      </c>
      <c r="AD37" s="307">
        <f t="shared" ref="AD37:AI37" si="5">COUNTA(AD11:AD34)</f>
        <v>0</v>
      </c>
      <c r="AE37" s="307">
        <f t="shared" si="5"/>
        <v>0</v>
      </c>
      <c r="AF37" s="307">
        <f t="shared" si="5"/>
        <v>9</v>
      </c>
      <c r="AG37" s="307">
        <f t="shared" si="5"/>
        <v>0</v>
      </c>
      <c r="AH37" s="307">
        <f t="shared" si="5"/>
        <v>0</v>
      </c>
      <c r="AI37" s="307">
        <f t="shared" si="5"/>
        <v>0</v>
      </c>
      <c r="AJ37" s="307">
        <f>COUNTA(AJ11:AJ34)</f>
        <v>0</v>
      </c>
      <c r="AK37" s="318"/>
      <c r="AL37" s="318"/>
      <c r="AM37" s="322"/>
      <c r="AN37" s="322"/>
      <c r="AO37" s="322"/>
      <c r="AP37" s="2"/>
      <c r="AU37" s="43">
        <f>+Y37</f>
        <v>0</v>
      </c>
    </row>
    <row r="38" spans="2:86" ht="14.25" customHeight="1" x14ac:dyDescent="0.15">
      <c r="B38" s="342"/>
      <c r="C38" s="348"/>
      <c r="D38" s="346"/>
      <c r="E38" s="346"/>
      <c r="F38" s="346"/>
      <c r="G38" s="346"/>
      <c r="H38" s="346"/>
      <c r="I38" s="346"/>
      <c r="J38" s="347"/>
      <c r="K38" s="317"/>
      <c r="L38" s="329"/>
      <c r="M38" s="330"/>
      <c r="N38" s="331"/>
      <c r="O38" s="329"/>
      <c r="P38" s="330"/>
      <c r="Q38" s="330"/>
      <c r="R38" s="330"/>
      <c r="S38" s="330"/>
      <c r="T38" s="330"/>
      <c r="U38" s="330"/>
      <c r="V38" s="330"/>
      <c r="W38" s="330"/>
      <c r="X38" s="331"/>
      <c r="Y38" s="307"/>
      <c r="Z38" s="307"/>
      <c r="AA38" s="307"/>
      <c r="AB38" s="307"/>
      <c r="AC38" s="307"/>
      <c r="AD38" s="307"/>
      <c r="AE38" s="307"/>
      <c r="AF38" s="307"/>
      <c r="AG38" s="307"/>
      <c r="AH38" s="307"/>
      <c r="AI38" s="307"/>
      <c r="AJ38" s="307"/>
      <c r="AK38" s="318"/>
      <c r="AL38" s="318"/>
      <c r="AM38" s="322"/>
      <c r="AN38" s="322"/>
      <c r="AO38" s="322"/>
      <c r="AP38" s="2"/>
    </row>
    <row r="39" spans="2:86" ht="12" customHeight="1" x14ac:dyDescent="0.15">
      <c r="B39" s="342"/>
      <c r="C39" s="348"/>
      <c r="D39" s="346"/>
      <c r="E39" s="346"/>
      <c r="F39" s="346"/>
      <c r="G39" s="346"/>
      <c r="H39" s="346"/>
      <c r="I39" s="346"/>
      <c r="J39" s="346"/>
      <c r="K39" s="308" t="s">
        <v>232</v>
      </c>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1"/>
      <c r="AL39" s="311"/>
      <c r="AM39" s="311"/>
      <c r="AN39" s="311"/>
      <c r="AO39" s="312"/>
      <c r="AP39" s="2"/>
    </row>
    <row r="40" spans="2:86" ht="12" customHeight="1" x14ac:dyDescent="0.15">
      <c r="B40" s="342"/>
      <c r="C40" s="348"/>
      <c r="D40" s="346"/>
      <c r="E40" s="346"/>
      <c r="F40" s="346"/>
      <c r="G40" s="346"/>
      <c r="H40" s="346"/>
      <c r="I40" s="346"/>
      <c r="J40" s="346"/>
      <c r="K40" s="309"/>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2"/>
      <c r="AP40" s="2"/>
    </row>
    <row r="41" spans="2:86" ht="12" customHeight="1" x14ac:dyDescent="0.15">
      <c r="B41" s="342"/>
      <c r="C41" s="348"/>
      <c r="D41" s="346"/>
      <c r="E41" s="346"/>
      <c r="F41" s="346"/>
      <c r="G41" s="346"/>
      <c r="H41" s="346"/>
      <c r="I41" s="346"/>
      <c r="J41" s="346"/>
      <c r="K41" s="309"/>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11"/>
      <c r="AN41" s="311"/>
      <c r="AO41" s="312"/>
      <c r="AP41" s="2"/>
    </row>
    <row r="42" spans="2:86" ht="12" customHeight="1" x14ac:dyDescent="0.15">
      <c r="B42" s="342"/>
      <c r="C42" s="348"/>
      <c r="D42" s="346"/>
      <c r="E42" s="346"/>
      <c r="F42" s="346"/>
      <c r="G42" s="346"/>
      <c r="H42" s="346"/>
      <c r="I42" s="346"/>
      <c r="J42" s="346"/>
      <c r="K42" s="309"/>
      <c r="L42" s="313"/>
      <c r="M42" s="313"/>
      <c r="N42" s="313"/>
      <c r="O42" s="313"/>
      <c r="P42" s="313"/>
      <c r="Q42" s="313"/>
      <c r="R42" s="313"/>
      <c r="S42" s="313"/>
      <c r="T42" s="313"/>
      <c r="U42" s="313"/>
      <c r="V42" s="313"/>
      <c r="W42" s="313"/>
      <c r="X42" s="313"/>
      <c r="Y42" s="313"/>
      <c r="Z42" s="313"/>
      <c r="AA42" s="313"/>
      <c r="AB42" s="313"/>
      <c r="AC42" s="313"/>
      <c r="AD42" s="313"/>
      <c r="AE42" s="313"/>
      <c r="AF42" s="313"/>
      <c r="AG42" s="313"/>
      <c r="AH42" s="313"/>
      <c r="AI42" s="313"/>
      <c r="AJ42" s="313"/>
      <c r="AK42" s="313"/>
      <c r="AL42" s="313"/>
      <c r="AM42" s="313"/>
      <c r="AN42" s="313"/>
      <c r="AO42" s="314"/>
      <c r="AP42" s="43"/>
      <c r="CD42" s="2"/>
      <c r="CE42" s="2"/>
      <c r="CF42" s="2"/>
      <c r="CG42" s="2"/>
      <c r="CH42" s="2"/>
    </row>
    <row r="43" spans="2:86" ht="12" customHeight="1" x14ac:dyDescent="0.15">
      <c r="B43" s="342"/>
      <c r="C43" s="348"/>
      <c r="D43" s="346"/>
      <c r="E43" s="346"/>
      <c r="F43" s="346"/>
      <c r="G43" s="346"/>
      <c r="H43" s="346"/>
      <c r="I43" s="346"/>
      <c r="J43" s="347"/>
      <c r="K43" s="315" t="s">
        <v>233</v>
      </c>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5"/>
      <c r="AM43" s="315"/>
      <c r="AN43" s="315"/>
      <c r="AO43" s="315"/>
      <c r="AP43" s="43"/>
      <c r="CD43" s="2"/>
      <c r="CE43" s="2"/>
      <c r="CF43" s="2"/>
      <c r="CG43" s="2"/>
      <c r="CH43" s="2"/>
    </row>
    <row r="44" spans="2:86" ht="12" customHeight="1" x14ac:dyDescent="0.15">
      <c r="B44" s="342"/>
      <c r="C44" s="348"/>
      <c r="D44" s="346"/>
      <c r="E44" s="346"/>
      <c r="F44" s="346"/>
      <c r="G44" s="346"/>
      <c r="H44" s="346"/>
      <c r="I44" s="346"/>
      <c r="J44" s="347"/>
      <c r="K44" s="301" t="s">
        <v>234</v>
      </c>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3"/>
      <c r="AP44" s="43"/>
      <c r="CD44" s="2"/>
      <c r="CE44" s="2"/>
      <c r="CF44" s="2"/>
      <c r="CG44" s="2"/>
      <c r="CH44" s="2"/>
    </row>
    <row r="45" spans="2:86" ht="12" customHeight="1" x14ac:dyDescent="0.15">
      <c r="B45" s="343"/>
      <c r="C45" s="349"/>
      <c r="D45" s="350"/>
      <c r="E45" s="350"/>
      <c r="F45" s="350"/>
      <c r="G45" s="350"/>
      <c r="H45" s="350"/>
      <c r="I45" s="350"/>
      <c r="J45" s="351"/>
      <c r="K45" s="304" t="s">
        <v>235</v>
      </c>
      <c r="L45" s="305"/>
      <c r="M45" s="305"/>
      <c r="N45" s="305"/>
      <c r="O45" s="305"/>
      <c r="P45" s="305"/>
      <c r="Q45" s="305"/>
      <c r="R45" s="305"/>
      <c r="S45" s="305"/>
      <c r="T45" s="305"/>
      <c r="U45" s="305"/>
      <c r="V45" s="305"/>
      <c r="W45" s="305"/>
      <c r="X45" s="305"/>
      <c r="Y45" s="305"/>
      <c r="Z45" s="305"/>
      <c r="AA45" s="305"/>
      <c r="AB45" s="305"/>
      <c r="AC45" s="305"/>
      <c r="AD45" s="305"/>
      <c r="AE45" s="305"/>
      <c r="AF45" s="305"/>
      <c r="AG45" s="305"/>
      <c r="AH45" s="305"/>
      <c r="AI45" s="305"/>
      <c r="AJ45" s="305"/>
      <c r="AK45" s="305"/>
      <c r="AL45" s="305"/>
      <c r="AM45" s="305"/>
      <c r="AN45" s="305"/>
      <c r="AO45" s="306"/>
      <c r="AP45" s="43"/>
      <c r="CD45" s="2"/>
      <c r="CE45" s="2"/>
      <c r="CF45" s="2"/>
      <c r="CG45" s="2"/>
      <c r="CH45" s="2"/>
    </row>
    <row r="46" spans="2:86" ht="12" customHeight="1" x14ac:dyDescent="0.2">
      <c r="B46" s="6" t="s">
        <v>236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AG37:AG38"/>
    <mergeCell ref="AY2:BJ2"/>
    <mergeCell ref="BK2:BN2"/>
    <mergeCell ref="BO2:BV2"/>
    <mergeCell ref="AY3:BB3"/>
    <mergeCell ref="BC3:BF3"/>
    <mergeCell ref="BG3:BJ3"/>
    <mergeCell ref="BK3:BN3"/>
    <mergeCell ref="BO3:BR3"/>
    <mergeCell ref="AK24:AO24"/>
    <mergeCell ref="AK22:AO22"/>
    <mergeCell ref="AK20:AO20"/>
    <mergeCell ref="AK30:AO30"/>
    <mergeCell ref="AX2:AX4"/>
    <mergeCell ref="B3:AO3"/>
    <mergeCell ref="AK11:AO11"/>
    <mergeCell ref="U31:V31"/>
    <mergeCell ref="U32:V32"/>
    <mergeCell ref="U33:V33"/>
    <mergeCell ref="AK28:AO28"/>
    <mergeCell ref="AK29:AO29"/>
    <mergeCell ref="AK31:AO31"/>
    <mergeCell ref="AK32:AO32"/>
    <mergeCell ref="L27:M27"/>
    <mergeCell ref="K45:AO45"/>
    <mergeCell ref="L35:X35"/>
    <mergeCell ref="Y35:AB35"/>
    <mergeCell ref="AK34:AO34"/>
    <mergeCell ref="L34:M34"/>
    <mergeCell ref="N34:O34"/>
    <mergeCell ref="P34:Q34"/>
    <mergeCell ref="R34:T34"/>
    <mergeCell ref="U34:V34"/>
    <mergeCell ref="AA37:AA38"/>
    <mergeCell ref="AB37:AB38"/>
    <mergeCell ref="AC37:AC38"/>
    <mergeCell ref="W34:X34"/>
    <mergeCell ref="K39:K42"/>
    <mergeCell ref="K44:AO44"/>
    <mergeCell ref="K35:K38"/>
    <mergeCell ref="L39:AO42"/>
    <mergeCell ref="AH37:AH38"/>
    <mergeCell ref="AI37:AI38"/>
    <mergeCell ref="AJ37:AJ38"/>
    <mergeCell ref="AK35:AL38"/>
    <mergeCell ref="AM35:AO38"/>
    <mergeCell ref="K43:AO43"/>
    <mergeCell ref="AF37:AF38"/>
    <mergeCell ref="AK26:AO26"/>
    <mergeCell ref="L25:M25"/>
    <mergeCell ref="N25:O25"/>
    <mergeCell ref="P25:Q25"/>
    <mergeCell ref="R25:T25"/>
    <mergeCell ref="U25:V25"/>
    <mergeCell ref="W25:X25"/>
    <mergeCell ref="L26:M26"/>
    <mergeCell ref="N26:O26"/>
    <mergeCell ref="P26:Q26"/>
    <mergeCell ref="R26:T26"/>
    <mergeCell ref="U26:V26"/>
    <mergeCell ref="W26:X26"/>
    <mergeCell ref="W23:X23"/>
    <mergeCell ref="L24:M24"/>
    <mergeCell ref="N24:O24"/>
    <mergeCell ref="P24:Q24"/>
    <mergeCell ref="R24:T24"/>
    <mergeCell ref="U24:V24"/>
    <mergeCell ref="W24:X24"/>
    <mergeCell ref="N27:O27"/>
    <mergeCell ref="P27:Q27"/>
    <mergeCell ref="R27:T27"/>
    <mergeCell ref="U27:V27"/>
    <mergeCell ref="W27:X27"/>
    <mergeCell ref="U15:V15"/>
    <mergeCell ref="W15:X15"/>
    <mergeCell ref="L16:M16"/>
    <mergeCell ref="N16:O16"/>
    <mergeCell ref="W19:X19"/>
    <mergeCell ref="P17:Q17"/>
    <mergeCell ref="R17:T17"/>
    <mergeCell ref="U17:V17"/>
    <mergeCell ref="W17:X17"/>
    <mergeCell ref="L17:M17"/>
    <mergeCell ref="N17:O17"/>
    <mergeCell ref="L18:M18"/>
    <mergeCell ref="N18:O18"/>
    <mergeCell ref="P18:Q18"/>
    <mergeCell ref="R18:T18"/>
    <mergeCell ref="U18:V18"/>
    <mergeCell ref="L19:M19"/>
    <mergeCell ref="N19:O19"/>
    <mergeCell ref="P19:Q19"/>
    <mergeCell ref="R19:T19"/>
    <mergeCell ref="U7:V10"/>
    <mergeCell ref="W7:X10"/>
    <mergeCell ref="L14:M14"/>
    <mergeCell ref="N14:O14"/>
    <mergeCell ref="P14:Q14"/>
    <mergeCell ref="R14:T14"/>
    <mergeCell ref="U14:V14"/>
    <mergeCell ref="W14:X14"/>
    <mergeCell ref="L13:M13"/>
    <mergeCell ref="N13:O13"/>
    <mergeCell ref="P13:Q13"/>
    <mergeCell ref="R13:T13"/>
    <mergeCell ref="U13:V13"/>
    <mergeCell ref="W13:X13"/>
    <mergeCell ref="U12:V12"/>
    <mergeCell ref="W12:X12"/>
    <mergeCell ref="R12:T12"/>
    <mergeCell ref="L11:M11"/>
    <mergeCell ref="N11:O11"/>
    <mergeCell ref="P11:Q11"/>
    <mergeCell ref="R11:T11"/>
    <mergeCell ref="U11:V11"/>
    <mergeCell ref="R22:T22"/>
    <mergeCell ref="L23:M23"/>
    <mergeCell ref="N23:O23"/>
    <mergeCell ref="P23:Q23"/>
    <mergeCell ref="R23:T23"/>
    <mergeCell ref="P28:Q28"/>
    <mergeCell ref="P29:Q29"/>
    <mergeCell ref="P7:Q7"/>
    <mergeCell ref="R7:T7"/>
    <mergeCell ref="L15:M15"/>
    <mergeCell ref="N15:O15"/>
    <mergeCell ref="P15:Q15"/>
    <mergeCell ref="R15:T15"/>
    <mergeCell ref="B6:B45"/>
    <mergeCell ref="L36:N38"/>
    <mergeCell ref="L12:M12"/>
    <mergeCell ref="N12:O12"/>
    <mergeCell ref="P12:Q12"/>
    <mergeCell ref="N33:O33"/>
    <mergeCell ref="C6:J45"/>
    <mergeCell ref="K6:AO6"/>
    <mergeCell ref="K7:M7"/>
    <mergeCell ref="N7:O7"/>
    <mergeCell ref="AK33:AO33"/>
    <mergeCell ref="U19:V19"/>
    <mergeCell ref="L33:M33"/>
    <mergeCell ref="N28:O28"/>
    <mergeCell ref="N29:O29"/>
    <mergeCell ref="N31:O31"/>
    <mergeCell ref="N32:O32"/>
    <mergeCell ref="L20:M20"/>
    <mergeCell ref="N20:O20"/>
    <mergeCell ref="P20:Q20"/>
    <mergeCell ref="R20:T20"/>
    <mergeCell ref="L21:M21"/>
    <mergeCell ref="N21:O21"/>
    <mergeCell ref="P21:Q21"/>
    <mergeCell ref="L31:M31"/>
    <mergeCell ref="L32:M32"/>
    <mergeCell ref="R31:T31"/>
    <mergeCell ref="R32:T32"/>
    <mergeCell ref="R33:T33"/>
    <mergeCell ref="O36:X38"/>
    <mergeCell ref="W11:X11"/>
    <mergeCell ref="P16:Q16"/>
    <mergeCell ref="R16:T16"/>
    <mergeCell ref="U16:V16"/>
    <mergeCell ref="W16:X16"/>
    <mergeCell ref="P33:Q33"/>
    <mergeCell ref="U29:V29"/>
    <mergeCell ref="P31:Q31"/>
    <mergeCell ref="P32:Q32"/>
    <mergeCell ref="L30:M30"/>
    <mergeCell ref="N30:O30"/>
    <mergeCell ref="P30:Q30"/>
    <mergeCell ref="L28:M28"/>
    <mergeCell ref="L29:M29"/>
    <mergeCell ref="R21:T21"/>
    <mergeCell ref="L22:M22"/>
    <mergeCell ref="N22:O22"/>
    <mergeCell ref="P22:Q22"/>
    <mergeCell ref="BK1:BV1"/>
    <mergeCell ref="AV2:AV4"/>
    <mergeCell ref="AW2:AW4"/>
    <mergeCell ref="AC9:AF9"/>
    <mergeCell ref="AK7:AO10"/>
    <mergeCell ref="Y7:AB8"/>
    <mergeCell ref="N5:S5"/>
    <mergeCell ref="Y5:AF5"/>
    <mergeCell ref="B4:D4"/>
    <mergeCell ref="E4:J4"/>
    <mergeCell ref="K4:M4"/>
    <mergeCell ref="N4:S4"/>
    <mergeCell ref="Y4:AF4"/>
    <mergeCell ref="T4:X5"/>
    <mergeCell ref="Y9:AB9"/>
    <mergeCell ref="AC7:AJ8"/>
    <mergeCell ref="AG9:AJ9"/>
    <mergeCell ref="B5:D5"/>
    <mergeCell ref="E5:J5"/>
    <mergeCell ref="K5:M5"/>
    <mergeCell ref="K8:K10"/>
    <mergeCell ref="L8:M10"/>
    <mergeCell ref="N8:O10"/>
    <mergeCell ref="P8:Q10"/>
    <mergeCell ref="AY1:BJ1"/>
    <mergeCell ref="W18:X18"/>
    <mergeCell ref="AK18:AO18"/>
    <mergeCell ref="Y37:Y38"/>
    <mergeCell ref="Z37:Z38"/>
    <mergeCell ref="W20:X20"/>
    <mergeCell ref="R29:T29"/>
    <mergeCell ref="R28:T28"/>
    <mergeCell ref="U28:V28"/>
    <mergeCell ref="R30:T30"/>
    <mergeCell ref="U30:V30"/>
    <mergeCell ref="W30:X30"/>
    <mergeCell ref="R8:T10"/>
    <mergeCell ref="U20:V20"/>
    <mergeCell ref="AK16:AO16"/>
    <mergeCell ref="AK19:AO19"/>
    <mergeCell ref="AK17:AO17"/>
    <mergeCell ref="U21:V21"/>
    <mergeCell ref="W21:X21"/>
    <mergeCell ref="U22:V22"/>
    <mergeCell ref="W22:X22"/>
    <mergeCell ref="U23:V23"/>
    <mergeCell ref="AD37:AD38"/>
    <mergeCell ref="AE37:AE38"/>
    <mergeCell ref="BW1:CH1"/>
    <mergeCell ref="BW2:BZ2"/>
    <mergeCell ref="CA2:CH2"/>
    <mergeCell ref="BS3:BV3"/>
    <mergeCell ref="W33:X33"/>
    <mergeCell ref="W32:X32"/>
    <mergeCell ref="AU1:AU5"/>
    <mergeCell ref="AG4:AJ5"/>
    <mergeCell ref="AK4:AO5"/>
    <mergeCell ref="AV1:AX1"/>
    <mergeCell ref="AK13:AO13"/>
    <mergeCell ref="AK21:AO21"/>
    <mergeCell ref="AK23:AO23"/>
    <mergeCell ref="AK25:AO25"/>
    <mergeCell ref="CE3:CH3"/>
    <mergeCell ref="CA3:CD3"/>
    <mergeCell ref="BW3:BZ3"/>
    <mergeCell ref="W31:X31"/>
    <mergeCell ref="AK14:AO14"/>
    <mergeCell ref="AK12:AO12"/>
    <mergeCell ref="AK15:AO15"/>
    <mergeCell ref="W29:X29"/>
    <mergeCell ref="W28:X28"/>
    <mergeCell ref="AK27:AO27"/>
  </mergeCells>
  <phoneticPr fontId="12"/>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Y11:AB34" xr:uid="{F5D5C62E-AC0B-4233-BE93-888074F74598}">
      <formula1>"〇,"</formula1>
    </dataValidation>
    <dataValidation type="list" allowBlank="1" showInputMessage="1" showErrorMessage="1" sqref="N11:O34" xr:uid="{B1197008-07B7-4EF6-BDAD-6564CCCE0F9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A3D4A92-028C-451B-9F5D-5C3D4349A8D4}">
          <x14:formula1>
            <xm:f>'(参考)リスト'!$D$16:$D$18</xm:f>
          </x14:formula1>
          <xm:sqref>P11:Q34</xm:sqref>
        </x14:dataValidation>
        <x14:dataValidation type="list" allowBlank="1" showInputMessage="1" showErrorMessage="1" xr:uid="{4837464B-2BD7-487C-99CB-4755FD3BC2DE}">
          <x14:formula1>
            <xm:f>'(参考)リスト'!$B$16:$B$21</xm:f>
          </x14:formula1>
          <xm:sqref>L11:M34</xm:sqref>
        </x14:dataValidation>
        <x14:dataValidation type="list" allowBlank="1" showInputMessage="1" showErrorMessage="1" xr:uid="{F027764C-B2F9-4202-BD62-3E44BF225C9E}">
          <x14:formula1>
            <xm:f>'(参考)リスト'!$E$16:$E$27</xm:f>
          </x14:formula1>
          <xm:sqref>R11:T34</xm:sqref>
        </x14:dataValidation>
        <x14:dataValidation type="list" allowBlank="1" showInputMessage="1" showErrorMessage="1" xr:uid="{1634ED0E-623B-4207-A7EC-558AF69872F2}">
          <x14:formula1>
            <xm:f>'(参考)リスト'!$F$16:$F$21</xm:f>
          </x14:formula1>
          <xm:sqref>U11:X34</xm:sqref>
        </x14:dataValidation>
        <x14:dataValidation type="list" allowBlank="1" showInputMessage="1" showErrorMessage="1" xr:uid="{D2374294-5702-4920-8828-0F3BE976DF93}">
          <x14:formula1>
            <xm:f>'(参考)リスト'!$G$16:$G$19</xm:f>
          </x14:formula1>
          <xm:sqref>AM35:AO38</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4DC6E-0EBD-4B63-8940-53F6096BBDDD}">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387" t="s">
        <v>204</v>
      </c>
      <c r="AV1" s="388" t="s">
        <v>205</v>
      </c>
      <c r="AW1" s="388"/>
      <c r="AX1" s="388"/>
      <c r="AY1" s="382" t="s">
        <v>206</v>
      </c>
      <c r="AZ1" s="382"/>
      <c r="BA1" s="382"/>
      <c r="BB1" s="382"/>
      <c r="BC1" s="382"/>
      <c r="BD1" s="382"/>
      <c r="BE1" s="382"/>
      <c r="BF1" s="382"/>
      <c r="BG1" s="382"/>
      <c r="BH1" s="382"/>
      <c r="BI1" s="382"/>
      <c r="BJ1" s="382"/>
      <c r="BK1" s="382" t="s">
        <v>207</v>
      </c>
      <c r="BL1" s="382"/>
      <c r="BM1" s="382"/>
      <c r="BN1" s="382"/>
      <c r="BO1" s="382"/>
      <c r="BP1" s="382"/>
      <c r="BQ1" s="382"/>
      <c r="BR1" s="382"/>
      <c r="BS1" s="382"/>
      <c r="BT1" s="382"/>
      <c r="BU1" s="382"/>
      <c r="BV1" s="382"/>
      <c r="BW1" s="366"/>
      <c r="BX1" s="366"/>
      <c r="BY1" s="366"/>
      <c r="BZ1" s="366"/>
      <c r="CA1" s="366"/>
      <c r="CB1" s="366"/>
      <c r="CC1" s="366"/>
      <c r="CD1" s="366"/>
      <c r="CE1" s="366"/>
      <c r="CF1" s="366"/>
      <c r="CG1" s="366"/>
      <c r="CH1" s="366"/>
    </row>
    <row r="2" spans="2:86" ht="8.25" customHeight="1" x14ac:dyDescent="0.15">
      <c r="AU2" s="387"/>
      <c r="AV2" s="388" t="s">
        <v>208</v>
      </c>
      <c r="AW2" s="389" t="s">
        <v>209</v>
      </c>
      <c r="AX2" s="389" t="s">
        <v>210</v>
      </c>
      <c r="AY2" s="382" t="s">
        <v>211</v>
      </c>
      <c r="AZ2" s="382"/>
      <c r="BA2" s="382"/>
      <c r="BB2" s="382"/>
      <c r="BC2" s="382"/>
      <c r="BD2" s="382"/>
      <c r="BE2" s="382"/>
      <c r="BF2" s="382"/>
      <c r="BG2" s="382"/>
      <c r="BH2" s="382"/>
      <c r="BI2" s="382"/>
      <c r="BJ2" s="382"/>
      <c r="BK2" s="382" t="s">
        <v>212</v>
      </c>
      <c r="BL2" s="382"/>
      <c r="BM2" s="382"/>
      <c r="BN2" s="382"/>
      <c r="BO2" s="382" t="s">
        <v>213</v>
      </c>
      <c r="BP2" s="382"/>
      <c r="BQ2" s="382"/>
      <c r="BR2" s="382"/>
      <c r="BS2" s="382"/>
      <c r="BT2" s="382"/>
      <c r="BU2" s="382"/>
      <c r="BV2" s="382"/>
      <c r="BW2" s="383"/>
      <c r="BX2" s="383"/>
      <c r="BY2" s="383"/>
      <c r="BZ2" s="383"/>
      <c r="CA2" s="366"/>
      <c r="CB2" s="366"/>
      <c r="CC2" s="366"/>
      <c r="CD2" s="366"/>
      <c r="CE2" s="366"/>
      <c r="CF2" s="366"/>
      <c r="CG2" s="366"/>
      <c r="CH2" s="366"/>
    </row>
    <row r="3" spans="2:86" ht="24.95" customHeight="1" x14ac:dyDescent="0.15">
      <c r="B3" s="384" t="s">
        <v>214</v>
      </c>
      <c r="C3" s="385"/>
      <c r="D3" s="385"/>
      <c r="E3" s="386"/>
      <c r="F3" s="386"/>
      <c r="G3" s="386"/>
      <c r="H3" s="386"/>
      <c r="I3" s="386"/>
      <c r="J3" s="386"/>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c r="AL3" s="385"/>
      <c r="AM3" s="385"/>
      <c r="AN3" s="385"/>
      <c r="AO3" s="385"/>
      <c r="AU3" s="387"/>
      <c r="AV3" s="388"/>
      <c r="AW3" s="389"/>
      <c r="AX3" s="389"/>
      <c r="AY3" s="382" t="s">
        <v>215</v>
      </c>
      <c r="AZ3" s="382"/>
      <c r="BA3" s="382"/>
      <c r="BB3" s="382"/>
      <c r="BC3" s="382" t="s">
        <v>216</v>
      </c>
      <c r="BD3" s="382"/>
      <c r="BE3" s="382"/>
      <c r="BF3" s="382"/>
      <c r="BG3" s="382" t="s">
        <v>217</v>
      </c>
      <c r="BH3" s="382"/>
      <c r="BI3" s="382"/>
      <c r="BJ3" s="382"/>
      <c r="BK3" s="382" t="s">
        <v>218</v>
      </c>
      <c r="BL3" s="382"/>
      <c r="BM3" s="382"/>
      <c r="BN3" s="382"/>
      <c r="BO3" s="382" t="s">
        <v>216</v>
      </c>
      <c r="BP3" s="382"/>
      <c r="BQ3" s="382"/>
      <c r="BR3" s="382"/>
      <c r="BS3" s="382" t="s">
        <v>217</v>
      </c>
      <c r="BT3" s="382"/>
      <c r="BU3" s="382"/>
      <c r="BV3" s="382"/>
      <c r="BW3" s="366"/>
      <c r="BX3" s="366"/>
      <c r="BY3" s="366"/>
      <c r="BZ3" s="366"/>
      <c r="CA3" s="366"/>
      <c r="CB3" s="366"/>
      <c r="CC3" s="366"/>
      <c r="CD3" s="366"/>
      <c r="CE3" s="366"/>
      <c r="CF3" s="366"/>
      <c r="CG3" s="366"/>
      <c r="CH3" s="366"/>
    </row>
    <row r="4" spans="2:86" ht="18" customHeight="1" x14ac:dyDescent="0.15">
      <c r="B4" s="367" t="s">
        <v>398</v>
      </c>
      <c r="C4" s="367"/>
      <c r="D4" s="367"/>
      <c r="E4" s="368" t="s">
        <v>399</v>
      </c>
      <c r="F4" s="369"/>
      <c r="G4" s="369"/>
      <c r="H4" s="369"/>
      <c r="I4" s="369"/>
      <c r="J4" s="370"/>
      <c r="K4" s="371" t="s">
        <v>400</v>
      </c>
      <c r="L4" s="371"/>
      <c r="M4" s="371"/>
      <c r="N4" s="364" t="s">
        <v>401</v>
      </c>
      <c r="O4" s="364"/>
      <c r="P4" s="364"/>
      <c r="Q4" s="364"/>
      <c r="R4" s="364"/>
      <c r="S4" s="364"/>
      <c r="T4" s="372" t="s">
        <v>511</v>
      </c>
      <c r="U4" s="373"/>
      <c r="V4" s="373"/>
      <c r="W4" s="373"/>
      <c r="X4" s="374"/>
      <c r="Y4" s="378" t="s">
        <v>512</v>
      </c>
      <c r="Z4" s="378"/>
      <c r="AA4" s="378"/>
      <c r="AB4" s="378"/>
      <c r="AC4" s="378"/>
      <c r="AD4" s="378"/>
      <c r="AE4" s="378"/>
      <c r="AF4" s="378"/>
      <c r="AG4" s="372" t="s">
        <v>509</v>
      </c>
      <c r="AH4" s="373"/>
      <c r="AI4" s="373"/>
      <c r="AJ4" s="374"/>
      <c r="AK4" s="390">
        <v>45917</v>
      </c>
      <c r="AL4" s="391"/>
      <c r="AM4" s="391"/>
      <c r="AN4" s="391"/>
      <c r="AO4" s="392"/>
      <c r="AU4" s="387"/>
      <c r="AV4" s="388"/>
      <c r="AW4" s="389"/>
      <c r="AX4" s="389"/>
      <c r="AY4" s="293" t="s">
        <v>219</v>
      </c>
      <c r="AZ4" s="293" t="s">
        <v>220</v>
      </c>
      <c r="BA4" s="293" t="s">
        <v>221</v>
      </c>
      <c r="BB4" s="293" t="s">
        <v>222</v>
      </c>
      <c r="BC4" s="293" t="s">
        <v>219</v>
      </c>
      <c r="BD4" s="293" t="s">
        <v>220</v>
      </c>
      <c r="BE4" s="293" t="s">
        <v>221</v>
      </c>
      <c r="BF4" s="293" t="s">
        <v>222</v>
      </c>
      <c r="BG4" s="293" t="s">
        <v>219</v>
      </c>
      <c r="BH4" s="293" t="s">
        <v>220</v>
      </c>
      <c r="BI4" s="293" t="s">
        <v>221</v>
      </c>
      <c r="BJ4" s="293" t="s">
        <v>222</v>
      </c>
      <c r="BK4" s="293" t="s">
        <v>219</v>
      </c>
      <c r="BL4" s="293" t="s">
        <v>220</v>
      </c>
      <c r="BM4" s="293" t="s">
        <v>221</v>
      </c>
      <c r="BN4" s="293" t="s">
        <v>222</v>
      </c>
      <c r="BO4" s="293" t="s">
        <v>219</v>
      </c>
      <c r="BP4" s="293" t="s">
        <v>220</v>
      </c>
      <c r="BQ4" s="293" t="s">
        <v>221</v>
      </c>
      <c r="BR4" s="293" t="s">
        <v>222</v>
      </c>
      <c r="BS4" s="293" t="s">
        <v>219</v>
      </c>
      <c r="BT4" s="293" t="s">
        <v>220</v>
      </c>
      <c r="BU4" s="293" t="s">
        <v>221</v>
      </c>
      <c r="BV4" s="293" t="s">
        <v>222</v>
      </c>
      <c r="BW4" s="5"/>
      <c r="BX4" s="5"/>
      <c r="BY4" s="5"/>
      <c r="BZ4" s="5"/>
      <c r="CA4" s="5"/>
      <c r="CB4" s="5"/>
      <c r="CC4" s="5"/>
      <c r="CD4" s="5"/>
      <c r="CE4" s="5"/>
      <c r="CF4" s="5"/>
      <c r="CG4" s="5"/>
      <c r="CH4" s="5"/>
    </row>
    <row r="5" spans="2:86" ht="18" customHeight="1" x14ac:dyDescent="0.15">
      <c r="B5" s="396" t="s">
        <v>532</v>
      </c>
      <c r="C5" s="396"/>
      <c r="D5" s="396"/>
      <c r="E5" s="397" t="s">
        <v>406</v>
      </c>
      <c r="F5" s="398"/>
      <c r="G5" s="398"/>
      <c r="H5" s="398"/>
      <c r="I5" s="398"/>
      <c r="J5" s="399"/>
      <c r="K5" s="400" t="s">
        <v>402</v>
      </c>
      <c r="L5" s="400"/>
      <c r="M5" s="400"/>
      <c r="N5" s="364" t="s">
        <v>510</v>
      </c>
      <c r="O5" s="364"/>
      <c r="P5" s="364"/>
      <c r="Q5" s="364"/>
      <c r="R5" s="364"/>
      <c r="S5" s="364"/>
      <c r="T5" s="375"/>
      <c r="U5" s="376"/>
      <c r="V5" s="376"/>
      <c r="W5" s="376"/>
      <c r="X5" s="377"/>
      <c r="Y5" s="365" t="s">
        <v>513</v>
      </c>
      <c r="Z5" s="365"/>
      <c r="AA5" s="365"/>
      <c r="AB5" s="365"/>
      <c r="AC5" s="365"/>
      <c r="AD5" s="365"/>
      <c r="AE5" s="365"/>
      <c r="AF5" s="365"/>
      <c r="AG5" s="379"/>
      <c r="AH5" s="380"/>
      <c r="AI5" s="380"/>
      <c r="AJ5" s="381"/>
      <c r="AK5" s="393"/>
      <c r="AL5" s="394"/>
      <c r="AM5" s="394"/>
      <c r="AN5" s="394"/>
      <c r="AO5" s="395"/>
      <c r="AU5" s="387"/>
      <c r="AV5" s="50" t="str">
        <f>N7</f>
        <v>S001</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8</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0.06</v>
      </c>
      <c r="BR5" s="55">
        <f t="shared" si="1"/>
        <v>2.1600000000000006</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341" t="s">
        <v>223</v>
      </c>
      <c r="C6" s="344"/>
      <c r="D6" s="345"/>
      <c r="E6" s="346"/>
      <c r="F6" s="346"/>
      <c r="G6" s="346"/>
      <c r="H6" s="346"/>
      <c r="I6" s="346"/>
      <c r="J6" s="347"/>
      <c r="K6" s="352" t="s">
        <v>913</v>
      </c>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4"/>
      <c r="AP6" s="2"/>
    </row>
    <row r="7" spans="2:86" ht="12" customHeight="1" x14ac:dyDescent="0.15">
      <c r="B7" s="342"/>
      <c r="C7" s="348"/>
      <c r="D7" s="346"/>
      <c r="E7" s="346"/>
      <c r="F7" s="346"/>
      <c r="G7" s="346"/>
      <c r="H7" s="346"/>
      <c r="I7" s="346"/>
      <c r="J7" s="347"/>
      <c r="K7" s="319" t="s">
        <v>914</v>
      </c>
      <c r="L7" s="320"/>
      <c r="M7" s="321"/>
      <c r="N7" s="332" t="s">
        <v>497</v>
      </c>
      <c r="O7" s="333"/>
      <c r="P7" s="319" t="s">
        <v>915</v>
      </c>
      <c r="Q7" s="321"/>
      <c r="R7" s="355">
        <v>10.5</v>
      </c>
      <c r="S7" s="356"/>
      <c r="T7" s="357"/>
      <c r="U7" s="323" t="s">
        <v>916</v>
      </c>
      <c r="V7" s="325"/>
      <c r="W7" s="323" t="s">
        <v>917</v>
      </c>
      <c r="X7" s="325"/>
      <c r="Y7" s="321" t="s">
        <v>224</v>
      </c>
      <c r="Z7" s="318"/>
      <c r="AA7" s="318"/>
      <c r="AB7" s="318"/>
      <c r="AC7" s="323" t="s">
        <v>225</v>
      </c>
      <c r="AD7" s="324"/>
      <c r="AE7" s="324"/>
      <c r="AF7" s="324"/>
      <c r="AG7" s="324"/>
      <c r="AH7" s="324"/>
      <c r="AI7" s="324"/>
      <c r="AJ7" s="325"/>
      <c r="AK7" s="323" t="s">
        <v>226</v>
      </c>
      <c r="AL7" s="324"/>
      <c r="AM7" s="324"/>
      <c r="AN7" s="358"/>
      <c r="AO7" s="359"/>
      <c r="AP7" s="2"/>
      <c r="AW7" s="58"/>
    </row>
    <row r="8" spans="2:86" ht="12" customHeight="1" x14ac:dyDescent="0.15">
      <c r="B8" s="342"/>
      <c r="C8" s="348"/>
      <c r="D8" s="346"/>
      <c r="E8" s="346"/>
      <c r="F8" s="346"/>
      <c r="G8" s="346"/>
      <c r="H8" s="346"/>
      <c r="I8" s="346"/>
      <c r="J8" s="347"/>
      <c r="K8" s="318" t="s">
        <v>636</v>
      </c>
      <c r="L8" s="318" t="s">
        <v>638</v>
      </c>
      <c r="M8" s="318"/>
      <c r="N8" s="318" t="s">
        <v>290</v>
      </c>
      <c r="O8" s="318"/>
      <c r="P8" s="318" t="s">
        <v>291</v>
      </c>
      <c r="Q8" s="318"/>
      <c r="R8" s="318" t="s">
        <v>292</v>
      </c>
      <c r="S8" s="318"/>
      <c r="T8" s="318"/>
      <c r="U8" s="326"/>
      <c r="V8" s="328"/>
      <c r="W8" s="326"/>
      <c r="X8" s="328"/>
      <c r="Y8" s="321"/>
      <c r="Z8" s="318"/>
      <c r="AA8" s="318"/>
      <c r="AB8" s="318"/>
      <c r="AC8" s="329"/>
      <c r="AD8" s="330"/>
      <c r="AE8" s="330"/>
      <c r="AF8" s="330"/>
      <c r="AG8" s="330"/>
      <c r="AH8" s="330"/>
      <c r="AI8" s="330"/>
      <c r="AJ8" s="331"/>
      <c r="AK8" s="326"/>
      <c r="AL8" s="327"/>
      <c r="AM8" s="327"/>
      <c r="AN8" s="360"/>
      <c r="AO8" s="361"/>
      <c r="AP8" s="2"/>
    </row>
    <row r="9" spans="2:86" ht="12" customHeight="1" x14ac:dyDescent="0.15">
      <c r="B9" s="342"/>
      <c r="C9" s="348"/>
      <c r="D9" s="346"/>
      <c r="E9" s="346"/>
      <c r="F9" s="346"/>
      <c r="G9" s="346"/>
      <c r="H9" s="346"/>
      <c r="I9" s="346"/>
      <c r="J9" s="347"/>
      <c r="K9" s="318"/>
      <c r="L9" s="318"/>
      <c r="M9" s="318"/>
      <c r="N9" s="318"/>
      <c r="O9" s="318"/>
      <c r="P9" s="318"/>
      <c r="Q9" s="318"/>
      <c r="R9" s="318"/>
      <c r="S9" s="318"/>
      <c r="T9" s="318"/>
      <c r="U9" s="326"/>
      <c r="V9" s="328"/>
      <c r="W9" s="326"/>
      <c r="X9" s="328"/>
      <c r="Y9" s="321" t="s">
        <v>227</v>
      </c>
      <c r="Z9" s="318"/>
      <c r="AA9" s="318"/>
      <c r="AB9" s="318"/>
      <c r="AC9" s="318" t="s">
        <v>228</v>
      </c>
      <c r="AD9" s="318"/>
      <c r="AE9" s="318"/>
      <c r="AF9" s="318"/>
      <c r="AG9" s="318" t="s">
        <v>229</v>
      </c>
      <c r="AH9" s="318"/>
      <c r="AI9" s="318"/>
      <c r="AJ9" s="318"/>
      <c r="AK9" s="326"/>
      <c r="AL9" s="327"/>
      <c r="AM9" s="327"/>
      <c r="AN9" s="360"/>
      <c r="AO9" s="361"/>
      <c r="AP9" s="2"/>
    </row>
    <row r="10" spans="2:86" ht="12" customHeight="1" x14ac:dyDescent="0.15">
      <c r="B10" s="342"/>
      <c r="C10" s="348"/>
      <c r="D10" s="346"/>
      <c r="E10" s="346"/>
      <c r="F10" s="346"/>
      <c r="G10" s="346"/>
      <c r="H10" s="346"/>
      <c r="I10" s="346"/>
      <c r="J10" s="347"/>
      <c r="K10" s="318"/>
      <c r="L10" s="318"/>
      <c r="M10" s="318"/>
      <c r="N10" s="318"/>
      <c r="O10" s="318"/>
      <c r="P10" s="318"/>
      <c r="Q10" s="318"/>
      <c r="R10" s="318"/>
      <c r="S10" s="318"/>
      <c r="T10" s="318"/>
      <c r="U10" s="329"/>
      <c r="V10" s="331"/>
      <c r="W10" s="329"/>
      <c r="X10" s="331"/>
      <c r="Y10" s="53" t="s">
        <v>111</v>
      </c>
      <c r="Z10" s="49" t="s">
        <v>110</v>
      </c>
      <c r="AA10" s="49" t="s">
        <v>230</v>
      </c>
      <c r="AB10" s="49" t="s">
        <v>231</v>
      </c>
      <c r="AC10" s="49" t="s">
        <v>111</v>
      </c>
      <c r="AD10" s="49" t="s">
        <v>110</v>
      </c>
      <c r="AE10" s="49" t="s">
        <v>230</v>
      </c>
      <c r="AF10" s="49" t="s">
        <v>231</v>
      </c>
      <c r="AG10" s="49" t="s">
        <v>111</v>
      </c>
      <c r="AH10" s="49" t="s">
        <v>110</v>
      </c>
      <c r="AI10" s="49" t="s">
        <v>230</v>
      </c>
      <c r="AJ10" s="49" t="s">
        <v>231</v>
      </c>
      <c r="AK10" s="329"/>
      <c r="AL10" s="330"/>
      <c r="AM10" s="330"/>
      <c r="AN10" s="362"/>
      <c r="AO10" s="363"/>
      <c r="AP10" s="2"/>
    </row>
    <row r="11" spans="2:86" ht="12" customHeight="1" x14ac:dyDescent="0.15">
      <c r="B11" s="342"/>
      <c r="C11" s="348"/>
      <c r="D11" s="346"/>
      <c r="E11" s="346"/>
      <c r="F11" s="346"/>
      <c r="G11" s="346"/>
      <c r="H11" s="346"/>
      <c r="I11" s="346"/>
      <c r="J11" s="347"/>
      <c r="K11" s="100">
        <v>36</v>
      </c>
      <c r="L11" s="335" t="s">
        <v>533</v>
      </c>
      <c r="M11" s="336"/>
      <c r="N11" s="335" t="s">
        <v>560</v>
      </c>
      <c r="O11" s="336"/>
      <c r="P11" s="335" t="s">
        <v>525</v>
      </c>
      <c r="Q11" s="336"/>
      <c r="R11" s="340" t="s">
        <v>318</v>
      </c>
      <c r="S11" s="340"/>
      <c r="T11" s="340"/>
      <c r="U11" s="335" t="s">
        <v>536</v>
      </c>
      <c r="V11" s="336"/>
      <c r="W11" s="335"/>
      <c r="X11" s="336"/>
      <c r="Y11" s="54"/>
      <c r="Z11" s="54"/>
      <c r="AA11" s="54"/>
      <c r="AB11" s="54"/>
      <c r="AC11" s="60"/>
      <c r="AD11" s="60"/>
      <c r="AE11" s="60"/>
      <c r="AF11" s="60">
        <v>0.02</v>
      </c>
      <c r="AG11" s="60"/>
      <c r="AH11" s="60"/>
      <c r="AI11" s="60"/>
      <c r="AJ11" s="60"/>
      <c r="AK11" s="332"/>
      <c r="AL11" s="333"/>
      <c r="AM11" s="333"/>
      <c r="AN11" s="333"/>
      <c r="AO11" s="334"/>
      <c r="AP11" s="2"/>
      <c r="AQ11" s="59">
        <f t="shared" ref="AQ11:AQ27" si="2">IF(P11="材質劣化",2,IF(P11="漏水",3,1))</f>
        <v>2</v>
      </c>
      <c r="AS11" s="43" t="str">
        <f>IF(Y11&lt;&gt;"",1,"")</f>
        <v/>
      </c>
    </row>
    <row r="12" spans="2:86" ht="12" customHeight="1" x14ac:dyDescent="0.15">
      <c r="B12" s="342"/>
      <c r="C12" s="348"/>
      <c r="D12" s="346"/>
      <c r="E12" s="346"/>
      <c r="F12" s="346"/>
      <c r="G12" s="346"/>
      <c r="H12" s="346"/>
      <c r="I12" s="346"/>
      <c r="J12" s="347"/>
      <c r="K12" s="100">
        <v>37</v>
      </c>
      <c r="L12" s="335" t="s">
        <v>533</v>
      </c>
      <c r="M12" s="336"/>
      <c r="N12" s="335" t="s">
        <v>542</v>
      </c>
      <c r="O12" s="336"/>
      <c r="P12" s="335" t="s">
        <v>525</v>
      </c>
      <c r="Q12" s="336"/>
      <c r="R12" s="340" t="s">
        <v>309</v>
      </c>
      <c r="S12" s="340"/>
      <c r="T12" s="340"/>
      <c r="U12" s="335" t="s">
        <v>544</v>
      </c>
      <c r="V12" s="336"/>
      <c r="W12" s="335"/>
      <c r="X12" s="336"/>
      <c r="Y12" s="54"/>
      <c r="Z12" s="54"/>
      <c r="AA12" s="54"/>
      <c r="AB12" s="54"/>
      <c r="AC12" s="291"/>
      <c r="AD12" s="291"/>
      <c r="AE12" s="291">
        <v>0.06</v>
      </c>
      <c r="AF12" s="291"/>
      <c r="AG12" s="291"/>
      <c r="AH12" s="291"/>
      <c r="AI12" s="291"/>
      <c r="AJ12" s="291"/>
      <c r="AK12" s="332"/>
      <c r="AL12" s="333"/>
      <c r="AM12" s="333"/>
      <c r="AN12" s="333"/>
      <c r="AO12" s="334"/>
      <c r="AP12" s="2"/>
      <c r="AQ12" s="59">
        <f t="shared" si="2"/>
        <v>2</v>
      </c>
    </row>
    <row r="13" spans="2:86" ht="12" customHeight="1" x14ac:dyDescent="0.15">
      <c r="B13" s="342"/>
      <c r="C13" s="348"/>
      <c r="D13" s="346"/>
      <c r="E13" s="346"/>
      <c r="F13" s="346"/>
      <c r="G13" s="346"/>
      <c r="H13" s="346"/>
      <c r="I13" s="346"/>
      <c r="J13" s="347"/>
      <c r="K13" s="100">
        <v>38</v>
      </c>
      <c r="L13" s="335" t="s">
        <v>533</v>
      </c>
      <c r="M13" s="336"/>
      <c r="N13" s="335" t="s">
        <v>549</v>
      </c>
      <c r="O13" s="336"/>
      <c r="P13" s="335" t="s">
        <v>525</v>
      </c>
      <c r="Q13" s="336"/>
      <c r="R13" s="337" t="s">
        <v>309</v>
      </c>
      <c r="S13" s="338"/>
      <c r="T13" s="339"/>
      <c r="U13" s="335" t="s">
        <v>544</v>
      </c>
      <c r="V13" s="336"/>
      <c r="W13" s="335"/>
      <c r="X13" s="336"/>
      <c r="Y13" s="54"/>
      <c r="Z13" s="54"/>
      <c r="AA13" s="54"/>
      <c r="AB13" s="54"/>
      <c r="AC13" s="291"/>
      <c r="AD13" s="291"/>
      <c r="AE13" s="291"/>
      <c r="AF13" s="291">
        <v>1.05</v>
      </c>
      <c r="AG13" s="291"/>
      <c r="AH13" s="291"/>
      <c r="AI13" s="291"/>
      <c r="AJ13" s="291"/>
      <c r="AK13" s="332"/>
      <c r="AL13" s="333"/>
      <c r="AM13" s="333"/>
      <c r="AN13" s="333"/>
      <c r="AO13" s="334"/>
      <c r="AP13" s="2"/>
      <c r="AQ13" s="59">
        <f t="shared" si="2"/>
        <v>2</v>
      </c>
    </row>
    <row r="14" spans="2:86" ht="12" customHeight="1" x14ac:dyDescent="0.15">
      <c r="B14" s="342"/>
      <c r="C14" s="348"/>
      <c r="D14" s="346"/>
      <c r="E14" s="346"/>
      <c r="F14" s="346"/>
      <c r="G14" s="346"/>
      <c r="H14" s="346"/>
      <c r="I14" s="346"/>
      <c r="J14" s="347"/>
      <c r="K14" s="100">
        <v>39</v>
      </c>
      <c r="L14" s="335" t="s">
        <v>533</v>
      </c>
      <c r="M14" s="336"/>
      <c r="N14" s="335" t="s">
        <v>567</v>
      </c>
      <c r="O14" s="336"/>
      <c r="P14" s="335" t="s">
        <v>525</v>
      </c>
      <c r="Q14" s="336"/>
      <c r="R14" s="340" t="s">
        <v>309</v>
      </c>
      <c r="S14" s="340"/>
      <c r="T14" s="340"/>
      <c r="U14" s="335" t="s">
        <v>536</v>
      </c>
      <c r="V14" s="336"/>
      <c r="W14" s="335"/>
      <c r="X14" s="336"/>
      <c r="Y14" s="54"/>
      <c r="Z14" s="54"/>
      <c r="AA14" s="54"/>
      <c r="AB14" s="54"/>
      <c r="AC14" s="60"/>
      <c r="AD14" s="60"/>
      <c r="AE14" s="60"/>
      <c r="AF14" s="60">
        <v>0.06</v>
      </c>
      <c r="AG14" s="60"/>
      <c r="AH14" s="60"/>
      <c r="AI14" s="60"/>
      <c r="AJ14" s="60"/>
      <c r="AK14" s="332"/>
      <c r="AL14" s="333"/>
      <c r="AM14" s="333"/>
      <c r="AN14" s="333"/>
      <c r="AO14" s="334"/>
      <c r="AP14" s="2"/>
      <c r="AQ14" s="59">
        <f t="shared" si="2"/>
        <v>2</v>
      </c>
    </row>
    <row r="15" spans="2:86" ht="12" customHeight="1" x14ac:dyDescent="0.15">
      <c r="B15" s="342"/>
      <c r="C15" s="348"/>
      <c r="D15" s="346"/>
      <c r="E15" s="346"/>
      <c r="F15" s="346"/>
      <c r="G15" s="346"/>
      <c r="H15" s="346"/>
      <c r="I15" s="346"/>
      <c r="J15" s="347"/>
      <c r="K15" s="100">
        <v>40</v>
      </c>
      <c r="L15" s="335" t="s">
        <v>533</v>
      </c>
      <c r="M15" s="336"/>
      <c r="N15" s="335" t="s">
        <v>567</v>
      </c>
      <c r="O15" s="336"/>
      <c r="P15" s="335" t="s">
        <v>525</v>
      </c>
      <c r="Q15" s="336"/>
      <c r="R15" s="337" t="s">
        <v>309</v>
      </c>
      <c r="S15" s="338"/>
      <c r="T15" s="339"/>
      <c r="U15" s="335" t="s">
        <v>536</v>
      </c>
      <c r="V15" s="336"/>
      <c r="W15" s="335"/>
      <c r="X15" s="336"/>
      <c r="Y15" s="54"/>
      <c r="Z15" s="54"/>
      <c r="AA15" s="54"/>
      <c r="AB15" s="54"/>
      <c r="AC15" s="60"/>
      <c r="AD15" s="60"/>
      <c r="AE15" s="60"/>
      <c r="AF15" s="60">
        <v>0.1</v>
      </c>
      <c r="AG15" s="60"/>
      <c r="AH15" s="60"/>
      <c r="AI15" s="60"/>
      <c r="AJ15" s="60"/>
      <c r="AK15" s="332"/>
      <c r="AL15" s="333"/>
      <c r="AM15" s="333"/>
      <c r="AN15" s="333"/>
      <c r="AO15" s="334"/>
      <c r="AP15" s="2"/>
      <c r="AQ15" s="59">
        <f t="shared" si="2"/>
        <v>2</v>
      </c>
    </row>
    <row r="16" spans="2:86" ht="12" customHeight="1" x14ac:dyDescent="0.15">
      <c r="B16" s="342"/>
      <c r="C16" s="348"/>
      <c r="D16" s="346"/>
      <c r="E16" s="346"/>
      <c r="F16" s="346"/>
      <c r="G16" s="346"/>
      <c r="H16" s="346"/>
      <c r="I16" s="346"/>
      <c r="J16" s="347"/>
      <c r="K16" s="100">
        <v>43</v>
      </c>
      <c r="L16" s="335" t="s">
        <v>533</v>
      </c>
      <c r="M16" s="336"/>
      <c r="N16" s="335" t="s">
        <v>567</v>
      </c>
      <c r="O16" s="336"/>
      <c r="P16" s="335" t="s">
        <v>525</v>
      </c>
      <c r="Q16" s="336"/>
      <c r="R16" s="337" t="s">
        <v>309</v>
      </c>
      <c r="S16" s="338"/>
      <c r="T16" s="339"/>
      <c r="U16" s="335" t="s">
        <v>536</v>
      </c>
      <c r="V16" s="336"/>
      <c r="W16" s="335"/>
      <c r="X16" s="336"/>
      <c r="Y16" s="54"/>
      <c r="Z16" s="54"/>
      <c r="AA16" s="54"/>
      <c r="AB16" s="54"/>
      <c r="AC16" s="60"/>
      <c r="AD16" s="60"/>
      <c r="AE16" s="60"/>
      <c r="AF16" s="60">
        <v>0.03</v>
      </c>
      <c r="AG16" s="60"/>
      <c r="AH16" s="60"/>
      <c r="AI16" s="60"/>
      <c r="AJ16" s="60"/>
      <c r="AK16" s="332"/>
      <c r="AL16" s="333"/>
      <c r="AM16" s="333"/>
      <c r="AN16" s="333"/>
      <c r="AO16" s="334"/>
      <c r="AP16" s="2"/>
      <c r="AQ16" s="59">
        <f t="shared" si="2"/>
        <v>2</v>
      </c>
    </row>
    <row r="17" spans="2:46" ht="12" customHeight="1" x14ac:dyDescent="0.15">
      <c r="B17" s="342"/>
      <c r="C17" s="348"/>
      <c r="D17" s="346"/>
      <c r="E17" s="346"/>
      <c r="F17" s="346"/>
      <c r="G17" s="346"/>
      <c r="H17" s="346"/>
      <c r="I17" s="346"/>
      <c r="J17" s="347"/>
      <c r="K17" s="100">
        <v>44</v>
      </c>
      <c r="L17" s="335" t="s">
        <v>533</v>
      </c>
      <c r="M17" s="336"/>
      <c r="N17" s="335" t="s">
        <v>552</v>
      </c>
      <c r="O17" s="336"/>
      <c r="P17" s="335" t="s">
        <v>525</v>
      </c>
      <c r="Q17" s="336"/>
      <c r="R17" s="337" t="s">
        <v>309</v>
      </c>
      <c r="S17" s="338"/>
      <c r="T17" s="339"/>
      <c r="U17" s="335" t="s">
        <v>536</v>
      </c>
      <c r="V17" s="336"/>
      <c r="W17" s="335"/>
      <c r="X17" s="336"/>
      <c r="Y17" s="54"/>
      <c r="Z17" s="54"/>
      <c r="AA17" s="54"/>
      <c r="AB17" s="54"/>
      <c r="AC17" s="60"/>
      <c r="AD17" s="60"/>
      <c r="AE17" s="60"/>
      <c r="AF17" s="60">
        <v>0.66</v>
      </c>
      <c r="AG17" s="60"/>
      <c r="AH17" s="60"/>
      <c r="AI17" s="60"/>
      <c r="AJ17" s="60"/>
      <c r="AK17" s="332"/>
      <c r="AL17" s="333"/>
      <c r="AM17" s="333"/>
      <c r="AN17" s="333"/>
      <c r="AO17" s="334"/>
      <c r="AP17" s="2"/>
      <c r="AQ17" s="59">
        <f t="shared" si="2"/>
        <v>2</v>
      </c>
    </row>
    <row r="18" spans="2:46" ht="12" customHeight="1" x14ac:dyDescent="0.15">
      <c r="B18" s="342"/>
      <c r="C18" s="348"/>
      <c r="D18" s="346"/>
      <c r="E18" s="346"/>
      <c r="F18" s="346"/>
      <c r="G18" s="346"/>
      <c r="H18" s="346"/>
      <c r="I18" s="346"/>
      <c r="J18" s="347"/>
      <c r="K18" s="100">
        <v>45</v>
      </c>
      <c r="L18" s="335" t="s">
        <v>557</v>
      </c>
      <c r="M18" s="336"/>
      <c r="N18" s="335" t="s">
        <v>558</v>
      </c>
      <c r="O18" s="336"/>
      <c r="P18" s="335"/>
      <c r="Q18" s="336"/>
      <c r="R18" s="337" t="s">
        <v>343</v>
      </c>
      <c r="S18" s="338"/>
      <c r="T18" s="339"/>
      <c r="U18" s="335" t="s">
        <v>536</v>
      </c>
      <c r="V18" s="336"/>
      <c r="W18" s="335"/>
      <c r="X18" s="336"/>
      <c r="Y18" s="54"/>
      <c r="Z18" s="54"/>
      <c r="AA18" s="54"/>
      <c r="AB18" s="54"/>
      <c r="AC18" s="60"/>
      <c r="AD18" s="60"/>
      <c r="AE18" s="60"/>
      <c r="AF18" s="60"/>
      <c r="AG18" s="60"/>
      <c r="AH18" s="60"/>
      <c r="AI18" s="60"/>
      <c r="AJ18" s="60"/>
      <c r="AK18" s="332" t="s">
        <v>571</v>
      </c>
      <c r="AL18" s="333"/>
      <c r="AM18" s="333"/>
      <c r="AN18" s="333"/>
      <c r="AO18" s="334"/>
      <c r="AP18" s="2"/>
      <c r="AQ18" s="59">
        <f t="shared" si="2"/>
        <v>1</v>
      </c>
    </row>
    <row r="19" spans="2:46" ht="12" customHeight="1" x14ac:dyDescent="0.15">
      <c r="B19" s="342"/>
      <c r="C19" s="348"/>
      <c r="D19" s="346"/>
      <c r="E19" s="346"/>
      <c r="F19" s="346"/>
      <c r="G19" s="346"/>
      <c r="H19" s="346"/>
      <c r="I19" s="346"/>
      <c r="J19" s="347"/>
      <c r="K19" s="100">
        <v>47</v>
      </c>
      <c r="L19" s="335" t="s">
        <v>533</v>
      </c>
      <c r="M19" s="336"/>
      <c r="N19" s="335" t="s">
        <v>572</v>
      </c>
      <c r="O19" s="336"/>
      <c r="P19" s="335" t="s">
        <v>525</v>
      </c>
      <c r="Q19" s="336"/>
      <c r="R19" s="337" t="s">
        <v>335</v>
      </c>
      <c r="S19" s="338"/>
      <c r="T19" s="339"/>
      <c r="U19" s="335" t="s">
        <v>545</v>
      </c>
      <c r="V19" s="336"/>
      <c r="W19" s="335"/>
      <c r="X19" s="336"/>
      <c r="Y19" s="54"/>
      <c r="Z19" s="54"/>
      <c r="AA19" s="54"/>
      <c r="AB19" s="54"/>
      <c r="AC19" s="60"/>
      <c r="AD19" s="60"/>
      <c r="AE19" s="60"/>
      <c r="AF19" s="60">
        <v>0.02</v>
      </c>
      <c r="AG19" s="60"/>
      <c r="AH19" s="60"/>
      <c r="AI19" s="60"/>
      <c r="AJ19" s="60"/>
      <c r="AK19" s="332"/>
      <c r="AL19" s="333"/>
      <c r="AM19" s="333"/>
      <c r="AN19" s="333"/>
      <c r="AO19" s="334"/>
      <c r="AP19" s="2"/>
      <c r="AQ19" s="59">
        <f t="shared" si="2"/>
        <v>2</v>
      </c>
    </row>
    <row r="20" spans="2:46" ht="12" customHeight="1" x14ac:dyDescent="0.15">
      <c r="B20" s="342"/>
      <c r="C20" s="348"/>
      <c r="D20" s="346"/>
      <c r="E20" s="346"/>
      <c r="F20" s="346"/>
      <c r="G20" s="346"/>
      <c r="H20" s="346"/>
      <c r="I20" s="346"/>
      <c r="J20" s="347"/>
      <c r="K20" s="100">
        <v>48</v>
      </c>
      <c r="L20" s="335" t="s">
        <v>533</v>
      </c>
      <c r="M20" s="336"/>
      <c r="N20" s="335" t="s">
        <v>552</v>
      </c>
      <c r="O20" s="336"/>
      <c r="P20" s="335" t="s">
        <v>525</v>
      </c>
      <c r="Q20" s="336"/>
      <c r="R20" s="337" t="s">
        <v>309</v>
      </c>
      <c r="S20" s="338"/>
      <c r="T20" s="339"/>
      <c r="U20" s="335" t="s">
        <v>544</v>
      </c>
      <c r="V20" s="336"/>
      <c r="W20" s="335"/>
      <c r="X20" s="336"/>
      <c r="Y20" s="54"/>
      <c r="Z20" s="54"/>
      <c r="AA20" s="54"/>
      <c r="AB20" s="54"/>
      <c r="AC20" s="60"/>
      <c r="AD20" s="60"/>
      <c r="AE20" s="60"/>
      <c r="AF20" s="60">
        <v>0.22</v>
      </c>
      <c r="AG20" s="60"/>
      <c r="AH20" s="60"/>
      <c r="AI20" s="60"/>
      <c r="AJ20" s="60"/>
      <c r="AK20" s="332"/>
      <c r="AL20" s="333"/>
      <c r="AM20" s="333"/>
      <c r="AN20" s="333"/>
      <c r="AO20" s="334"/>
      <c r="AP20" s="2"/>
      <c r="AQ20" s="59">
        <f t="shared" si="2"/>
        <v>2</v>
      </c>
    </row>
    <row r="21" spans="2:46" ht="12" customHeight="1" x14ac:dyDescent="0.15">
      <c r="B21" s="342"/>
      <c r="C21" s="348"/>
      <c r="D21" s="346"/>
      <c r="E21" s="346"/>
      <c r="F21" s="346"/>
      <c r="G21" s="346"/>
      <c r="H21" s="346"/>
      <c r="I21" s="346"/>
      <c r="J21" s="347"/>
      <c r="K21" s="100">
        <v>11</v>
      </c>
      <c r="L21" s="335"/>
      <c r="M21" s="336"/>
      <c r="N21" s="335"/>
      <c r="O21" s="336"/>
      <c r="P21" s="335"/>
      <c r="Q21" s="336"/>
      <c r="R21" s="337"/>
      <c r="S21" s="338"/>
      <c r="T21" s="339"/>
      <c r="U21" s="335"/>
      <c r="V21" s="336"/>
      <c r="W21" s="335"/>
      <c r="X21" s="336"/>
      <c r="Y21" s="54"/>
      <c r="Z21" s="54"/>
      <c r="AA21" s="54"/>
      <c r="AB21" s="54"/>
      <c r="AC21" s="60"/>
      <c r="AD21" s="60"/>
      <c r="AE21" s="60"/>
      <c r="AF21" s="60"/>
      <c r="AG21" s="60"/>
      <c r="AH21" s="60"/>
      <c r="AI21" s="60"/>
      <c r="AJ21" s="60"/>
      <c r="AK21" s="332"/>
      <c r="AL21" s="333"/>
      <c r="AM21" s="333"/>
      <c r="AN21" s="333"/>
      <c r="AO21" s="334"/>
      <c r="AP21" s="2"/>
      <c r="AQ21" s="59">
        <f t="shared" si="2"/>
        <v>1</v>
      </c>
    </row>
    <row r="22" spans="2:46" ht="12" customHeight="1" x14ac:dyDescent="0.15">
      <c r="B22" s="342"/>
      <c r="C22" s="348"/>
      <c r="D22" s="346"/>
      <c r="E22" s="346"/>
      <c r="F22" s="346"/>
      <c r="G22" s="346"/>
      <c r="H22" s="346"/>
      <c r="I22" s="346"/>
      <c r="J22" s="347"/>
      <c r="K22" s="100">
        <v>12</v>
      </c>
      <c r="L22" s="335"/>
      <c r="M22" s="336"/>
      <c r="N22" s="335"/>
      <c r="O22" s="336"/>
      <c r="P22" s="335"/>
      <c r="Q22" s="336"/>
      <c r="R22" s="337"/>
      <c r="S22" s="338"/>
      <c r="T22" s="339"/>
      <c r="U22" s="335"/>
      <c r="V22" s="336"/>
      <c r="W22" s="335"/>
      <c r="X22" s="336"/>
      <c r="Y22" s="54"/>
      <c r="Z22" s="54"/>
      <c r="AA22" s="54"/>
      <c r="AB22" s="54"/>
      <c r="AC22" s="60"/>
      <c r="AD22" s="60"/>
      <c r="AE22" s="60"/>
      <c r="AF22" s="60"/>
      <c r="AG22" s="60"/>
      <c r="AH22" s="60"/>
      <c r="AI22" s="60"/>
      <c r="AJ22" s="60"/>
      <c r="AK22" s="332"/>
      <c r="AL22" s="333"/>
      <c r="AM22" s="333"/>
      <c r="AN22" s="333"/>
      <c r="AO22" s="334"/>
      <c r="AP22" s="2"/>
      <c r="AQ22" s="59">
        <f t="shared" si="2"/>
        <v>1</v>
      </c>
    </row>
    <row r="23" spans="2:46" ht="12" customHeight="1" x14ac:dyDescent="0.15">
      <c r="B23" s="342"/>
      <c r="C23" s="348"/>
      <c r="D23" s="346"/>
      <c r="E23" s="346"/>
      <c r="F23" s="346"/>
      <c r="G23" s="346"/>
      <c r="H23" s="346"/>
      <c r="I23" s="346"/>
      <c r="J23" s="347"/>
      <c r="K23" s="100">
        <v>13</v>
      </c>
      <c r="L23" s="335"/>
      <c r="M23" s="336"/>
      <c r="N23" s="335"/>
      <c r="O23" s="336"/>
      <c r="P23" s="335"/>
      <c r="Q23" s="336"/>
      <c r="R23" s="337"/>
      <c r="S23" s="338"/>
      <c r="T23" s="339"/>
      <c r="U23" s="335"/>
      <c r="V23" s="336"/>
      <c r="W23" s="335"/>
      <c r="X23" s="336"/>
      <c r="Y23" s="54"/>
      <c r="Z23" s="54"/>
      <c r="AA23" s="54"/>
      <c r="AB23" s="54"/>
      <c r="AC23" s="60"/>
      <c r="AD23" s="60"/>
      <c r="AE23" s="60"/>
      <c r="AF23" s="60"/>
      <c r="AG23" s="60"/>
      <c r="AH23" s="60"/>
      <c r="AI23" s="60"/>
      <c r="AJ23" s="60"/>
      <c r="AK23" s="332"/>
      <c r="AL23" s="333"/>
      <c r="AM23" s="333"/>
      <c r="AN23" s="333"/>
      <c r="AO23" s="334"/>
      <c r="AP23" s="2"/>
      <c r="AQ23" s="59">
        <f t="shared" si="2"/>
        <v>1</v>
      </c>
    </row>
    <row r="24" spans="2:46" ht="12" customHeight="1" x14ac:dyDescent="0.15">
      <c r="B24" s="342"/>
      <c r="C24" s="348"/>
      <c r="D24" s="346"/>
      <c r="E24" s="346"/>
      <c r="F24" s="346"/>
      <c r="G24" s="346"/>
      <c r="H24" s="346"/>
      <c r="I24" s="346"/>
      <c r="J24" s="347"/>
      <c r="K24" s="100">
        <v>14</v>
      </c>
      <c r="L24" s="335"/>
      <c r="M24" s="336"/>
      <c r="N24" s="335"/>
      <c r="O24" s="336"/>
      <c r="P24" s="335"/>
      <c r="Q24" s="336"/>
      <c r="R24" s="337"/>
      <c r="S24" s="338"/>
      <c r="T24" s="339"/>
      <c r="U24" s="335"/>
      <c r="V24" s="336"/>
      <c r="W24" s="335"/>
      <c r="X24" s="336"/>
      <c r="Y24" s="54"/>
      <c r="Z24" s="54"/>
      <c r="AA24" s="54"/>
      <c r="AB24" s="54"/>
      <c r="AC24" s="60"/>
      <c r="AD24" s="60"/>
      <c r="AE24" s="60"/>
      <c r="AF24" s="60"/>
      <c r="AG24" s="60"/>
      <c r="AH24" s="60"/>
      <c r="AI24" s="60"/>
      <c r="AJ24" s="60"/>
      <c r="AK24" s="332"/>
      <c r="AL24" s="333"/>
      <c r="AM24" s="333"/>
      <c r="AN24" s="333"/>
      <c r="AO24" s="334"/>
      <c r="AP24" s="2"/>
      <c r="AQ24" s="59">
        <f t="shared" si="2"/>
        <v>1</v>
      </c>
    </row>
    <row r="25" spans="2:46" ht="12" customHeight="1" x14ac:dyDescent="0.15">
      <c r="B25" s="342"/>
      <c r="C25" s="348"/>
      <c r="D25" s="346"/>
      <c r="E25" s="346"/>
      <c r="F25" s="346"/>
      <c r="G25" s="346"/>
      <c r="H25" s="346"/>
      <c r="I25" s="346"/>
      <c r="J25" s="347"/>
      <c r="K25" s="100">
        <v>15</v>
      </c>
      <c r="L25" s="335"/>
      <c r="M25" s="336"/>
      <c r="N25" s="335"/>
      <c r="O25" s="336"/>
      <c r="P25" s="335"/>
      <c r="Q25" s="336"/>
      <c r="R25" s="337"/>
      <c r="S25" s="338"/>
      <c r="T25" s="339"/>
      <c r="U25" s="335"/>
      <c r="V25" s="336"/>
      <c r="W25" s="335"/>
      <c r="X25" s="336"/>
      <c r="Y25" s="54"/>
      <c r="Z25" s="54"/>
      <c r="AA25" s="54"/>
      <c r="AB25" s="54"/>
      <c r="AC25" s="60"/>
      <c r="AD25" s="60"/>
      <c r="AE25" s="60"/>
      <c r="AF25" s="60"/>
      <c r="AG25" s="60"/>
      <c r="AH25" s="60"/>
      <c r="AI25" s="60"/>
      <c r="AJ25" s="60"/>
      <c r="AK25" s="332"/>
      <c r="AL25" s="333"/>
      <c r="AM25" s="333"/>
      <c r="AN25" s="333"/>
      <c r="AO25" s="334"/>
      <c r="AP25" s="2"/>
      <c r="AQ25" s="59">
        <f t="shared" si="2"/>
        <v>1</v>
      </c>
    </row>
    <row r="26" spans="2:46" ht="12" customHeight="1" x14ac:dyDescent="0.15">
      <c r="B26" s="342"/>
      <c r="C26" s="348"/>
      <c r="D26" s="346"/>
      <c r="E26" s="346"/>
      <c r="F26" s="346"/>
      <c r="G26" s="346"/>
      <c r="H26" s="346"/>
      <c r="I26" s="346"/>
      <c r="J26" s="347"/>
      <c r="K26" s="100">
        <v>16</v>
      </c>
      <c r="L26" s="335"/>
      <c r="M26" s="336"/>
      <c r="N26" s="335"/>
      <c r="O26" s="336"/>
      <c r="P26" s="335"/>
      <c r="Q26" s="336"/>
      <c r="R26" s="337"/>
      <c r="S26" s="338"/>
      <c r="T26" s="339"/>
      <c r="U26" s="335"/>
      <c r="V26" s="336"/>
      <c r="W26" s="335"/>
      <c r="X26" s="336"/>
      <c r="Y26" s="54"/>
      <c r="Z26" s="54"/>
      <c r="AA26" s="54"/>
      <c r="AB26" s="54"/>
      <c r="AC26" s="60"/>
      <c r="AD26" s="60"/>
      <c r="AE26" s="60"/>
      <c r="AF26" s="60"/>
      <c r="AG26" s="60"/>
      <c r="AH26" s="60"/>
      <c r="AI26" s="60"/>
      <c r="AJ26" s="60"/>
      <c r="AK26" s="332"/>
      <c r="AL26" s="333"/>
      <c r="AM26" s="333"/>
      <c r="AN26" s="333"/>
      <c r="AO26" s="334"/>
      <c r="AP26" s="2"/>
      <c r="AQ26" s="59">
        <f t="shared" si="2"/>
        <v>1</v>
      </c>
    </row>
    <row r="27" spans="2:46" ht="12" customHeight="1" x14ac:dyDescent="0.15">
      <c r="B27" s="342"/>
      <c r="C27" s="348"/>
      <c r="D27" s="346"/>
      <c r="E27" s="346"/>
      <c r="F27" s="346"/>
      <c r="G27" s="346"/>
      <c r="H27" s="346"/>
      <c r="I27" s="346"/>
      <c r="J27" s="347"/>
      <c r="K27" s="100">
        <v>17</v>
      </c>
      <c r="L27" s="335"/>
      <c r="M27" s="336"/>
      <c r="N27" s="335"/>
      <c r="O27" s="336"/>
      <c r="P27" s="335"/>
      <c r="Q27" s="336"/>
      <c r="R27" s="337"/>
      <c r="S27" s="338"/>
      <c r="T27" s="339"/>
      <c r="U27" s="335"/>
      <c r="V27" s="336"/>
      <c r="W27" s="335"/>
      <c r="X27" s="336"/>
      <c r="Y27" s="54"/>
      <c r="Z27" s="54"/>
      <c r="AA27" s="54"/>
      <c r="AB27" s="54"/>
      <c r="AC27" s="60"/>
      <c r="AD27" s="60"/>
      <c r="AE27" s="60"/>
      <c r="AF27" s="60"/>
      <c r="AG27" s="60"/>
      <c r="AH27" s="60"/>
      <c r="AI27" s="60"/>
      <c r="AJ27" s="60"/>
      <c r="AK27" s="332"/>
      <c r="AL27" s="333"/>
      <c r="AM27" s="333"/>
      <c r="AN27" s="333"/>
      <c r="AO27" s="334"/>
      <c r="AP27" s="2"/>
      <c r="AQ27" s="59">
        <f t="shared" si="2"/>
        <v>1</v>
      </c>
    </row>
    <row r="28" spans="2:46" ht="12" customHeight="1" x14ac:dyDescent="0.15">
      <c r="B28" s="342"/>
      <c r="C28" s="348"/>
      <c r="D28" s="346"/>
      <c r="E28" s="346"/>
      <c r="F28" s="346"/>
      <c r="G28" s="346"/>
      <c r="H28" s="346"/>
      <c r="I28" s="346"/>
      <c r="J28" s="347"/>
      <c r="K28" s="100">
        <v>18</v>
      </c>
      <c r="L28" s="335"/>
      <c r="M28" s="336"/>
      <c r="N28" s="335"/>
      <c r="O28" s="336"/>
      <c r="P28" s="335"/>
      <c r="Q28" s="336"/>
      <c r="R28" s="337"/>
      <c r="S28" s="338"/>
      <c r="T28" s="339"/>
      <c r="U28" s="335"/>
      <c r="V28" s="336"/>
      <c r="W28" s="335"/>
      <c r="X28" s="336"/>
      <c r="Y28" s="54"/>
      <c r="Z28" s="54"/>
      <c r="AA28" s="54"/>
      <c r="AB28" s="54"/>
      <c r="AC28" s="60"/>
      <c r="AD28" s="60"/>
      <c r="AE28" s="60"/>
      <c r="AF28" s="60"/>
      <c r="AG28" s="60"/>
      <c r="AH28" s="60"/>
      <c r="AI28" s="60"/>
      <c r="AJ28" s="60"/>
      <c r="AK28" s="332"/>
      <c r="AL28" s="333"/>
      <c r="AM28" s="333"/>
      <c r="AN28" s="333"/>
      <c r="AO28" s="334"/>
      <c r="AP28" s="2"/>
      <c r="AQ28" s="59">
        <f>IF(P30="材質劣化",2,IF(P30="漏水",3,1))</f>
        <v>1</v>
      </c>
    </row>
    <row r="29" spans="2:46" ht="12" customHeight="1" x14ac:dyDescent="0.15">
      <c r="B29" s="342"/>
      <c r="C29" s="348"/>
      <c r="D29" s="346"/>
      <c r="E29" s="346"/>
      <c r="F29" s="346"/>
      <c r="G29" s="346"/>
      <c r="H29" s="346"/>
      <c r="I29" s="346"/>
      <c r="J29" s="347"/>
      <c r="K29" s="100">
        <v>19</v>
      </c>
      <c r="L29" s="335"/>
      <c r="M29" s="336"/>
      <c r="N29" s="335"/>
      <c r="O29" s="336"/>
      <c r="P29" s="335"/>
      <c r="Q29" s="336"/>
      <c r="R29" s="337"/>
      <c r="S29" s="338"/>
      <c r="T29" s="339"/>
      <c r="U29" s="335"/>
      <c r="V29" s="336"/>
      <c r="W29" s="335"/>
      <c r="X29" s="336"/>
      <c r="Y29" s="54"/>
      <c r="Z29" s="54"/>
      <c r="AA29" s="54"/>
      <c r="AB29" s="54"/>
      <c r="AC29" s="60"/>
      <c r="AD29" s="60"/>
      <c r="AE29" s="60"/>
      <c r="AF29" s="60"/>
      <c r="AG29" s="60"/>
      <c r="AH29" s="60"/>
      <c r="AI29" s="60"/>
      <c r="AJ29" s="60"/>
      <c r="AK29" s="332"/>
      <c r="AL29" s="333"/>
      <c r="AM29" s="333"/>
      <c r="AN29" s="333"/>
      <c r="AO29" s="334"/>
      <c r="AP29" s="2"/>
      <c r="AQ29" s="59">
        <f>IF(P34="材質劣化",2,IF(P34="漏水",3,1))</f>
        <v>1</v>
      </c>
    </row>
    <row r="30" spans="2:46" ht="12" customHeight="1" x14ac:dyDescent="0.15">
      <c r="B30" s="342"/>
      <c r="C30" s="348"/>
      <c r="D30" s="346"/>
      <c r="E30" s="346"/>
      <c r="F30" s="346"/>
      <c r="G30" s="346"/>
      <c r="H30" s="346"/>
      <c r="I30" s="346"/>
      <c r="J30" s="347"/>
      <c r="K30" s="100">
        <v>20</v>
      </c>
      <c r="L30" s="335"/>
      <c r="M30" s="336"/>
      <c r="N30" s="335"/>
      <c r="O30" s="336"/>
      <c r="P30" s="335"/>
      <c r="Q30" s="336"/>
      <c r="R30" s="337"/>
      <c r="S30" s="338"/>
      <c r="T30" s="339"/>
      <c r="U30" s="335"/>
      <c r="V30" s="336"/>
      <c r="W30" s="335"/>
      <c r="X30" s="336"/>
      <c r="Y30" s="54"/>
      <c r="Z30" s="54"/>
      <c r="AA30" s="54"/>
      <c r="AB30" s="54"/>
      <c r="AC30" s="60"/>
      <c r="AD30" s="60"/>
      <c r="AE30" s="60"/>
      <c r="AF30" s="60"/>
      <c r="AG30" s="60"/>
      <c r="AH30" s="60"/>
      <c r="AI30" s="60"/>
      <c r="AJ30" s="60"/>
      <c r="AK30" s="332"/>
      <c r="AL30" s="333"/>
      <c r="AM30" s="333"/>
      <c r="AN30" s="333"/>
      <c r="AO30" s="334"/>
      <c r="AP30" s="2"/>
      <c r="AQ30" s="59">
        <f>IF(P30="材質劣化",2,IF(P30="漏水",3,1))</f>
        <v>1</v>
      </c>
    </row>
    <row r="31" spans="2:46" ht="12" customHeight="1" x14ac:dyDescent="0.15">
      <c r="B31" s="342"/>
      <c r="C31" s="348"/>
      <c r="D31" s="346"/>
      <c r="E31" s="346"/>
      <c r="F31" s="346"/>
      <c r="G31" s="346"/>
      <c r="H31" s="346"/>
      <c r="I31" s="346"/>
      <c r="J31" s="347"/>
      <c r="K31" s="100">
        <v>21</v>
      </c>
      <c r="L31" s="335"/>
      <c r="M31" s="336"/>
      <c r="N31" s="335"/>
      <c r="O31" s="336"/>
      <c r="P31" s="335"/>
      <c r="Q31" s="336"/>
      <c r="R31" s="337"/>
      <c r="S31" s="338"/>
      <c r="T31" s="339"/>
      <c r="U31" s="335"/>
      <c r="V31" s="336"/>
      <c r="W31" s="335"/>
      <c r="X31" s="336"/>
      <c r="Y31" s="54"/>
      <c r="Z31" s="54"/>
      <c r="AA31" s="54"/>
      <c r="AB31" s="54"/>
      <c r="AC31" s="60"/>
      <c r="AD31" s="60"/>
      <c r="AE31" s="60"/>
      <c r="AF31" s="60"/>
      <c r="AG31" s="60"/>
      <c r="AH31" s="60"/>
      <c r="AI31" s="60"/>
      <c r="AJ31" s="60"/>
      <c r="AK31" s="332"/>
      <c r="AL31" s="333"/>
      <c r="AM31" s="333"/>
      <c r="AN31" s="333"/>
      <c r="AO31" s="334"/>
      <c r="AP31" s="2"/>
      <c r="AQ31" s="59">
        <f>IF(P33="材質劣化",2,IF(P33="漏水",3,1))</f>
        <v>1</v>
      </c>
    </row>
    <row r="32" spans="2:46" ht="12" customHeight="1" x14ac:dyDescent="0.15">
      <c r="B32" s="342"/>
      <c r="C32" s="348"/>
      <c r="D32" s="346"/>
      <c r="E32" s="346"/>
      <c r="F32" s="346"/>
      <c r="G32" s="346"/>
      <c r="H32" s="346"/>
      <c r="I32" s="346"/>
      <c r="J32" s="347"/>
      <c r="K32" s="100">
        <v>22</v>
      </c>
      <c r="L32" s="335"/>
      <c r="M32" s="336"/>
      <c r="N32" s="335"/>
      <c r="O32" s="336"/>
      <c r="P32" s="335"/>
      <c r="Q32" s="336"/>
      <c r="R32" s="337"/>
      <c r="S32" s="338"/>
      <c r="T32" s="339"/>
      <c r="U32" s="335"/>
      <c r="V32" s="336"/>
      <c r="W32" s="335"/>
      <c r="X32" s="336"/>
      <c r="Y32" s="54"/>
      <c r="Z32" s="54"/>
      <c r="AA32" s="54"/>
      <c r="AB32" s="54"/>
      <c r="AC32" s="60"/>
      <c r="AD32" s="60"/>
      <c r="AE32" s="60"/>
      <c r="AF32" s="60"/>
      <c r="AG32" s="60"/>
      <c r="AH32" s="60"/>
      <c r="AI32" s="60"/>
      <c r="AJ32" s="60"/>
      <c r="AK32" s="332"/>
      <c r="AL32" s="333"/>
      <c r="AM32" s="333"/>
      <c r="AN32" s="333"/>
      <c r="AO32" s="334"/>
      <c r="AP32" s="2"/>
      <c r="AQ32" s="59">
        <f>IF(P37="材質劣化",2,IF(P37="漏水",3,1))</f>
        <v>1</v>
      </c>
      <c r="AS32" s="3"/>
      <c r="AT32" s="3"/>
    </row>
    <row r="33" spans="2:86" ht="12" customHeight="1" x14ac:dyDescent="0.15">
      <c r="B33" s="342"/>
      <c r="C33" s="348"/>
      <c r="D33" s="346"/>
      <c r="E33" s="346"/>
      <c r="F33" s="346"/>
      <c r="G33" s="346"/>
      <c r="H33" s="346"/>
      <c r="I33" s="346"/>
      <c r="J33" s="347"/>
      <c r="K33" s="100">
        <v>23</v>
      </c>
      <c r="L33" s="335"/>
      <c r="M33" s="336"/>
      <c r="N33" s="335"/>
      <c r="O33" s="336"/>
      <c r="P33" s="335"/>
      <c r="Q33" s="336"/>
      <c r="R33" s="337"/>
      <c r="S33" s="338"/>
      <c r="T33" s="339"/>
      <c r="U33" s="335"/>
      <c r="V33" s="336"/>
      <c r="W33" s="335"/>
      <c r="X33" s="336"/>
      <c r="Y33" s="54"/>
      <c r="Z33" s="54"/>
      <c r="AA33" s="54"/>
      <c r="AB33" s="54"/>
      <c r="AC33" s="60"/>
      <c r="AD33" s="60"/>
      <c r="AE33" s="60"/>
      <c r="AF33" s="60"/>
      <c r="AG33" s="60"/>
      <c r="AH33" s="60"/>
      <c r="AI33" s="60"/>
      <c r="AJ33" s="60"/>
      <c r="AK33" s="332"/>
      <c r="AL33" s="333"/>
      <c r="AM33" s="333"/>
      <c r="AN33" s="333"/>
      <c r="AO33" s="334"/>
      <c r="AP33" s="2"/>
      <c r="AQ33" s="59">
        <f>IF(P33="材質劣化",2,IF(P33="漏水",3,1))</f>
        <v>1</v>
      </c>
      <c r="AS33" s="198"/>
      <c r="AT33" s="198"/>
    </row>
    <row r="34" spans="2:86" ht="12" customHeight="1" x14ac:dyDescent="0.15">
      <c r="B34" s="342"/>
      <c r="C34" s="348"/>
      <c r="D34" s="346"/>
      <c r="E34" s="346"/>
      <c r="F34" s="346"/>
      <c r="G34" s="346"/>
      <c r="H34" s="346"/>
      <c r="I34" s="346"/>
      <c r="J34" s="347"/>
      <c r="K34" s="100">
        <v>24</v>
      </c>
      <c r="L34" s="335"/>
      <c r="M34" s="336"/>
      <c r="N34" s="335"/>
      <c r="O34" s="336"/>
      <c r="P34" s="335"/>
      <c r="Q34" s="336"/>
      <c r="R34" s="337"/>
      <c r="S34" s="338"/>
      <c r="T34" s="339"/>
      <c r="U34" s="335"/>
      <c r="V34" s="336"/>
      <c r="W34" s="335"/>
      <c r="X34" s="336"/>
      <c r="Y34" s="54"/>
      <c r="Z34" s="54"/>
      <c r="AA34" s="54"/>
      <c r="AB34" s="54"/>
      <c r="AC34" s="60"/>
      <c r="AD34" s="60"/>
      <c r="AE34" s="60"/>
      <c r="AF34" s="60"/>
      <c r="AG34" s="60"/>
      <c r="AH34" s="60"/>
      <c r="AI34" s="60"/>
      <c r="AJ34" s="60"/>
      <c r="AK34" s="332"/>
      <c r="AL34" s="333"/>
      <c r="AM34" s="333"/>
      <c r="AN34" s="333"/>
      <c r="AO34" s="334"/>
      <c r="AP34" s="2"/>
      <c r="AQ34" s="59">
        <f>IF(P36="材質劣化",2,IF(P36="漏水",3,1))</f>
        <v>1</v>
      </c>
      <c r="AS34" s="199"/>
      <c r="AT34" s="199"/>
    </row>
    <row r="35" spans="2:86" ht="12" customHeight="1" x14ac:dyDescent="0.15">
      <c r="B35" s="342"/>
      <c r="C35" s="348"/>
      <c r="D35" s="346"/>
      <c r="E35" s="346"/>
      <c r="F35" s="346"/>
      <c r="G35" s="346"/>
      <c r="H35" s="346"/>
      <c r="I35" s="346"/>
      <c r="J35" s="347"/>
      <c r="K35" s="316" t="s">
        <v>918</v>
      </c>
      <c r="L35" s="318" t="s">
        <v>919</v>
      </c>
      <c r="M35" s="318"/>
      <c r="N35" s="318"/>
      <c r="O35" s="318"/>
      <c r="P35" s="318"/>
      <c r="Q35" s="318"/>
      <c r="R35" s="318"/>
      <c r="S35" s="318"/>
      <c r="T35" s="318"/>
      <c r="U35" s="318"/>
      <c r="V35" s="318"/>
      <c r="W35" s="318"/>
      <c r="X35" s="318"/>
      <c r="Y35" s="319" t="s">
        <v>545</v>
      </c>
      <c r="Z35" s="320"/>
      <c r="AA35" s="320"/>
      <c r="AB35" s="321"/>
      <c r="AC35" s="124">
        <f t="shared" ref="AC35:AJ35" si="3">SUM(AC11:AC34)</f>
        <v>0</v>
      </c>
      <c r="AD35" s="124">
        <f t="shared" si="3"/>
        <v>0</v>
      </c>
      <c r="AE35" s="124">
        <f>SUM(AE11:AE34)</f>
        <v>0.06</v>
      </c>
      <c r="AF35" s="124">
        <f t="shared" si="3"/>
        <v>2.1600000000000006</v>
      </c>
      <c r="AG35" s="124">
        <f t="shared" si="3"/>
        <v>0</v>
      </c>
      <c r="AH35" s="124">
        <f t="shared" si="3"/>
        <v>0</v>
      </c>
      <c r="AI35" s="124">
        <f t="shared" si="3"/>
        <v>0</v>
      </c>
      <c r="AJ35" s="125">
        <f t="shared" si="3"/>
        <v>0</v>
      </c>
      <c r="AK35" s="318" t="s">
        <v>920</v>
      </c>
      <c r="AL35" s="318"/>
      <c r="AM35" s="322" t="s">
        <v>522</v>
      </c>
      <c r="AN35" s="322"/>
      <c r="AO35" s="322"/>
      <c r="AP35" s="2"/>
    </row>
    <row r="36" spans="2:86" ht="12" customHeight="1" x14ac:dyDescent="0.15">
      <c r="B36" s="342"/>
      <c r="C36" s="348"/>
      <c r="D36" s="346"/>
      <c r="E36" s="346"/>
      <c r="F36" s="346"/>
      <c r="G36" s="346"/>
      <c r="H36" s="346"/>
      <c r="I36" s="346"/>
      <c r="J36" s="347"/>
      <c r="K36" s="317"/>
      <c r="L36" s="323" t="s">
        <v>921</v>
      </c>
      <c r="M36" s="324"/>
      <c r="N36" s="325"/>
      <c r="O36" s="323" t="s">
        <v>922</v>
      </c>
      <c r="P36" s="324"/>
      <c r="Q36" s="324"/>
      <c r="R36" s="324"/>
      <c r="S36" s="324"/>
      <c r="T36" s="324"/>
      <c r="U36" s="324"/>
      <c r="V36" s="324"/>
      <c r="W36" s="324"/>
      <c r="X36" s="325"/>
      <c r="Y36" s="53" t="s">
        <v>527</v>
      </c>
      <c r="Z36" s="49" t="s">
        <v>526</v>
      </c>
      <c r="AA36" s="49" t="s">
        <v>544</v>
      </c>
      <c r="AB36" s="49" t="s">
        <v>536</v>
      </c>
      <c r="AC36" s="49" t="s">
        <v>527</v>
      </c>
      <c r="AD36" s="49" t="s">
        <v>526</v>
      </c>
      <c r="AE36" s="49" t="s">
        <v>544</v>
      </c>
      <c r="AF36" s="49" t="s">
        <v>536</v>
      </c>
      <c r="AG36" s="49" t="s">
        <v>527</v>
      </c>
      <c r="AH36" s="49" t="s">
        <v>526</v>
      </c>
      <c r="AI36" s="49" t="s">
        <v>544</v>
      </c>
      <c r="AJ36" s="82" t="s">
        <v>536</v>
      </c>
      <c r="AK36" s="318"/>
      <c r="AL36" s="318"/>
      <c r="AM36" s="322"/>
      <c r="AN36" s="322"/>
      <c r="AO36" s="322"/>
      <c r="AP36" s="2"/>
    </row>
    <row r="37" spans="2:86" ht="14.25" customHeight="1" x14ac:dyDescent="0.15">
      <c r="B37" s="342"/>
      <c r="C37" s="348"/>
      <c r="D37" s="346"/>
      <c r="E37" s="346"/>
      <c r="F37" s="346"/>
      <c r="G37" s="346"/>
      <c r="H37" s="346"/>
      <c r="I37" s="346"/>
      <c r="J37" s="347"/>
      <c r="K37" s="317"/>
      <c r="L37" s="326"/>
      <c r="M37" s="327"/>
      <c r="N37" s="328"/>
      <c r="O37" s="326"/>
      <c r="P37" s="327"/>
      <c r="Q37" s="327"/>
      <c r="R37" s="327"/>
      <c r="S37" s="327"/>
      <c r="T37" s="327"/>
      <c r="U37" s="327"/>
      <c r="V37" s="327"/>
      <c r="W37" s="327"/>
      <c r="X37" s="328"/>
      <c r="Y37" s="307">
        <f>IF(COUNTIF(Y11:Y34,"〇")&gt;0,1,0)</f>
        <v>0</v>
      </c>
      <c r="Z37" s="307">
        <f t="shared" ref="Z37:AB37" si="4">IF(COUNTIF(Z11:Z34,"〇")&gt;0,1,0)</f>
        <v>0</v>
      </c>
      <c r="AA37" s="307">
        <f t="shared" si="4"/>
        <v>0</v>
      </c>
      <c r="AB37" s="307">
        <f t="shared" si="4"/>
        <v>0</v>
      </c>
      <c r="AC37" s="307">
        <f>COUNTA(AC11:AC34)</f>
        <v>0</v>
      </c>
      <c r="AD37" s="307">
        <f t="shared" ref="AD37:AI37" si="5">COUNTA(AD11:AD34)</f>
        <v>0</v>
      </c>
      <c r="AE37" s="307">
        <f t="shared" si="5"/>
        <v>1</v>
      </c>
      <c r="AF37" s="307">
        <f t="shared" si="5"/>
        <v>8</v>
      </c>
      <c r="AG37" s="307">
        <f t="shared" si="5"/>
        <v>0</v>
      </c>
      <c r="AH37" s="307">
        <f t="shared" si="5"/>
        <v>0</v>
      </c>
      <c r="AI37" s="307">
        <f t="shared" si="5"/>
        <v>0</v>
      </c>
      <c r="AJ37" s="307">
        <f>COUNTA(AJ11:AJ34)</f>
        <v>0</v>
      </c>
      <c r="AK37" s="318"/>
      <c r="AL37" s="318"/>
      <c r="AM37" s="322"/>
      <c r="AN37" s="322"/>
      <c r="AO37" s="322"/>
      <c r="AP37" s="2"/>
      <c r="AU37" s="43">
        <f>+Y37</f>
        <v>0</v>
      </c>
    </row>
    <row r="38" spans="2:86" ht="14.25" customHeight="1" x14ac:dyDescent="0.15">
      <c r="B38" s="342"/>
      <c r="C38" s="348"/>
      <c r="D38" s="346"/>
      <c r="E38" s="346"/>
      <c r="F38" s="346"/>
      <c r="G38" s="346"/>
      <c r="H38" s="346"/>
      <c r="I38" s="346"/>
      <c r="J38" s="347"/>
      <c r="K38" s="317"/>
      <c r="L38" s="329"/>
      <c r="M38" s="330"/>
      <c r="N38" s="331"/>
      <c r="O38" s="329"/>
      <c r="P38" s="330"/>
      <c r="Q38" s="330"/>
      <c r="R38" s="330"/>
      <c r="S38" s="330"/>
      <c r="T38" s="330"/>
      <c r="U38" s="330"/>
      <c r="V38" s="330"/>
      <c r="W38" s="330"/>
      <c r="X38" s="331"/>
      <c r="Y38" s="307"/>
      <c r="Z38" s="307"/>
      <c r="AA38" s="307"/>
      <c r="AB38" s="307"/>
      <c r="AC38" s="307"/>
      <c r="AD38" s="307"/>
      <c r="AE38" s="307"/>
      <c r="AF38" s="307"/>
      <c r="AG38" s="307"/>
      <c r="AH38" s="307"/>
      <c r="AI38" s="307"/>
      <c r="AJ38" s="307"/>
      <c r="AK38" s="318"/>
      <c r="AL38" s="318"/>
      <c r="AM38" s="322"/>
      <c r="AN38" s="322"/>
      <c r="AO38" s="322"/>
      <c r="AP38" s="2"/>
    </row>
    <row r="39" spans="2:86" ht="12" customHeight="1" x14ac:dyDescent="0.15">
      <c r="B39" s="342"/>
      <c r="C39" s="348"/>
      <c r="D39" s="346"/>
      <c r="E39" s="346"/>
      <c r="F39" s="346"/>
      <c r="G39" s="346"/>
      <c r="H39" s="346"/>
      <c r="I39" s="346"/>
      <c r="J39" s="346"/>
      <c r="K39" s="308" t="s">
        <v>232</v>
      </c>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1"/>
      <c r="AL39" s="311"/>
      <c r="AM39" s="311"/>
      <c r="AN39" s="311"/>
      <c r="AO39" s="312"/>
      <c r="AP39" s="2"/>
    </row>
    <row r="40" spans="2:86" ht="12" customHeight="1" x14ac:dyDescent="0.15">
      <c r="B40" s="342"/>
      <c r="C40" s="348"/>
      <c r="D40" s="346"/>
      <c r="E40" s="346"/>
      <c r="F40" s="346"/>
      <c r="G40" s="346"/>
      <c r="H40" s="346"/>
      <c r="I40" s="346"/>
      <c r="J40" s="346"/>
      <c r="K40" s="309"/>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2"/>
      <c r="AP40" s="2"/>
    </row>
    <row r="41" spans="2:86" ht="12" customHeight="1" x14ac:dyDescent="0.15">
      <c r="B41" s="342"/>
      <c r="C41" s="348"/>
      <c r="D41" s="346"/>
      <c r="E41" s="346"/>
      <c r="F41" s="346"/>
      <c r="G41" s="346"/>
      <c r="H41" s="346"/>
      <c r="I41" s="346"/>
      <c r="J41" s="346"/>
      <c r="K41" s="309"/>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11"/>
      <c r="AN41" s="311"/>
      <c r="AO41" s="312"/>
      <c r="AP41" s="2"/>
    </row>
    <row r="42" spans="2:86" ht="12" customHeight="1" x14ac:dyDescent="0.15">
      <c r="B42" s="342"/>
      <c r="C42" s="348"/>
      <c r="D42" s="346"/>
      <c r="E42" s="346"/>
      <c r="F42" s="346"/>
      <c r="G42" s="346"/>
      <c r="H42" s="346"/>
      <c r="I42" s="346"/>
      <c r="J42" s="346"/>
      <c r="K42" s="309"/>
      <c r="L42" s="313"/>
      <c r="M42" s="313"/>
      <c r="N42" s="313"/>
      <c r="O42" s="313"/>
      <c r="P42" s="313"/>
      <c r="Q42" s="313"/>
      <c r="R42" s="313"/>
      <c r="S42" s="313"/>
      <c r="T42" s="313"/>
      <c r="U42" s="313"/>
      <c r="V42" s="313"/>
      <c r="W42" s="313"/>
      <c r="X42" s="313"/>
      <c r="Y42" s="313"/>
      <c r="Z42" s="313"/>
      <c r="AA42" s="313"/>
      <c r="AB42" s="313"/>
      <c r="AC42" s="313"/>
      <c r="AD42" s="313"/>
      <c r="AE42" s="313"/>
      <c r="AF42" s="313"/>
      <c r="AG42" s="313"/>
      <c r="AH42" s="313"/>
      <c r="AI42" s="313"/>
      <c r="AJ42" s="313"/>
      <c r="AK42" s="313"/>
      <c r="AL42" s="313"/>
      <c r="AM42" s="313"/>
      <c r="AN42" s="313"/>
      <c r="AO42" s="314"/>
      <c r="AP42" s="43"/>
      <c r="CD42" s="2"/>
      <c r="CE42" s="2"/>
      <c r="CF42" s="2"/>
      <c r="CG42" s="2"/>
      <c r="CH42" s="2"/>
    </row>
    <row r="43" spans="2:86" ht="12" customHeight="1" x14ac:dyDescent="0.15">
      <c r="B43" s="342"/>
      <c r="C43" s="348"/>
      <c r="D43" s="346"/>
      <c r="E43" s="346"/>
      <c r="F43" s="346"/>
      <c r="G43" s="346"/>
      <c r="H43" s="346"/>
      <c r="I43" s="346"/>
      <c r="J43" s="347"/>
      <c r="K43" s="315" t="s">
        <v>233</v>
      </c>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5"/>
      <c r="AM43" s="315"/>
      <c r="AN43" s="315"/>
      <c r="AO43" s="315"/>
      <c r="AP43" s="43"/>
      <c r="CD43" s="2"/>
      <c r="CE43" s="2"/>
      <c r="CF43" s="2"/>
      <c r="CG43" s="2"/>
      <c r="CH43" s="2"/>
    </row>
    <row r="44" spans="2:86" ht="12" customHeight="1" x14ac:dyDescent="0.15">
      <c r="B44" s="342"/>
      <c r="C44" s="348"/>
      <c r="D44" s="346"/>
      <c r="E44" s="346"/>
      <c r="F44" s="346"/>
      <c r="G44" s="346"/>
      <c r="H44" s="346"/>
      <c r="I44" s="346"/>
      <c r="J44" s="347"/>
      <c r="K44" s="301" t="s">
        <v>234</v>
      </c>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3"/>
      <c r="AP44" s="43"/>
      <c r="CD44" s="2"/>
      <c r="CE44" s="2"/>
      <c r="CF44" s="2"/>
      <c r="CG44" s="2"/>
      <c r="CH44" s="2"/>
    </row>
    <row r="45" spans="2:86" ht="12" customHeight="1" x14ac:dyDescent="0.15">
      <c r="B45" s="343"/>
      <c r="C45" s="349"/>
      <c r="D45" s="350"/>
      <c r="E45" s="350"/>
      <c r="F45" s="350"/>
      <c r="G45" s="350"/>
      <c r="H45" s="350"/>
      <c r="I45" s="350"/>
      <c r="J45" s="351"/>
      <c r="K45" s="304" t="s">
        <v>235</v>
      </c>
      <c r="L45" s="305"/>
      <c r="M45" s="305"/>
      <c r="N45" s="305"/>
      <c r="O45" s="305"/>
      <c r="P45" s="305"/>
      <c r="Q45" s="305"/>
      <c r="R45" s="305"/>
      <c r="S45" s="305"/>
      <c r="T45" s="305"/>
      <c r="U45" s="305"/>
      <c r="V45" s="305"/>
      <c r="W45" s="305"/>
      <c r="X45" s="305"/>
      <c r="Y45" s="305"/>
      <c r="Z45" s="305"/>
      <c r="AA45" s="305"/>
      <c r="AB45" s="305"/>
      <c r="AC45" s="305"/>
      <c r="AD45" s="305"/>
      <c r="AE45" s="305"/>
      <c r="AF45" s="305"/>
      <c r="AG45" s="305"/>
      <c r="AH45" s="305"/>
      <c r="AI45" s="305"/>
      <c r="AJ45" s="305"/>
      <c r="AK45" s="305"/>
      <c r="AL45" s="305"/>
      <c r="AM45" s="305"/>
      <c r="AN45" s="305"/>
      <c r="AO45" s="306"/>
      <c r="AP45" s="43"/>
      <c r="CD45" s="2"/>
      <c r="CE45" s="2"/>
      <c r="CF45" s="2"/>
      <c r="CG45" s="2"/>
      <c r="CH45" s="2"/>
    </row>
    <row r="46" spans="2:86" ht="12" customHeight="1" x14ac:dyDescent="0.2">
      <c r="B46" s="6" t="s">
        <v>236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N11:O34" xr:uid="{8DD7A0B7-1215-411F-854F-6F676BC91BAE}">
      <formula1>INDIRECT(L11)</formula1>
    </dataValidation>
    <dataValidation type="list" allowBlank="1" showInputMessage="1" showErrorMessage="1" sqref="Y11:AB34" xr:uid="{B1EAA754-F20B-4AAF-8A86-076992A6498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E2BD009-D522-4617-B31B-25DD0B36CB46}">
          <x14:formula1>
            <xm:f>'(参考)リスト'!$G$16:$G$19</xm:f>
          </x14:formula1>
          <xm:sqref>AM35:AO38</xm:sqref>
        </x14:dataValidation>
        <x14:dataValidation type="list" allowBlank="1" showInputMessage="1" showErrorMessage="1" xr:uid="{1116A7DC-CDAE-43A6-8729-F4EBDB5947C6}">
          <x14:formula1>
            <xm:f>'(参考)リスト'!$F$16:$F$21</xm:f>
          </x14:formula1>
          <xm:sqref>U11:X34</xm:sqref>
        </x14:dataValidation>
        <x14:dataValidation type="list" allowBlank="1" showInputMessage="1" showErrorMessage="1" xr:uid="{53BAFE55-3F9F-4E15-99B1-515CD85B4570}">
          <x14:formula1>
            <xm:f>'(参考)リスト'!$E$16:$E$27</xm:f>
          </x14:formula1>
          <xm:sqref>R11:T34</xm:sqref>
        </x14:dataValidation>
        <x14:dataValidation type="list" allowBlank="1" showInputMessage="1" showErrorMessage="1" xr:uid="{BEE5203D-8FFD-412F-8826-32D42808B158}">
          <x14:formula1>
            <xm:f>'(参考)リスト'!$B$16:$B$21</xm:f>
          </x14:formula1>
          <xm:sqref>L11:M34</xm:sqref>
        </x14:dataValidation>
        <x14:dataValidation type="list" allowBlank="1" showInputMessage="1" showErrorMessage="1" xr:uid="{C955E7AD-C7E0-4918-A5C1-40151118793F}">
          <x14:formula1>
            <xm:f>'(参考)リスト'!$D$16:$D$18</xm:f>
          </x14:formula1>
          <xm:sqref>P11:Q34</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EEADC-A984-42F2-8286-7B389B269138}">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387" t="s">
        <v>204</v>
      </c>
      <c r="AV1" s="388" t="s">
        <v>205</v>
      </c>
      <c r="AW1" s="388"/>
      <c r="AX1" s="388"/>
      <c r="AY1" s="382" t="s">
        <v>206</v>
      </c>
      <c r="AZ1" s="382"/>
      <c r="BA1" s="382"/>
      <c r="BB1" s="382"/>
      <c r="BC1" s="382"/>
      <c r="BD1" s="382"/>
      <c r="BE1" s="382"/>
      <c r="BF1" s="382"/>
      <c r="BG1" s="382"/>
      <c r="BH1" s="382"/>
      <c r="BI1" s="382"/>
      <c r="BJ1" s="382"/>
      <c r="BK1" s="382" t="s">
        <v>207</v>
      </c>
      <c r="BL1" s="382"/>
      <c r="BM1" s="382"/>
      <c r="BN1" s="382"/>
      <c r="BO1" s="382"/>
      <c r="BP1" s="382"/>
      <c r="BQ1" s="382"/>
      <c r="BR1" s="382"/>
      <c r="BS1" s="382"/>
      <c r="BT1" s="382"/>
      <c r="BU1" s="382"/>
      <c r="BV1" s="382"/>
      <c r="BW1" s="366"/>
      <c r="BX1" s="366"/>
      <c r="BY1" s="366"/>
      <c r="BZ1" s="366"/>
      <c r="CA1" s="366"/>
      <c r="CB1" s="366"/>
      <c r="CC1" s="366"/>
      <c r="CD1" s="366"/>
      <c r="CE1" s="366"/>
      <c r="CF1" s="366"/>
      <c r="CG1" s="366"/>
      <c r="CH1" s="366"/>
    </row>
    <row r="2" spans="2:86" ht="8.25" customHeight="1" x14ac:dyDescent="0.15">
      <c r="AU2" s="387"/>
      <c r="AV2" s="388" t="s">
        <v>208</v>
      </c>
      <c r="AW2" s="389" t="s">
        <v>209</v>
      </c>
      <c r="AX2" s="389" t="s">
        <v>210</v>
      </c>
      <c r="AY2" s="382" t="s">
        <v>211</v>
      </c>
      <c r="AZ2" s="382"/>
      <c r="BA2" s="382"/>
      <c r="BB2" s="382"/>
      <c r="BC2" s="382"/>
      <c r="BD2" s="382"/>
      <c r="BE2" s="382"/>
      <c r="BF2" s="382"/>
      <c r="BG2" s="382"/>
      <c r="BH2" s="382"/>
      <c r="BI2" s="382"/>
      <c r="BJ2" s="382"/>
      <c r="BK2" s="382" t="s">
        <v>212</v>
      </c>
      <c r="BL2" s="382"/>
      <c r="BM2" s="382"/>
      <c r="BN2" s="382"/>
      <c r="BO2" s="382" t="s">
        <v>213</v>
      </c>
      <c r="BP2" s="382"/>
      <c r="BQ2" s="382"/>
      <c r="BR2" s="382"/>
      <c r="BS2" s="382"/>
      <c r="BT2" s="382"/>
      <c r="BU2" s="382"/>
      <c r="BV2" s="382"/>
      <c r="BW2" s="383"/>
      <c r="BX2" s="383"/>
      <c r="BY2" s="383"/>
      <c r="BZ2" s="383"/>
      <c r="CA2" s="366"/>
      <c r="CB2" s="366"/>
      <c r="CC2" s="366"/>
      <c r="CD2" s="366"/>
      <c r="CE2" s="366"/>
      <c r="CF2" s="366"/>
      <c r="CG2" s="366"/>
      <c r="CH2" s="366"/>
    </row>
    <row r="3" spans="2:86" ht="24.95" customHeight="1" x14ac:dyDescent="0.15">
      <c r="B3" s="384" t="s">
        <v>214</v>
      </c>
      <c r="C3" s="385"/>
      <c r="D3" s="385"/>
      <c r="E3" s="386"/>
      <c r="F3" s="386"/>
      <c r="G3" s="386"/>
      <c r="H3" s="386"/>
      <c r="I3" s="386"/>
      <c r="J3" s="386"/>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c r="AL3" s="385"/>
      <c r="AM3" s="385"/>
      <c r="AN3" s="385"/>
      <c r="AO3" s="385"/>
      <c r="AU3" s="387"/>
      <c r="AV3" s="388"/>
      <c r="AW3" s="389"/>
      <c r="AX3" s="389"/>
      <c r="AY3" s="382" t="s">
        <v>215</v>
      </c>
      <c r="AZ3" s="382"/>
      <c r="BA3" s="382"/>
      <c r="BB3" s="382"/>
      <c r="BC3" s="382" t="s">
        <v>216</v>
      </c>
      <c r="BD3" s="382"/>
      <c r="BE3" s="382"/>
      <c r="BF3" s="382"/>
      <c r="BG3" s="382" t="s">
        <v>217</v>
      </c>
      <c r="BH3" s="382"/>
      <c r="BI3" s="382"/>
      <c r="BJ3" s="382"/>
      <c r="BK3" s="382" t="s">
        <v>218</v>
      </c>
      <c r="BL3" s="382"/>
      <c r="BM3" s="382"/>
      <c r="BN3" s="382"/>
      <c r="BO3" s="382" t="s">
        <v>216</v>
      </c>
      <c r="BP3" s="382"/>
      <c r="BQ3" s="382"/>
      <c r="BR3" s="382"/>
      <c r="BS3" s="382" t="s">
        <v>217</v>
      </c>
      <c r="BT3" s="382"/>
      <c r="BU3" s="382"/>
      <c r="BV3" s="382"/>
      <c r="BW3" s="366"/>
      <c r="BX3" s="366"/>
      <c r="BY3" s="366"/>
      <c r="BZ3" s="366"/>
      <c r="CA3" s="366"/>
      <c r="CB3" s="366"/>
      <c r="CC3" s="366"/>
      <c r="CD3" s="366"/>
      <c r="CE3" s="366"/>
      <c r="CF3" s="366"/>
      <c r="CG3" s="366"/>
      <c r="CH3" s="366"/>
    </row>
    <row r="4" spans="2:86" ht="18" customHeight="1" x14ac:dyDescent="0.15">
      <c r="B4" s="367" t="s">
        <v>398</v>
      </c>
      <c r="C4" s="367"/>
      <c r="D4" s="367"/>
      <c r="E4" s="368" t="s">
        <v>399</v>
      </c>
      <c r="F4" s="369"/>
      <c r="G4" s="369"/>
      <c r="H4" s="369"/>
      <c r="I4" s="369"/>
      <c r="J4" s="370"/>
      <c r="K4" s="371" t="s">
        <v>400</v>
      </c>
      <c r="L4" s="371"/>
      <c r="M4" s="371"/>
      <c r="N4" s="364" t="s">
        <v>401</v>
      </c>
      <c r="O4" s="364"/>
      <c r="P4" s="364"/>
      <c r="Q4" s="364"/>
      <c r="R4" s="364"/>
      <c r="S4" s="364"/>
      <c r="T4" s="372" t="s">
        <v>511</v>
      </c>
      <c r="U4" s="373"/>
      <c r="V4" s="373"/>
      <c r="W4" s="373"/>
      <c r="X4" s="374"/>
      <c r="Y4" s="378" t="s">
        <v>512</v>
      </c>
      <c r="Z4" s="378"/>
      <c r="AA4" s="378"/>
      <c r="AB4" s="378"/>
      <c r="AC4" s="378"/>
      <c r="AD4" s="378"/>
      <c r="AE4" s="378"/>
      <c r="AF4" s="378"/>
      <c r="AG4" s="372" t="s">
        <v>509</v>
      </c>
      <c r="AH4" s="373"/>
      <c r="AI4" s="373"/>
      <c r="AJ4" s="374"/>
      <c r="AK4" s="390">
        <v>45917</v>
      </c>
      <c r="AL4" s="391"/>
      <c r="AM4" s="391"/>
      <c r="AN4" s="391"/>
      <c r="AO4" s="392"/>
      <c r="AU4" s="387"/>
      <c r="AV4" s="388"/>
      <c r="AW4" s="389"/>
      <c r="AX4" s="389"/>
      <c r="AY4" s="293" t="s">
        <v>219</v>
      </c>
      <c r="AZ4" s="293" t="s">
        <v>220</v>
      </c>
      <c r="BA4" s="293" t="s">
        <v>221</v>
      </c>
      <c r="BB4" s="293" t="s">
        <v>222</v>
      </c>
      <c r="BC4" s="293" t="s">
        <v>219</v>
      </c>
      <c r="BD4" s="293" t="s">
        <v>220</v>
      </c>
      <c r="BE4" s="293" t="s">
        <v>221</v>
      </c>
      <c r="BF4" s="293" t="s">
        <v>222</v>
      </c>
      <c r="BG4" s="293" t="s">
        <v>219</v>
      </c>
      <c r="BH4" s="293" t="s">
        <v>220</v>
      </c>
      <c r="BI4" s="293" t="s">
        <v>221</v>
      </c>
      <c r="BJ4" s="293" t="s">
        <v>222</v>
      </c>
      <c r="BK4" s="293" t="s">
        <v>219</v>
      </c>
      <c r="BL4" s="293" t="s">
        <v>220</v>
      </c>
      <c r="BM4" s="293" t="s">
        <v>221</v>
      </c>
      <c r="BN4" s="293" t="s">
        <v>222</v>
      </c>
      <c r="BO4" s="293" t="s">
        <v>219</v>
      </c>
      <c r="BP4" s="293" t="s">
        <v>220</v>
      </c>
      <c r="BQ4" s="293" t="s">
        <v>221</v>
      </c>
      <c r="BR4" s="293" t="s">
        <v>222</v>
      </c>
      <c r="BS4" s="293" t="s">
        <v>219</v>
      </c>
      <c r="BT4" s="293" t="s">
        <v>220</v>
      </c>
      <c r="BU4" s="293" t="s">
        <v>221</v>
      </c>
      <c r="BV4" s="293" t="s">
        <v>222</v>
      </c>
      <c r="BW4" s="5"/>
      <c r="BX4" s="5"/>
      <c r="BY4" s="5"/>
      <c r="BZ4" s="5"/>
      <c r="CA4" s="5"/>
      <c r="CB4" s="5"/>
      <c r="CC4" s="5"/>
      <c r="CD4" s="5"/>
      <c r="CE4" s="5"/>
      <c r="CF4" s="5"/>
      <c r="CG4" s="5"/>
      <c r="CH4" s="5"/>
    </row>
    <row r="5" spans="2:86" ht="18" customHeight="1" x14ac:dyDescent="0.15">
      <c r="B5" s="396" t="s">
        <v>532</v>
      </c>
      <c r="C5" s="396"/>
      <c r="D5" s="396"/>
      <c r="E5" s="397" t="s">
        <v>406</v>
      </c>
      <c r="F5" s="398"/>
      <c r="G5" s="398"/>
      <c r="H5" s="398"/>
      <c r="I5" s="398"/>
      <c r="J5" s="399"/>
      <c r="K5" s="400" t="s">
        <v>402</v>
      </c>
      <c r="L5" s="400"/>
      <c r="M5" s="400"/>
      <c r="N5" s="364" t="s">
        <v>510</v>
      </c>
      <c r="O5" s="364"/>
      <c r="P5" s="364"/>
      <c r="Q5" s="364"/>
      <c r="R5" s="364"/>
      <c r="S5" s="364"/>
      <c r="T5" s="375"/>
      <c r="U5" s="376"/>
      <c r="V5" s="376"/>
      <c r="W5" s="376"/>
      <c r="X5" s="377"/>
      <c r="Y5" s="365" t="s">
        <v>513</v>
      </c>
      <c r="Z5" s="365"/>
      <c r="AA5" s="365"/>
      <c r="AB5" s="365"/>
      <c r="AC5" s="365"/>
      <c r="AD5" s="365"/>
      <c r="AE5" s="365"/>
      <c r="AF5" s="365"/>
      <c r="AG5" s="379"/>
      <c r="AH5" s="380"/>
      <c r="AI5" s="380"/>
      <c r="AJ5" s="381"/>
      <c r="AK5" s="393"/>
      <c r="AL5" s="394"/>
      <c r="AM5" s="394"/>
      <c r="AN5" s="394"/>
      <c r="AO5" s="395"/>
      <c r="AU5" s="387"/>
      <c r="AV5" s="50" t="str">
        <f>N7</f>
        <v>S002</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6</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0.03</v>
      </c>
      <c r="BR5" s="55">
        <f t="shared" si="1"/>
        <v>12.66</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341" t="s">
        <v>223</v>
      </c>
      <c r="C6" s="344"/>
      <c r="D6" s="345"/>
      <c r="E6" s="346"/>
      <c r="F6" s="346"/>
      <c r="G6" s="346"/>
      <c r="H6" s="346"/>
      <c r="I6" s="346"/>
      <c r="J6" s="347"/>
      <c r="K6" s="352" t="s">
        <v>913</v>
      </c>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4"/>
      <c r="AP6" s="2"/>
    </row>
    <row r="7" spans="2:86" ht="12" customHeight="1" x14ac:dyDescent="0.15">
      <c r="B7" s="342"/>
      <c r="C7" s="348"/>
      <c r="D7" s="346"/>
      <c r="E7" s="346"/>
      <c r="F7" s="346"/>
      <c r="G7" s="346"/>
      <c r="H7" s="346"/>
      <c r="I7" s="346"/>
      <c r="J7" s="347"/>
      <c r="K7" s="319" t="s">
        <v>914</v>
      </c>
      <c r="L7" s="320"/>
      <c r="M7" s="321"/>
      <c r="N7" s="332" t="s">
        <v>498</v>
      </c>
      <c r="O7" s="333"/>
      <c r="P7" s="319" t="s">
        <v>915</v>
      </c>
      <c r="Q7" s="321"/>
      <c r="R7" s="355">
        <v>10.5</v>
      </c>
      <c r="S7" s="356"/>
      <c r="T7" s="357"/>
      <c r="U7" s="323" t="s">
        <v>916</v>
      </c>
      <c r="V7" s="325"/>
      <c r="W7" s="323" t="s">
        <v>917</v>
      </c>
      <c r="X7" s="325"/>
      <c r="Y7" s="321" t="s">
        <v>224</v>
      </c>
      <c r="Z7" s="318"/>
      <c r="AA7" s="318"/>
      <c r="AB7" s="318"/>
      <c r="AC7" s="323" t="s">
        <v>225</v>
      </c>
      <c r="AD7" s="324"/>
      <c r="AE7" s="324"/>
      <c r="AF7" s="324"/>
      <c r="AG7" s="324"/>
      <c r="AH7" s="324"/>
      <c r="AI7" s="324"/>
      <c r="AJ7" s="325"/>
      <c r="AK7" s="323" t="s">
        <v>226</v>
      </c>
      <c r="AL7" s="324"/>
      <c r="AM7" s="324"/>
      <c r="AN7" s="358"/>
      <c r="AO7" s="359"/>
      <c r="AP7" s="2"/>
      <c r="AW7" s="58"/>
    </row>
    <row r="8" spans="2:86" ht="12" customHeight="1" x14ac:dyDescent="0.15">
      <c r="B8" s="342"/>
      <c r="C8" s="348"/>
      <c r="D8" s="346"/>
      <c r="E8" s="346"/>
      <c r="F8" s="346"/>
      <c r="G8" s="346"/>
      <c r="H8" s="346"/>
      <c r="I8" s="346"/>
      <c r="J8" s="347"/>
      <c r="K8" s="318" t="s">
        <v>636</v>
      </c>
      <c r="L8" s="318" t="s">
        <v>638</v>
      </c>
      <c r="M8" s="318"/>
      <c r="N8" s="318" t="s">
        <v>290</v>
      </c>
      <c r="O8" s="318"/>
      <c r="P8" s="318" t="s">
        <v>291</v>
      </c>
      <c r="Q8" s="318"/>
      <c r="R8" s="318" t="s">
        <v>292</v>
      </c>
      <c r="S8" s="318"/>
      <c r="T8" s="318"/>
      <c r="U8" s="326"/>
      <c r="V8" s="328"/>
      <c r="W8" s="326"/>
      <c r="X8" s="328"/>
      <c r="Y8" s="321"/>
      <c r="Z8" s="318"/>
      <c r="AA8" s="318"/>
      <c r="AB8" s="318"/>
      <c r="AC8" s="329"/>
      <c r="AD8" s="330"/>
      <c r="AE8" s="330"/>
      <c r="AF8" s="330"/>
      <c r="AG8" s="330"/>
      <c r="AH8" s="330"/>
      <c r="AI8" s="330"/>
      <c r="AJ8" s="331"/>
      <c r="AK8" s="326"/>
      <c r="AL8" s="327"/>
      <c r="AM8" s="327"/>
      <c r="AN8" s="360"/>
      <c r="AO8" s="361"/>
      <c r="AP8" s="2"/>
    </row>
    <row r="9" spans="2:86" ht="12" customHeight="1" x14ac:dyDescent="0.15">
      <c r="B9" s="342"/>
      <c r="C9" s="348"/>
      <c r="D9" s="346"/>
      <c r="E9" s="346"/>
      <c r="F9" s="346"/>
      <c r="G9" s="346"/>
      <c r="H9" s="346"/>
      <c r="I9" s="346"/>
      <c r="J9" s="347"/>
      <c r="K9" s="318"/>
      <c r="L9" s="318"/>
      <c r="M9" s="318"/>
      <c r="N9" s="318"/>
      <c r="O9" s="318"/>
      <c r="P9" s="318"/>
      <c r="Q9" s="318"/>
      <c r="R9" s="318"/>
      <c r="S9" s="318"/>
      <c r="T9" s="318"/>
      <c r="U9" s="326"/>
      <c r="V9" s="328"/>
      <c r="W9" s="326"/>
      <c r="X9" s="328"/>
      <c r="Y9" s="321" t="s">
        <v>227</v>
      </c>
      <c r="Z9" s="318"/>
      <c r="AA9" s="318"/>
      <c r="AB9" s="318"/>
      <c r="AC9" s="318" t="s">
        <v>228</v>
      </c>
      <c r="AD9" s="318"/>
      <c r="AE9" s="318"/>
      <c r="AF9" s="318"/>
      <c r="AG9" s="318" t="s">
        <v>229</v>
      </c>
      <c r="AH9" s="318"/>
      <c r="AI9" s="318"/>
      <c r="AJ9" s="318"/>
      <c r="AK9" s="326"/>
      <c r="AL9" s="327"/>
      <c r="AM9" s="327"/>
      <c r="AN9" s="360"/>
      <c r="AO9" s="361"/>
      <c r="AP9" s="2"/>
    </row>
    <row r="10" spans="2:86" ht="12" customHeight="1" x14ac:dyDescent="0.15">
      <c r="B10" s="342"/>
      <c r="C10" s="348"/>
      <c r="D10" s="346"/>
      <c r="E10" s="346"/>
      <c r="F10" s="346"/>
      <c r="G10" s="346"/>
      <c r="H10" s="346"/>
      <c r="I10" s="346"/>
      <c r="J10" s="347"/>
      <c r="K10" s="318"/>
      <c r="L10" s="318"/>
      <c r="M10" s="318"/>
      <c r="N10" s="318"/>
      <c r="O10" s="318"/>
      <c r="P10" s="318"/>
      <c r="Q10" s="318"/>
      <c r="R10" s="318"/>
      <c r="S10" s="318"/>
      <c r="T10" s="318"/>
      <c r="U10" s="329"/>
      <c r="V10" s="331"/>
      <c r="W10" s="329"/>
      <c r="X10" s="331"/>
      <c r="Y10" s="53" t="s">
        <v>111</v>
      </c>
      <c r="Z10" s="49" t="s">
        <v>110</v>
      </c>
      <c r="AA10" s="49" t="s">
        <v>230</v>
      </c>
      <c r="AB10" s="49" t="s">
        <v>231</v>
      </c>
      <c r="AC10" s="49" t="s">
        <v>111</v>
      </c>
      <c r="AD10" s="49" t="s">
        <v>110</v>
      </c>
      <c r="AE10" s="49" t="s">
        <v>230</v>
      </c>
      <c r="AF10" s="49" t="s">
        <v>231</v>
      </c>
      <c r="AG10" s="49" t="s">
        <v>111</v>
      </c>
      <c r="AH10" s="49" t="s">
        <v>110</v>
      </c>
      <c r="AI10" s="49" t="s">
        <v>230</v>
      </c>
      <c r="AJ10" s="49" t="s">
        <v>231</v>
      </c>
      <c r="AK10" s="329"/>
      <c r="AL10" s="330"/>
      <c r="AM10" s="330"/>
      <c r="AN10" s="362"/>
      <c r="AO10" s="363"/>
      <c r="AP10" s="2"/>
    </row>
    <row r="11" spans="2:86" ht="12" customHeight="1" x14ac:dyDescent="0.15">
      <c r="B11" s="342"/>
      <c r="C11" s="348"/>
      <c r="D11" s="346"/>
      <c r="E11" s="346"/>
      <c r="F11" s="346"/>
      <c r="G11" s="346"/>
      <c r="H11" s="346"/>
      <c r="I11" s="346"/>
      <c r="J11" s="347"/>
      <c r="K11" s="100">
        <v>1</v>
      </c>
      <c r="L11" s="335" t="s">
        <v>533</v>
      </c>
      <c r="M11" s="336"/>
      <c r="N11" s="335" t="s">
        <v>546</v>
      </c>
      <c r="O11" s="336"/>
      <c r="P11" s="335" t="s">
        <v>525</v>
      </c>
      <c r="Q11" s="336"/>
      <c r="R11" s="340" t="s">
        <v>301</v>
      </c>
      <c r="S11" s="340"/>
      <c r="T11" s="340"/>
      <c r="U11" s="335" t="s">
        <v>536</v>
      </c>
      <c r="V11" s="336"/>
      <c r="W11" s="335"/>
      <c r="X11" s="336"/>
      <c r="Y11" s="54"/>
      <c r="Z11" s="54"/>
      <c r="AA11" s="54"/>
      <c r="AB11" s="54"/>
      <c r="AC11" s="60"/>
      <c r="AD11" s="60"/>
      <c r="AE11" s="60"/>
      <c r="AF11" s="60">
        <v>10.8</v>
      </c>
      <c r="AG11" s="60"/>
      <c r="AH11" s="60"/>
      <c r="AI11" s="60"/>
      <c r="AJ11" s="60"/>
      <c r="AK11" s="332"/>
      <c r="AL11" s="333"/>
      <c r="AM11" s="333"/>
      <c r="AN11" s="333"/>
      <c r="AO11" s="334"/>
      <c r="AP11" s="2"/>
      <c r="AQ11" s="59">
        <f t="shared" ref="AQ11:AQ27" si="2">IF(P11="材質劣化",2,IF(P11="漏水",3,1))</f>
        <v>2</v>
      </c>
      <c r="AS11" s="43" t="str">
        <f>IF(Y11&lt;&gt;"",1,"")</f>
        <v/>
      </c>
    </row>
    <row r="12" spans="2:86" ht="12" customHeight="1" x14ac:dyDescent="0.15">
      <c r="B12" s="342"/>
      <c r="C12" s="348"/>
      <c r="D12" s="346"/>
      <c r="E12" s="346"/>
      <c r="F12" s="346"/>
      <c r="G12" s="346"/>
      <c r="H12" s="346"/>
      <c r="I12" s="346"/>
      <c r="J12" s="347"/>
      <c r="K12" s="100">
        <v>8</v>
      </c>
      <c r="L12" s="335" t="s">
        <v>533</v>
      </c>
      <c r="M12" s="336"/>
      <c r="N12" s="335" t="s">
        <v>576</v>
      </c>
      <c r="O12" s="336"/>
      <c r="P12" s="335" t="s">
        <v>525</v>
      </c>
      <c r="Q12" s="336"/>
      <c r="R12" s="340" t="s">
        <v>309</v>
      </c>
      <c r="S12" s="340"/>
      <c r="T12" s="340"/>
      <c r="U12" s="335" t="s">
        <v>536</v>
      </c>
      <c r="V12" s="336"/>
      <c r="W12" s="335"/>
      <c r="X12" s="336"/>
      <c r="Y12" s="54"/>
      <c r="Z12" s="54"/>
      <c r="AA12" s="54"/>
      <c r="AB12" s="54"/>
      <c r="AC12" s="291"/>
      <c r="AD12" s="291"/>
      <c r="AE12" s="291"/>
      <c r="AF12" s="291">
        <v>0.02</v>
      </c>
      <c r="AG12" s="291"/>
      <c r="AH12" s="291"/>
      <c r="AI12" s="291"/>
      <c r="AJ12" s="291"/>
      <c r="AK12" s="332"/>
      <c r="AL12" s="333"/>
      <c r="AM12" s="333"/>
      <c r="AN12" s="333"/>
      <c r="AO12" s="334"/>
      <c r="AP12" s="2"/>
      <c r="AQ12" s="59">
        <f t="shared" si="2"/>
        <v>2</v>
      </c>
    </row>
    <row r="13" spans="2:86" ht="12" customHeight="1" x14ac:dyDescent="0.15">
      <c r="B13" s="342"/>
      <c r="C13" s="348"/>
      <c r="D13" s="346"/>
      <c r="E13" s="346"/>
      <c r="F13" s="346"/>
      <c r="G13" s="346"/>
      <c r="H13" s="346"/>
      <c r="I13" s="346"/>
      <c r="J13" s="347"/>
      <c r="K13" s="100">
        <v>13</v>
      </c>
      <c r="L13" s="335" t="s">
        <v>533</v>
      </c>
      <c r="M13" s="336"/>
      <c r="N13" s="335" t="s">
        <v>576</v>
      </c>
      <c r="O13" s="336"/>
      <c r="P13" s="335" t="s">
        <v>525</v>
      </c>
      <c r="Q13" s="336"/>
      <c r="R13" s="337" t="s">
        <v>309</v>
      </c>
      <c r="S13" s="338"/>
      <c r="T13" s="339"/>
      <c r="U13" s="335" t="s">
        <v>536</v>
      </c>
      <c r="V13" s="336"/>
      <c r="W13" s="335"/>
      <c r="X13" s="336"/>
      <c r="Y13" s="54"/>
      <c r="Z13" s="54"/>
      <c r="AA13" s="54"/>
      <c r="AB13" s="54"/>
      <c r="AC13" s="291"/>
      <c r="AD13" s="291"/>
      <c r="AE13" s="291">
        <v>0.03</v>
      </c>
      <c r="AF13" s="291"/>
      <c r="AG13" s="291"/>
      <c r="AH13" s="291"/>
      <c r="AI13" s="291"/>
      <c r="AJ13" s="291"/>
      <c r="AK13" s="332"/>
      <c r="AL13" s="333"/>
      <c r="AM13" s="333"/>
      <c r="AN13" s="333"/>
      <c r="AO13" s="334"/>
      <c r="AP13" s="2"/>
      <c r="AQ13" s="59">
        <f t="shared" si="2"/>
        <v>2</v>
      </c>
    </row>
    <row r="14" spans="2:86" ht="12" customHeight="1" x14ac:dyDescent="0.15">
      <c r="B14" s="342"/>
      <c r="C14" s="348"/>
      <c r="D14" s="346"/>
      <c r="E14" s="346"/>
      <c r="F14" s="346"/>
      <c r="G14" s="346"/>
      <c r="H14" s="346"/>
      <c r="I14" s="346"/>
      <c r="J14" s="347"/>
      <c r="K14" s="100">
        <v>28</v>
      </c>
      <c r="L14" s="335" t="s">
        <v>533</v>
      </c>
      <c r="M14" s="336"/>
      <c r="N14" s="335" t="s">
        <v>549</v>
      </c>
      <c r="O14" s="336"/>
      <c r="P14" s="335" t="s">
        <v>525</v>
      </c>
      <c r="Q14" s="336"/>
      <c r="R14" s="340" t="s">
        <v>309</v>
      </c>
      <c r="S14" s="340"/>
      <c r="T14" s="340"/>
      <c r="U14" s="335" t="s">
        <v>544</v>
      </c>
      <c r="V14" s="336"/>
      <c r="W14" s="335"/>
      <c r="X14" s="336"/>
      <c r="Y14" s="54"/>
      <c r="Z14" s="54"/>
      <c r="AA14" s="54"/>
      <c r="AB14" s="54"/>
      <c r="AC14" s="60"/>
      <c r="AD14" s="60"/>
      <c r="AE14" s="60"/>
      <c r="AF14" s="60">
        <v>1.05</v>
      </c>
      <c r="AG14" s="60"/>
      <c r="AH14" s="60"/>
      <c r="AI14" s="60"/>
      <c r="AJ14" s="60"/>
      <c r="AK14" s="332"/>
      <c r="AL14" s="333"/>
      <c r="AM14" s="333"/>
      <c r="AN14" s="333"/>
      <c r="AO14" s="334"/>
      <c r="AP14" s="2"/>
      <c r="AQ14" s="59">
        <f t="shared" si="2"/>
        <v>2</v>
      </c>
    </row>
    <row r="15" spans="2:86" ht="12" customHeight="1" x14ac:dyDescent="0.15">
      <c r="B15" s="342"/>
      <c r="C15" s="348"/>
      <c r="D15" s="346"/>
      <c r="E15" s="346"/>
      <c r="F15" s="346"/>
      <c r="G15" s="346"/>
      <c r="H15" s="346"/>
      <c r="I15" s="346"/>
      <c r="J15" s="347"/>
      <c r="K15" s="100">
        <v>32</v>
      </c>
      <c r="L15" s="335" t="s">
        <v>533</v>
      </c>
      <c r="M15" s="336"/>
      <c r="N15" s="335" t="s">
        <v>552</v>
      </c>
      <c r="O15" s="336"/>
      <c r="P15" s="335" t="s">
        <v>525</v>
      </c>
      <c r="Q15" s="336"/>
      <c r="R15" s="337" t="s">
        <v>309</v>
      </c>
      <c r="S15" s="338"/>
      <c r="T15" s="339"/>
      <c r="U15" s="335" t="s">
        <v>544</v>
      </c>
      <c r="V15" s="336"/>
      <c r="W15" s="335"/>
      <c r="X15" s="336"/>
      <c r="Y15" s="54"/>
      <c r="Z15" s="54"/>
      <c r="AA15" s="54"/>
      <c r="AB15" s="54"/>
      <c r="AC15" s="60"/>
      <c r="AD15" s="60"/>
      <c r="AE15" s="60"/>
      <c r="AF15" s="60">
        <v>0.28000000000000003</v>
      </c>
      <c r="AG15" s="60"/>
      <c r="AH15" s="60"/>
      <c r="AI15" s="60"/>
      <c r="AJ15" s="60"/>
      <c r="AK15" s="332"/>
      <c r="AL15" s="333"/>
      <c r="AM15" s="333"/>
      <c r="AN15" s="333"/>
      <c r="AO15" s="334"/>
      <c r="AP15" s="2"/>
      <c r="AQ15" s="59">
        <f t="shared" si="2"/>
        <v>2</v>
      </c>
    </row>
    <row r="16" spans="2:86" ht="12" customHeight="1" x14ac:dyDescent="0.15">
      <c r="B16" s="342"/>
      <c r="C16" s="348"/>
      <c r="D16" s="346"/>
      <c r="E16" s="346"/>
      <c r="F16" s="346"/>
      <c r="G16" s="346"/>
      <c r="H16" s="346"/>
      <c r="I16" s="346"/>
      <c r="J16" s="347"/>
      <c r="K16" s="100">
        <v>33</v>
      </c>
      <c r="L16" s="335" t="s">
        <v>533</v>
      </c>
      <c r="M16" s="336"/>
      <c r="N16" s="335" t="s">
        <v>552</v>
      </c>
      <c r="O16" s="336"/>
      <c r="P16" s="335" t="s">
        <v>525</v>
      </c>
      <c r="Q16" s="336"/>
      <c r="R16" s="337" t="s">
        <v>309</v>
      </c>
      <c r="S16" s="338"/>
      <c r="T16" s="339"/>
      <c r="U16" s="335" t="s">
        <v>544</v>
      </c>
      <c r="V16" s="336"/>
      <c r="W16" s="335"/>
      <c r="X16" s="336"/>
      <c r="Y16" s="54"/>
      <c r="Z16" s="54"/>
      <c r="AA16" s="54"/>
      <c r="AB16" s="54"/>
      <c r="AC16" s="60"/>
      <c r="AD16" s="60"/>
      <c r="AE16" s="60"/>
      <c r="AF16" s="60">
        <v>0.48</v>
      </c>
      <c r="AG16" s="60"/>
      <c r="AH16" s="60"/>
      <c r="AI16" s="60"/>
      <c r="AJ16" s="60"/>
      <c r="AK16" s="332"/>
      <c r="AL16" s="333"/>
      <c r="AM16" s="333"/>
      <c r="AN16" s="333"/>
      <c r="AO16" s="334"/>
      <c r="AP16" s="2"/>
      <c r="AQ16" s="59">
        <f t="shared" si="2"/>
        <v>2</v>
      </c>
    </row>
    <row r="17" spans="2:46" ht="12" customHeight="1" x14ac:dyDescent="0.15">
      <c r="B17" s="342"/>
      <c r="C17" s="348"/>
      <c r="D17" s="346"/>
      <c r="E17" s="346"/>
      <c r="F17" s="346"/>
      <c r="G17" s="346"/>
      <c r="H17" s="346"/>
      <c r="I17" s="346"/>
      <c r="J17" s="347"/>
      <c r="K17" s="100">
        <v>36</v>
      </c>
      <c r="L17" s="335" t="s">
        <v>533</v>
      </c>
      <c r="M17" s="336"/>
      <c r="N17" s="335" t="s">
        <v>556</v>
      </c>
      <c r="O17" s="336"/>
      <c r="P17" s="335" t="s">
        <v>525</v>
      </c>
      <c r="Q17" s="336"/>
      <c r="R17" s="337" t="s">
        <v>335</v>
      </c>
      <c r="S17" s="338"/>
      <c r="T17" s="339"/>
      <c r="U17" s="335" t="s">
        <v>545</v>
      </c>
      <c r="V17" s="336"/>
      <c r="W17" s="335"/>
      <c r="X17" s="336"/>
      <c r="Y17" s="54"/>
      <c r="Z17" s="54"/>
      <c r="AA17" s="54"/>
      <c r="AB17" s="54"/>
      <c r="AC17" s="60"/>
      <c r="AD17" s="60"/>
      <c r="AE17" s="60"/>
      <c r="AF17" s="60">
        <v>0.03</v>
      </c>
      <c r="AG17" s="60"/>
      <c r="AH17" s="60"/>
      <c r="AI17" s="60"/>
      <c r="AJ17" s="60"/>
      <c r="AK17" s="332"/>
      <c r="AL17" s="333"/>
      <c r="AM17" s="333"/>
      <c r="AN17" s="333"/>
      <c r="AO17" s="334"/>
      <c r="AP17" s="2"/>
      <c r="AQ17" s="59">
        <f t="shared" si="2"/>
        <v>2</v>
      </c>
    </row>
    <row r="18" spans="2:46" ht="12" customHeight="1" x14ac:dyDescent="0.15">
      <c r="B18" s="342"/>
      <c r="C18" s="348"/>
      <c r="D18" s="346"/>
      <c r="E18" s="346"/>
      <c r="F18" s="346"/>
      <c r="G18" s="346"/>
      <c r="H18" s="346"/>
      <c r="I18" s="346"/>
      <c r="J18" s="347"/>
      <c r="K18" s="100">
        <v>37</v>
      </c>
      <c r="L18" s="335" t="s">
        <v>557</v>
      </c>
      <c r="M18" s="336"/>
      <c r="N18" s="335" t="s">
        <v>558</v>
      </c>
      <c r="O18" s="336"/>
      <c r="P18" s="335"/>
      <c r="Q18" s="336"/>
      <c r="R18" s="337" t="s">
        <v>343</v>
      </c>
      <c r="S18" s="338"/>
      <c r="T18" s="339"/>
      <c r="U18" s="335" t="s">
        <v>545</v>
      </c>
      <c r="V18" s="336"/>
      <c r="W18" s="335"/>
      <c r="X18" s="336"/>
      <c r="Y18" s="54"/>
      <c r="Z18" s="54"/>
      <c r="AA18" s="54"/>
      <c r="AB18" s="54"/>
      <c r="AC18" s="60"/>
      <c r="AD18" s="60"/>
      <c r="AE18" s="60"/>
      <c r="AF18" s="60"/>
      <c r="AG18" s="60"/>
      <c r="AH18" s="60"/>
      <c r="AI18" s="60"/>
      <c r="AJ18" s="60"/>
      <c r="AK18" s="332" t="s">
        <v>580</v>
      </c>
      <c r="AL18" s="333"/>
      <c r="AM18" s="333"/>
      <c r="AN18" s="333"/>
      <c r="AO18" s="334"/>
      <c r="AP18" s="2"/>
      <c r="AQ18" s="59">
        <f t="shared" si="2"/>
        <v>1</v>
      </c>
    </row>
    <row r="19" spans="2:46" ht="12" customHeight="1" x14ac:dyDescent="0.15">
      <c r="B19" s="342"/>
      <c r="C19" s="348"/>
      <c r="D19" s="346"/>
      <c r="E19" s="346"/>
      <c r="F19" s="346"/>
      <c r="G19" s="346"/>
      <c r="H19" s="346"/>
      <c r="I19" s="346"/>
      <c r="J19" s="347"/>
      <c r="K19" s="100">
        <v>9</v>
      </c>
      <c r="L19" s="335"/>
      <c r="M19" s="336"/>
      <c r="N19" s="335"/>
      <c r="O19" s="336"/>
      <c r="P19" s="335"/>
      <c r="Q19" s="336"/>
      <c r="R19" s="337"/>
      <c r="S19" s="338"/>
      <c r="T19" s="339"/>
      <c r="U19" s="335"/>
      <c r="V19" s="336"/>
      <c r="W19" s="335"/>
      <c r="X19" s="336"/>
      <c r="Y19" s="54"/>
      <c r="Z19" s="54"/>
      <c r="AA19" s="54"/>
      <c r="AB19" s="54"/>
      <c r="AC19" s="60"/>
      <c r="AD19" s="60"/>
      <c r="AE19" s="60"/>
      <c r="AF19" s="60"/>
      <c r="AG19" s="60"/>
      <c r="AH19" s="60"/>
      <c r="AI19" s="60"/>
      <c r="AJ19" s="60"/>
      <c r="AK19" s="332"/>
      <c r="AL19" s="333"/>
      <c r="AM19" s="333"/>
      <c r="AN19" s="333"/>
      <c r="AO19" s="334"/>
      <c r="AP19" s="2"/>
      <c r="AQ19" s="59">
        <f t="shared" si="2"/>
        <v>1</v>
      </c>
    </row>
    <row r="20" spans="2:46" ht="12" customHeight="1" x14ac:dyDescent="0.15">
      <c r="B20" s="342"/>
      <c r="C20" s="348"/>
      <c r="D20" s="346"/>
      <c r="E20" s="346"/>
      <c r="F20" s="346"/>
      <c r="G20" s="346"/>
      <c r="H20" s="346"/>
      <c r="I20" s="346"/>
      <c r="J20" s="347"/>
      <c r="K20" s="100">
        <v>10</v>
      </c>
      <c r="L20" s="335"/>
      <c r="M20" s="336"/>
      <c r="N20" s="335"/>
      <c r="O20" s="336"/>
      <c r="P20" s="335"/>
      <c r="Q20" s="336"/>
      <c r="R20" s="337"/>
      <c r="S20" s="338"/>
      <c r="T20" s="339"/>
      <c r="U20" s="335"/>
      <c r="V20" s="336"/>
      <c r="W20" s="335"/>
      <c r="X20" s="336"/>
      <c r="Y20" s="54"/>
      <c r="Z20" s="54"/>
      <c r="AA20" s="54"/>
      <c r="AB20" s="54"/>
      <c r="AC20" s="60"/>
      <c r="AD20" s="60"/>
      <c r="AE20" s="60"/>
      <c r="AF20" s="60"/>
      <c r="AG20" s="60"/>
      <c r="AH20" s="60"/>
      <c r="AI20" s="60"/>
      <c r="AJ20" s="60"/>
      <c r="AK20" s="332"/>
      <c r="AL20" s="333"/>
      <c r="AM20" s="333"/>
      <c r="AN20" s="333"/>
      <c r="AO20" s="334"/>
      <c r="AP20" s="2"/>
      <c r="AQ20" s="59">
        <f t="shared" si="2"/>
        <v>1</v>
      </c>
    </row>
    <row r="21" spans="2:46" ht="12" customHeight="1" x14ac:dyDescent="0.15">
      <c r="B21" s="342"/>
      <c r="C21" s="348"/>
      <c r="D21" s="346"/>
      <c r="E21" s="346"/>
      <c r="F21" s="346"/>
      <c r="G21" s="346"/>
      <c r="H21" s="346"/>
      <c r="I21" s="346"/>
      <c r="J21" s="347"/>
      <c r="K21" s="100">
        <v>11</v>
      </c>
      <c r="L21" s="335"/>
      <c r="M21" s="336"/>
      <c r="N21" s="335"/>
      <c r="O21" s="336"/>
      <c r="P21" s="335"/>
      <c r="Q21" s="336"/>
      <c r="R21" s="337"/>
      <c r="S21" s="338"/>
      <c r="T21" s="339"/>
      <c r="U21" s="335"/>
      <c r="V21" s="336"/>
      <c r="W21" s="335"/>
      <c r="X21" s="336"/>
      <c r="Y21" s="54"/>
      <c r="Z21" s="54"/>
      <c r="AA21" s="54"/>
      <c r="AB21" s="54"/>
      <c r="AC21" s="60"/>
      <c r="AD21" s="60"/>
      <c r="AE21" s="60"/>
      <c r="AF21" s="60"/>
      <c r="AG21" s="60"/>
      <c r="AH21" s="60"/>
      <c r="AI21" s="60"/>
      <c r="AJ21" s="60"/>
      <c r="AK21" s="332"/>
      <c r="AL21" s="333"/>
      <c r="AM21" s="333"/>
      <c r="AN21" s="333"/>
      <c r="AO21" s="334"/>
      <c r="AP21" s="2"/>
      <c r="AQ21" s="59">
        <f t="shared" si="2"/>
        <v>1</v>
      </c>
    </row>
    <row r="22" spans="2:46" ht="12" customHeight="1" x14ac:dyDescent="0.15">
      <c r="B22" s="342"/>
      <c r="C22" s="348"/>
      <c r="D22" s="346"/>
      <c r="E22" s="346"/>
      <c r="F22" s="346"/>
      <c r="G22" s="346"/>
      <c r="H22" s="346"/>
      <c r="I22" s="346"/>
      <c r="J22" s="347"/>
      <c r="K22" s="100">
        <v>12</v>
      </c>
      <c r="L22" s="335"/>
      <c r="M22" s="336"/>
      <c r="N22" s="335"/>
      <c r="O22" s="336"/>
      <c r="P22" s="335"/>
      <c r="Q22" s="336"/>
      <c r="R22" s="337"/>
      <c r="S22" s="338"/>
      <c r="T22" s="339"/>
      <c r="U22" s="335"/>
      <c r="V22" s="336"/>
      <c r="W22" s="335"/>
      <c r="X22" s="336"/>
      <c r="Y22" s="54"/>
      <c r="Z22" s="54"/>
      <c r="AA22" s="54"/>
      <c r="AB22" s="54"/>
      <c r="AC22" s="60"/>
      <c r="AD22" s="60"/>
      <c r="AE22" s="60"/>
      <c r="AF22" s="60"/>
      <c r="AG22" s="60"/>
      <c r="AH22" s="60"/>
      <c r="AI22" s="60"/>
      <c r="AJ22" s="60"/>
      <c r="AK22" s="332"/>
      <c r="AL22" s="333"/>
      <c r="AM22" s="333"/>
      <c r="AN22" s="333"/>
      <c r="AO22" s="334"/>
      <c r="AP22" s="2"/>
      <c r="AQ22" s="59">
        <f t="shared" si="2"/>
        <v>1</v>
      </c>
    </row>
    <row r="23" spans="2:46" ht="12" customHeight="1" x14ac:dyDescent="0.15">
      <c r="B23" s="342"/>
      <c r="C23" s="348"/>
      <c r="D23" s="346"/>
      <c r="E23" s="346"/>
      <c r="F23" s="346"/>
      <c r="G23" s="346"/>
      <c r="H23" s="346"/>
      <c r="I23" s="346"/>
      <c r="J23" s="347"/>
      <c r="K23" s="100">
        <v>13</v>
      </c>
      <c r="L23" s="335"/>
      <c r="M23" s="336"/>
      <c r="N23" s="335"/>
      <c r="O23" s="336"/>
      <c r="P23" s="335"/>
      <c r="Q23" s="336"/>
      <c r="R23" s="337"/>
      <c r="S23" s="338"/>
      <c r="T23" s="339"/>
      <c r="U23" s="335"/>
      <c r="V23" s="336"/>
      <c r="W23" s="335"/>
      <c r="X23" s="336"/>
      <c r="Y23" s="54"/>
      <c r="Z23" s="54"/>
      <c r="AA23" s="54"/>
      <c r="AB23" s="54"/>
      <c r="AC23" s="60"/>
      <c r="AD23" s="60"/>
      <c r="AE23" s="60"/>
      <c r="AF23" s="60"/>
      <c r="AG23" s="60"/>
      <c r="AH23" s="60"/>
      <c r="AI23" s="60"/>
      <c r="AJ23" s="60"/>
      <c r="AK23" s="332"/>
      <c r="AL23" s="333"/>
      <c r="AM23" s="333"/>
      <c r="AN23" s="333"/>
      <c r="AO23" s="334"/>
      <c r="AP23" s="2"/>
      <c r="AQ23" s="59">
        <f t="shared" si="2"/>
        <v>1</v>
      </c>
    </row>
    <row r="24" spans="2:46" ht="12" customHeight="1" x14ac:dyDescent="0.15">
      <c r="B24" s="342"/>
      <c r="C24" s="348"/>
      <c r="D24" s="346"/>
      <c r="E24" s="346"/>
      <c r="F24" s="346"/>
      <c r="G24" s="346"/>
      <c r="H24" s="346"/>
      <c r="I24" s="346"/>
      <c r="J24" s="347"/>
      <c r="K24" s="100">
        <v>14</v>
      </c>
      <c r="L24" s="335"/>
      <c r="M24" s="336"/>
      <c r="N24" s="335"/>
      <c r="O24" s="336"/>
      <c r="P24" s="335"/>
      <c r="Q24" s="336"/>
      <c r="R24" s="337"/>
      <c r="S24" s="338"/>
      <c r="T24" s="339"/>
      <c r="U24" s="335"/>
      <c r="V24" s="336"/>
      <c r="W24" s="335"/>
      <c r="X24" s="336"/>
      <c r="Y24" s="54"/>
      <c r="Z24" s="54"/>
      <c r="AA24" s="54"/>
      <c r="AB24" s="54"/>
      <c r="AC24" s="60"/>
      <c r="AD24" s="60"/>
      <c r="AE24" s="60"/>
      <c r="AF24" s="60"/>
      <c r="AG24" s="60"/>
      <c r="AH24" s="60"/>
      <c r="AI24" s="60"/>
      <c r="AJ24" s="60"/>
      <c r="AK24" s="332"/>
      <c r="AL24" s="333"/>
      <c r="AM24" s="333"/>
      <c r="AN24" s="333"/>
      <c r="AO24" s="334"/>
      <c r="AP24" s="2"/>
      <c r="AQ24" s="59">
        <f t="shared" si="2"/>
        <v>1</v>
      </c>
    </row>
    <row r="25" spans="2:46" ht="12" customHeight="1" x14ac:dyDescent="0.15">
      <c r="B25" s="342"/>
      <c r="C25" s="348"/>
      <c r="D25" s="346"/>
      <c r="E25" s="346"/>
      <c r="F25" s="346"/>
      <c r="G25" s="346"/>
      <c r="H25" s="346"/>
      <c r="I25" s="346"/>
      <c r="J25" s="347"/>
      <c r="K25" s="100">
        <v>15</v>
      </c>
      <c r="L25" s="335"/>
      <c r="M25" s="336"/>
      <c r="N25" s="335"/>
      <c r="O25" s="336"/>
      <c r="P25" s="335"/>
      <c r="Q25" s="336"/>
      <c r="R25" s="337"/>
      <c r="S25" s="338"/>
      <c r="T25" s="339"/>
      <c r="U25" s="335"/>
      <c r="V25" s="336"/>
      <c r="W25" s="335"/>
      <c r="X25" s="336"/>
      <c r="Y25" s="54"/>
      <c r="Z25" s="54"/>
      <c r="AA25" s="54"/>
      <c r="AB25" s="54"/>
      <c r="AC25" s="60"/>
      <c r="AD25" s="60"/>
      <c r="AE25" s="60"/>
      <c r="AF25" s="60"/>
      <c r="AG25" s="60"/>
      <c r="AH25" s="60"/>
      <c r="AI25" s="60"/>
      <c r="AJ25" s="60"/>
      <c r="AK25" s="332"/>
      <c r="AL25" s="333"/>
      <c r="AM25" s="333"/>
      <c r="AN25" s="333"/>
      <c r="AO25" s="334"/>
      <c r="AP25" s="2"/>
      <c r="AQ25" s="59">
        <f t="shared" si="2"/>
        <v>1</v>
      </c>
    </row>
    <row r="26" spans="2:46" ht="12" customHeight="1" x14ac:dyDescent="0.15">
      <c r="B26" s="342"/>
      <c r="C26" s="348"/>
      <c r="D26" s="346"/>
      <c r="E26" s="346"/>
      <c r="F26" s="346"/>
      <c r="G26" s="346"/>
      <c r="H26" s="346"/>
      <c r="I26" s="346"/>
      <c r="J26" s="347"/>
      <c r="K26" s="100">
        <v>16</v>
      </c>
      <c r="L26" s="335"/>
      <c r="M26" s="336"/>
      <c r="N26" s="335"/>
      <c r="O26" s="336"/>
      <c r="P26" s="335"/>
      <c r="Q26" s="336"/>
      <c r="R26" s="337"/>
      <c r="S26" s="338"/>
      <c r="T26" s="339"/>
      <c r="U26" s="335"/>
      <c r="V26" s="336"/>
      <c r="W26" s="335"/>
      <c r="X26" s="336"/>
      <c r="Y26" s="54"/>
      <c r="Z26" s="54"/>
      <c r="AA26" s="54"/>
      <c r="AB26" s="54"/>
      <c r="AC26" s="60"/>
      <c r="AD26" s="60"/>
      <c r="AE26" s="60"/>
      <c r="AF26" s="60"/>
      <c r="AG26" s="60"/>
      <c r="AH26" s="60"/>
      <c r="AI26" s="60"/>
      <c r="AJ26" s="60"/>
      <c r="AK26" s="332"/>
      <c r="AL26" s="333"/>
      <c r="AM26" s="333"/>
      <c r="AN26" s="333"/>
      <c r="AO26" s="334"/>
      <c r="AP26" s="2"/>
      <c r="AQ26" s="59">
        <f t="shared" si="2"/>
        <v>1</v>
      </c>
    </row>
    <row r="27" spans="2:46" ht="12" customHeight="1" x14ac:dyDescent="0.15">
      <c r="B27" s="342"/>
      <c r="C27" s="348"/>
      <c r="D27" s="346"/>
      <c r="E27" s="346"/>
      <c r="F27" s="346"/>
      <c r="G27" s="346"/>
      <c r="H27" s="346"/>
      <c r="I27" s="346"/>
      <c r="J27" s="347"/>
      <c r="K27" s="100">
        <v>17</v>
      </c>
      <c r="L27" s="335"/>
      <c r="M27" s="336"/>
      <c r="N27" s="335"/>
      <c r="O27" s="336"/>
      <c r="P27" s="335"/>
      <c r="Q27" s="336"/>
      <c r="R27" s="337"/>
      <c r="S27" s="338"/>
      <c r="T27" s="339"/>
      <c r="U27" s="335"/>
      <c r="V27" s="336"/>
      <c r="W27" s="335"/>
      <c r="X27" s="336"/>
      <c r="Y27" s="54"/>
      <c r="Z27" s="54"/>
      <c r="AA27" s="54"/>
      <c r="AB27" s="54"/>
      <c r="AC27" s="60"/>
      <c r="AD27" s="60"/>
      <c r="AE27" s="60"/>
      <c r="AF27" s="60"/>
      <c r="AG27" s="60"/>
      <c r="AH27" s="60"/>
      <c r="AI27" s="60"/>
      <c r="AJ27" s="60"/>
      <c r="AK27" s="332"/>
      <c r="AL27" s="333"/>
      <c r="AM27" s="333"/>
      <c r="AN27" s="333"/>
      <c r="AO27" s="334"/>
      <c r="AP27" s="2"/>
      <c r="AQ27" s="59">
        <f t="shared" si="2"/>
        <v>1</v>
      </c>
    </row>
    <row r="28" spans="2:46" ht="12" customHeight="1" x14ac:dyDescent="0.15">
      <c r="B28" s="342"/>
      <c r="C28" s="348"/>
      <c r="D28" s="346"/>
      <c r="E28" s="346"/>
      <c r="F28" s="346"/>
      <c r="G28" s="346"/>
      <c r="H28" s="346"/>
      <c r="I28" s="346"/>
      <c r="J28" s="347"/>
      <c r="K28" s="100">
        <v>18</v>
      </c>
      <c r="L28" s="335"/>
      <c r="M28" s="336"/>
      <c r="N28" s="335"/>
      <c r="O28" s="336"/>
      <c r="P28" s="335"/>
      <c r="Q28" s="336"/>
      <c r="R28" s="337"/>
      <c r="S28" s="338"/>
      <c r="T28" s="339"/>
      <c r="U28" s="335"/>
      <c r="V28" s="336"/>
      <c r="W28" s="335"/>
      <c r="X28" s="336"/>
      <c r="Y28" s="54"/>
      <c r="Z28" s="54"/>
      <c r="AA28" s="54"/>
      <c r="AB28" s="54"/>
      <c r="AC28" s="60"/>
      <c r="AD28" s="60"/>
      <c r="AE28" s="60"/>
      <c r="AF28" s="60"/>
      <c r="AG28" s="60"/>
      <c r="AH28" s="60"/>
      <c r="AI28" s="60"/>
      <c r="AJ28" s="60"/>
      <c r="AK28" s="332"/>
      <c r="AL28" s="333"/>
      <c r="AM28" s="333"/>
      <c r="AN28" s="333"/>
      <c r="AO28" s="334"/>
      <c r="AP28" s="2"/>
      <c r="AQ28" s="59">
        <f>IF(P30="材質劣化",2,IF(P30="漏水",3,1))</f>
        <v>1</v>
      </c>
    </row>
    <row r="29" spans="2:46" ht="12" customHeight="1" x14ac:dyDescent="0.15">
      <c r="B29" s="342"/>
      <c r="C29" s="348"/>
      <c r="D29" s="346"/>
      <c r="E29" s="346"/>
      <c r="F29" s="346"/>
      <c r="G29" s="346"/>
      <c r="H29" s="346"/>
      <c r="I29" s="346"/>
      <c r="J29" s="347"/>
      <c r="K29" s="100">
        <v>19</v>
      </c>
      <c r="L29" s="335"/>
      <c r="M29" s="336"/>
      <c r="N29" s="335"/>
      <c r="O29" s="336"/>
      <c r="P29" s="335"/>
      <c r="Q29" s="336"/>
      <c r="R29" s="337"/>
      <c r="S29" s="338"/>
      <c r="T29" s="339"/>
      <c r="U29" s="335"/>
      <c r="V29" s="336"/>
      <c r="W29" s="335"/>
      <c r="X29" s="336"/>
      <c r="Y29" s="54"/>
      <c r="Z29" s="54"/>
      <c r="AA29" s="54"/>
      <c r="AB29" s="54"/>
      <c r="AC29" s="60"/>
      <c r="AD29" s="60"/>
      <c r="AE29" s="60"/>
      <c r="AF29" s="60"/>
      <c r="AG29" s="60"/>
      <c r="AH29" s="60"/>
      <c r="AI29" s="60"/>
      <c r="AJ29" s="60"/>
      <c r="AK29" s="332"/>
      <c r="AL29" s="333"/>
      <c r="AM29" s="333"/>
      <c r="AN29" s="333"/>
      <c r="AO29" s="334"/>
      <c r="AP29" s="2"/>
      <c r="AQ29" s="59">
        <f>IF(P34="材質劣化",2,IF(P34="漏水",3,1))</f>
        <v>1</v>
      </c>
    </row>
    <row r="30" spans="2:46" ht="12" customHeight="1" x14ac:dyDescent="0.15">
      <c r="B30" s="342"/>
      <c r="C30" s="348"/>
      <c r="D30" s="346"/>
      <c r="E30" s="346"/>
      <c r="F30" s="346"/>
      <c r="G30" s="346"/>
      <c r="H30" s="346"/>
      <c r="I30" s="346"/>
      <c r="J30" s="347"/>
      <c r="K30" s="100">
        <v>20</v>
      </c>
      <c r="L30" s="335"/>
      <c r="M30" s="336"/>
      <c r="N30" s="335"/>
      <c r="O30" s="336"/>
      <c r="P30" s="335"/>
      <c r="Q30" s="336"/>
      <c r="R30" s="337"/>
      <c r="S30" s="338"/>
      <c r="T30" s="339"/>
      <c r="U30" s="335"/>
      <c r="V30" s="336"/>
      <c r="W30" s="335"/>
      <c r="X30" s="336"/>
      <c r="Y30" s="54"/>
      <c r="Z30" s="54"/>
      <c r="AA30" s="54"/>
      <c r="AB30" s="54"/>
      <c r="AC30" s="60"/>
      <c r="AD30" s="60"/>
      <c r="AE30" s="60"/>
      <c r="AF30" s="60"/>
      <c r="AG30" s="60"/>
      <c r="AH30" s="60"/>
      <c r="AI30" s="60"/>
      <c r="AJ30" s="60"/>
      <c r="AK30" s="332"/>
      <c r="AL30" s="333"/>
      <c r="AM30" s="333"/>
      <c r="AN30" s="333"/>
      <c r="AO30" s="334"/>
      <c r="AP30" s="2"/>
      <c r="AQ30" s="59">
        <f>IF(P30="材質劣化",2,IF(P30="漏水",3,1))</f>
        <v>1</v>
      </c>
    </row>
    <row r="31" spans="2:46" ht="12" customHeight="1" x14ac:dyDescent="0.15">
      <c r="B31" s="342"/>
      <c r="C31" s="348"/>
      <c r="D31" s="346"/>
      <c r="E31" s="346"/>
      <c r="F31" s="346"/>
      <c r="G31" s="346"/>
      <c r="H31" s="346"/>
      <c r="I31" s="346"/>
      <c r="J31" s="347"/>
      <c r="K31" s="100">
        <v>21</v>
      </c>
      <c r="L31" s="335"/>
      <c r="M31" s="336"/>
      <c r="N31" s="335"/>
      <c r="O31" s="336"/>
      <c r="P31" s="335"/>
      <c r="Q31" s="336"/>
      <c r="R31" s="337"/>
      <c r="S31" s="338"/>
      <c r="T31" s="339"/>
      <c r="U31" s="335"/>
      <c r="V31" s="336"/>
      <c r="W31" s="335"/>
      <c r="X31" s="336"/>
      <c r="Y31" s="54"/>
      <c r="Z31" s="54"/>
      <c r="AA31" s="54"/>
      <c r="AB31" s="54"/>
      <c r="AC31" s="60"/>
      <c r="AD31" s="60"/>
      <c r="AE31" s="60"/>
      <c r="AF31" s="60"/>
      <c r="AG31" s="60"/>
      <c r="AH31" s="60"/>
      <c r="AI31" s="60"/>
      <c r="AJ31" s="60"/>
      <c r="AK31" s="332"/>
      <c r="AL31" s="333"/>
      <c r="AM31" s="333"/>
      <c r="AN31" s="333"/>
      <c r="AO31" s="334"/>
      <c r="AP31" s="2"/>
      <c r="AQ31" s="59">
        <f>IF(P33="材質劣化",2,IF(P33="漏水",3,1))</f>
        <v>1</v>
      </c>
    </row>
    <row r="32" spans="2:46" ht="12" customHeight="1" x14ac:dyDescent="0.15">
      <c r="B32" s="342"/>
      <c r="C32" s="348"/>
      <c r="D32" s="346"/>
      <c r="E32" s="346"/>
      <c r="F32" s="346"/>
      <c r="G32" s="346"/>
      <c r="H32" s="346"/>
      <c r="I32" s="346"/>
      <c r="J32" s="347"/>
      <c r="K32" s="100">
        <v>22</v>
      </c>
      <c r="L32" s="335"/>
      <c r="M32" s="336"/>
      <c r="N32" s="335"/>
      <c r="O32" s="336"/>
      <c r="P32" s="335"/>
      <c r="Q32" s="336"/>
      <c r="R32" s="337"/>
      <c r="S32" s="338"/>
      <c r="T32" s="339"/>
      <c r="U32" s="335"/>
      <c r="V32" s="336"/>
      <c r="W32" s="335"/>
      <c r="X32" s="336"/>
      <c r="Y32" s="54"/>
      <c r="Z32" s="54"/>
      <c r="AA32" s="54"/>
      <c r="AB32" s="54"/>
      <c r="AC32" s="60"/>
      <c r="AD32" s="60"/>
      <c r="AE32" s="60"/>
      <c r="AF32" s="60"/>
      <c r="AG32" s="60"/>
      <c r="AH32" s="60"/>
      <c r="AI32" s="60"/>
      <c r="AJ32" s="60"/>
      <c r="AK32" s="332"/>
      <c r="AL32" s="333"/>
      <c r="AM32" s="333"/>
      <c r="AN32" s="333"/>
      <c r="AO32" s="334"/>
      <c r="AP32" s="2"/>
      <c r="AQ32" s="59">
        <f>IF(P37="材質劣化",2,IF(P37="漏水",3,1))</f>
        <v>1</v>
      </c>
      <c r="AS32" s="3"/>
      <c r="AT32" s="3"/>
    </row>
    <row r="33" spans="2:86" ht="12" customHeight="1" x14ac:dyDescent="0.15">
      <c r="B33" s="342"/>
      <c r="C33" s="348"/>
      <c r="D33" s="346"/>
      <c r="E33" s="346"/>
      <c r="F33" s="346"/>
      <c r="G33" s="346"/>
      <c r="H33" s="346"/>
      <c r="I33" s="346"/>
      <c r="J33" s="347"/>
      <c r="K33" s="100">
        <v>23</v>
      </c>
      <c r="L33" s="335"/>
      <c r="M33" s="336"/>
      <c r="N33" s="335"/>
      <c r="O33" s="336"/>
      <c r="P33" s="335"/>
      <c r="Q33" s="336"/>
      <c r="R33" s="337"/>
      <c r="S33" s="338"/>
      <c r="T33" s="339"/>
      <c r="U33" s="335"/>
      <c r="V33" s="336"/>
      <c r="W33" s="335"/>
      <c r="X33" s="336"/>
      <c r="Y33" s="54"/>
      <c r="Z33" s="54"/>
      <c r="AA33" s="54"/>
      <c r="AB33" s="54"/>
      <c r="AC33" s="60"/>
      <c r="AD33" s="60"/>
      <c r="AE33" s="60"/>
      <c r="AF33" s="60"/>
      <c r="AG33" s="60"/>
      <c r="AH33" s="60"/>
      <c r="AI33" s="60"/>
      <c r="AJ33" s="60"/>
      <c r="AK33" s="332"/>
      <c r="AL33" s="333"/>
      <c r="AM33" s="333"/>
      <c r="AN33" s="333"/>
      <c r="AO33" s="334"/>
      <c r="AP33" s="2"/>
      <c r="AQ33" s="59">
        <f>IF(P33="材質劣化",2,IF(P33="漏水",3,1))</f>
        <v>1</v>
      </c>
      <c r="AS33" s="198"/>
      <c r="AT33" s="198"/>
    </row>
    <row r="34" spans="2:86" ht="12" customHeight="1" x14ac:dyDescent="0.15">
      <c r="B34" s="342"/>
      <c r="C34" s="348"/>
      <c r="D34" s="346"/>
      <c r="E34" s="346"/>
      <c r="F34" s="346"/>
      <c r="G34" s="346"/>
      <c r="H34" s="346"/>
      <c r="I34" s="346"/>
      <c r="J34" s="347"/>
      <c r="K34" s="100">
        <v>24</v>
      </c>
      <c r="L34" s="335"/>
      <c r="M34" s="336"/>
      <c r="N34" s="335"/>
      <c r="O34" s="336"/>
      <c r="P34" s="335"/>
      <c r="Q34" s="336"/>
      <c r="R34" s="337"/>
      <c r="S34" s="338"/>
      <c r="T34" s="339"/>
      <c r="U34" s="335"/>
      <c r="V34" s="336"/>
      <c r="W34" s="335"/>
      <c r="X34" s="336"/>
      <c r="Y34" s="54"/>
      <c r="Z34" s="54"/>
      <c r="AA34" s="54"/>
      <c r="AB34" s="54"/>
      <c r="AC34" s="60"/>
      <c r="AD34" s="60"/>
      <c r="AE34" s="60"/>
      <c r="AF34" s="60"/>
      <c r="AG34" s="60"/>
      <c r="AH34" s="60"/>
      <c r="AI34" s="60"/>
      <c r="AJ34" s="60"/>
      <c r="AK34" s="332"/>
      <c r="AL34" s="333"/>
      <c r="AM34" s="333"/>
      <c r="AN34" s="333"/>
      <c r="AO34" s="334"/>
      <c r="AP34" s="2"/>
      <c r="AQ34" s="59">
        <f>IF(P36="材質劣化",2,IF(P36="漏水",3,1))</f>
        <v>1</v>
      </c>
      <c r="AS34" s="199"/>
      <c r="AT34" s="199"/>
    </row>
    <row r="35" spans="2:86" ht="12" customHeight="1" x14ac:dyDescent="0.15">
      <c r="B35" s="342"/>
      <c r="C35" s="348"/>
      <c r="D35" s="346"/>
      <c r="E35" s="346"/>
      <c r="F35" s="346"/>
      <c r="G35" s="346"/>
      <c r="H35" s="346"/>
      <c r="I35" s="346"/>
      <c r="J35" s="347"/>
      <c r="K35" s="316" t="s">
        <v>918</v>
      </c>
      <c r="L35" s="318" t="s">
        <v>919</v>
      </c>
      <c r="M35" s="318"/>
      <c r="N35" s="318"/>
      <c r="O35" s="318"/>
      <c r="P35" s="318"/>
      <c r="Q35" s="318"/>
      <c r="R35" s="318"/>
      <c r="S35" s="318"/>
      <c r="T35" s="318"/>
      <c r="U35" s="318"/>
      <c r="V35" s="318"/>
      <c r="W35" s="318"/>
      <c r="X35" s="318"/>
      <c r="Y35" s="319" t="s">
        <v>545</v>
      </c>
      <c r="Z35" s="320"/>
      <c r="AA35" s="320"/>
      <c r="AB35" s="321"/>
      <c r="AC35" s="124">
        <f t="shared" ref="AC35:AJ35" si="3">SUM(AC11:AC34)</f>
        <v>0</v>
      </c>
      <c r="AD35" s="124">
        <f t="shared" si="3"/>
        <v>0</v>
      </c>
      <c r="AE35" s="124">
        <f>SUM(AE11:AE34)</f>
        <v>0.03</v>
      </c>
      <c r="AF35" s="124">
        <f t="shared" si="3"/>
        <v>12.66</v>
      </c>
      <c r="AG35" s="124">
        <f t="shared" si="3"/>
        <v>0</v>
      </c>
      <c r="AH35" s="124">
        <f t="shared" si="3"/>
        <v>0</v>
      </c>
      <c r="AI35" s="124">
        <f t="shared" si="3"/>
        <v>0</v>
      </c>
      <c r="AJ35" s="125">
        <f t="shared" si="3"/>
        <v>0</v>
      </c>
      <c r="AK35" s="318" t="s">
        <v>920</v>
      </c>
      <c r="AL35" s="318"/>
      <c r="AM35" s="322" t="s">
        <v>522</v>
      </c>
      <c r="AN35" s="322"/>
      <c r="AO35" s="322"/>
      <c r="AP35" s="2"/>
    </row>
    <row r="36" spans="2:86" ht="12" customHeight="1" x14ac:dyDescent="0.15">
      <c r="B36" s="342"/>
      <c r="C36" s="348"/>
      <c r="D36" s="346"/>
      <c r="E36" s="346"/>
      <c r="F36" s="346"/>
      <c r="G36" s="346"/>
      <c r="H36" s="346"/>
      <c r="I36" s="346"/>
      <c r="J36" s="347"/>
      <c r="K36" s="317"/>
      <c r="L36" s="323" t="s">
        <v>921</v>
      </c>
      <c r="M36" s="324"/>
      <c r="N36" s="325"/>
      <c r="O36" s="323" t="s">
        <v>922</v>
      </c>
      <c r="P36" s="324"/>
      <c r="Q36" s="324"/>
      <c r="R36" s="324"/>
      <c r="S36" s="324"/>
      <c r="T36" s="324"/>
      <c r="U36" s="324"/>
      <c r="V36" s="324"/>
      <c r="W36" s="324"/>
      <c r="X36" s="325"/>
      <c r="Y36" s="53" t="s">
        <v>527</v>
      </c>
      <c r="Z36" s="49" t="s">
        <v>526</v>
      </c>
      <c r="AA36" s="49" t="s">
        <v>544</v>
      </c>
      <c r="AB36" s="49" t="s">
        <v>536</v>
      </c>
      <c r="AC36" s="49" t="s">
        <v>527</v>
      </c>
      <c r="AD36" s="49" t="s">
        <v>526</v>
      </c>
      <c r="AE36" s="49" t="s">
        <v>544</v>
      </c>
      <c r="AF36" s="49" t="s">
        <v>536</v>
      </c>
      <c r="AG36" s="49" t="s">
        <v>527</v>
      </c>
      <c r="AH36" s="49" t="s">
        <v>526</v>
      </c>
      <c r="AI36" s="49" t="s">
        <v>544</v>
      </c>
      <c r="AJ36" s="82" t="s">
        <v>536</v>
      </c>
      <c r="AK36" s="318"/>
      <c r="AL36" s="318"/>
      <c r="AM36" s="322"/>
      <c r="AN36" s="322"/>
      <c r="AO36" s="322"/>
      <c r="AP36" s="2"/>
    </row>
    <row r="37" spans="2:86" ht="14.25" customHeight="1" x14ac:dyDescent="0.15">
      <c r="B37" s="342"/>
      <c r="C37" s="348"/>
      <c r="D37" s="346"/>
      <c r="E37" s="346"/>
      <c r="F37" s="346"/>
      <c r="G37" s="346"/>
      <c r="H37" s="346"/>
      <c r="I37" s="346"/>
      <c r="J37" s="347"/>
      <c r="K37" s="317"/>
      <c r="L37" s="326"/>
      <c r="M37" s="327"/>
      <c r="N37" s="328"/>
      <c r="O37" s="326"/>
      <c r="P37" s="327"/>
      <c r="Q37" s="327"/>
      <c r="R37" s="327"/>
      <c r="S37" s="327"/>
      <c r="T37" s="327"/>
      <c r="U37" s="327"/>
      <c r="V37" s="327"/>
      <c r="W37" s="327"/>
      <c r="X37" s="328"/>
      <c r="Y37" s="307">
        <f>IF(COUNTIF(Y11:Y34,"〇")&gt;0,1,0)</f>
        <v>0</v>
      </c>
      <c r="Z37" s="307">
        <f t="shared" ref="Z37:AB37" si="4">IF(COUNTIF(Z11:Z34,"〇")&gt;0,1,0)</f>
        <v>0</v>
      </c>
      <c r="AA37" s="307">
        <f t="shared" si="4"/>
        <v>0</v>
      </c>
      <c r="AB37" s="307">
        <f t="shared" si="4"/>
        <v>0</v>
      </c>
      <c r="AC37" s="307">
        <f>COUNTA(AC11:AC34)</f>
        <v>0</v>
      </c>
      <c r="AD37" s="307">
        <f t="shared" ref="AD37:AI37" si="5">COUNTA(AD11:AD34)</f>
        <v>0</v>
      </c>
      <c r="AE37" s="307">
        <f t="shared" si="5"/>
        <v>1</v>
      </c>
      <c r="AF37" s="307">
        <f t="shared" si="5"/>
        <v>6</v>
      </c>
      <c r="AG37" s="307">
        <f t="shared" si="5"/>
        <v>0</v>
      </c>
      <c r="AH37" s="307">
        <f t="shared" si="5"/>
        <v>0</v>
      </c>
      <c r="AI37" s="307">
        <f t="shared" si="5"/>
        <v>0</v>
      </c>
      <c r="AJ37" s="307">
        <f>COUNTA(AJ11:AJ34)</f>
        <v>0</v>
      </c>
      <c r="AK37" s="318"/>
      <c r="AL37" s="318"/>
      <c r="AM37" s="322"/>
      <c r="AN37" s="322"/>
      <c r="AO37" s="322"/>
      <c r="AP37" s="2"/>
      <c r="AU37" s="43">
        <f>+Y37</f>
        <v>0</v>
      </c>
    </row>
    <row r="38" spans="2:86" ht="14.25" customHeight="1" x14ac:dyDescent="0.15">
      <c r="B38" s="342"/>
      <c r="C38" s="348"/>
      <c r="D38" s="346"/>
      <c r="E38" s="346"/>
      <c r="F38" s="346"/>
      <c r="G38" s="346"/>
      <c r="H38" s="346"/>
      <c r="I38" s="346"/>
      <c r="J38" s="347"/>
      <c r="K38" s="317"/>
      <c r="L38" s="329"/>
      <c r="M38" s="330"/>
      <c r="N38" s="331"/>
      <c r="O38" s="329"/>
      <c r="P38" s="330"/>
      <c r="Q38" s="330"/>
      <c r="R38" s="330"/>
      <c r="S38" s="330"/>
      <c r="T38" s="330"/>
      <c r="U38" s="330"/>
      <c r="V38" s="330"/>
      <c r="W38" s="330"/>
      <c r="X38" s="331"/>
      <c r="Y38" s="307"/>
      <c r="Z38" s="307"/>
      <c r="AA38" s="307"/>
      <c r="AB38" s="307"/>
      <c r="AC38" s="307"/>
      <c r="AD38" s="307"/>
      <c r="AE38" s="307"/>
      <c r="AF38" s="307"/>
      <c r="AG38" s="307"/>
      <c r="AH38" s="307"/>
      <c r="AI38" s="307"/>
      <c r="AJ38" s="307"/>
      <c r="AK38" s="318"/>
      <c r="AL38" s="318"/>
      <c r="AM38" s="322"/>
      <c r="AN38" s="322"/>
      <c r="AO38" s="322"/>
      <c r="AP38" s="2"/>
    </row>
    <row r="39" spans="2:86" ht="12" customHeight="1" x14ac:dyDescent="0.15">
      <c r="B39" s="342"/>
      <c r="C39" s="348"/>
      <c r="D39" s="346"/>
      <c r="E39" s="346"/>
      <c r="F39" s="346"/>
      <c r="G39" s="346"/>
      <c r="H39" s="346"/>
      <c r="I39" s="346"/>
      <c r="J39" s="346"/>
      <c r="K39" s="308" t="s">
        <v>232</v>
      </c>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1"/>
      <c r="AL39" s="311"/>
      <c r="AM39" s="311"/>
      <c r="AN39" s="311"/>
      <c r="AO39" s="312"/>
      <c r="AP39" s="2"/>
    </row>
    <row r="40" spans="2:86" ht="12" customHeight="1" x14ac:dyDescent="0.15">
      <c r="B40" s="342"/>
      <c r="C40" s="348"/>
      <c r="D40" s="346"/>
      <c r="E40" s="346"/>
      <c r="F40" s="346"/>
      <c r="G40" s="346"/>
      <c r="H40" s="346"/>
      <c r="I40" s="346"/>
      <c r="J40" s="346"/>
      <c r="K40" s="309"/>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2"/>
      <c r="AP40" s="2"/>
    </row>
    <row r="41" spans="2:86" ht="12" customHeight="1" x14ac:dyDescent="0.15">
      <c r="B41" s="342"/>
      <c r="C41" s="348"/>
      <c r="D41" s="346"/>
      <c r="E41" s="346"/>
      <c r="F41" s="346"/>
      <c r="G41" s="346"/>
      <c r="H41" s="346"/>
      <c r="I41" s="346"/>
      <c r="J41" s="346"/>
      <c r="K41" s="309"/>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11"/>
      <c r="AN41" s="311"/>
      <c r="AO41" s="312"/>
      <c r="AP41" s="2"/>
    </row>
    <row r="42" spans="2:86" ht="12" customHeight="1" x14ac:dyDescent="0.15">
      <c r="B42" s="342"/>
      <c r="C42" s="348"/>
      <c r="D42" s="346"/>
      <c r="E42" s="346"/>
      <c r="F42" s="346"/>
      <c r="G42" s="346"/>
      <c r="H42" s="346"/>
      <c r="I42" s="346"/>
      <c r="J42" s="346"/>
      <c r="K42" s="309"/>
      <c r="L42" s="313"/>
      <c r="M42" s="313"/>
      <c r="N42" s="313"/>
      <c r="O42" s="313"/>
      <c r="P42" s="313"/>
      <c r="Q42" s="313"/>
      <c r="R42" s="313"/>
      <c r="S42" s="313"/>
      <c r="T42" s="313"/>
      <c r="U42" s="313"/>
      <c r="V42" s="313"/>
      <c r="W42" s="313"/>
      <c r="X42" s="313"/>
      <c r="Y42" s="313"/>
      <c r="Z42" s="313"/>
      <c r="AA42" s="313"/>
      <c r="AB42" s="313"/>
      <c r="AC42" s="313"/>
      <c r="AD42" s="313"/>
      <c r="AE42" s="313"/>
      <c r="AF42" s="313"/>
      <c r="AG42" s="313"/>
      <c r="AH42" s="313"/>
      <c r="AI42" s="313"/>
      <c r="AJ42" s="313"/>
      <c r="AK42" s="313"/>
      <c r="AL42" s="313"/>
      <c r="AM42" s="313"/>
      <c r="AN42" s="313"/>
      <c r="AO42" s="314"/>
      <c r="AP42" s="43"/>
      <c r="CD42" s="2"/>
      <c r="CE42" s="2"/>
      <c r="CF42" s="2"/>
      <c r="CG42" s="2"/>
      <c r="CH42" s="2"/>
    </row>
    <row r="43" spans="2:86" ht="12" customHeight="1" x14ac:dyDescent="0.15">
      <c r="B43" s="342"/>
      <c r="C43" s="348"/>
      <c r="D43" s="346"/>
      <c r="E43" s="346"/>
      <c r="F43" s="346"/>
      <c r="G43" s="346"/>
      <c r="H43" s="346"/>
      <c r="I43" s="346"/>
      <c r="J43" s="347"/>
      <c r="K43" s="315" t="s">
        <v>233</v>
      </c>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5"/>
      <c r="AM43" s="315"/>
      <c r="AN43" s="315"/>
      <c r="AO43" s="315"/>
      <c r="AP43" s="43"/>
      <c r="CD43" s="2"/>
      <c r="CE43" s="2"/>
      <c r="CF43" s="2"/>
      <c r="CG43" s="2"/>
      <c r="CH43" s="2"/>
    </row>
    <row r="44" spans="2:86" ht="12" customHeight="1" x14ac:dyDescent="0.15">
      <c r="B44" s="342"/>
      <c r="C44" s="348"/>
      <c r="D44" s="346"/>
      <c r="E44" s="346"/>
      <c r="F44" s="346"/>
      <c r="G44" s="346"/>
      <c r="H44" s="346"/>
      <c r="I44" s="346"/>
      <c r="J44" s="347"/>
      <c r="K44" s="301" t="s">
        <v>234</v>
      </c>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3"/>
      <c r="AP44" s="43"/>
      <c r="CD44" s="2"/>
      <c r="CE44" s="2"/>
      <c r="CF44" s="2"/>
      <c r="CG44" s="2"/>
      <c r="CH44" s="2"/>
    </row>
    <row r="45" spans="2:86" ht="12" customHeight="1" x14ac:dyDescent="0.15">
      <c r="B45" s="343"/>
      <c r="C45" s="349"/>
      <c r="D45" s="350"/>
      <c r="E45" s="350"/>
      <c r="F45" s="350"/>
      <c r="G45" s="350"/>
      <c r="H45" s="350"/>
      <c r="I45" s="350"/>
      <c r="J45" s="351"/>
      <c r="K45" s="304" t="s">
        <v>235</v>
      </c>
      <c r="L45" s="305"/>
      <c r="M45" s="305"/>
      <c r="N45" s="305"/>
      <c r="O45" s="305"/>
      <c r="P45" s="305"/>
      <c r="Q45" s="305"/>
      <c r="R45" s="305"/>
      <c r="S45" s="305"/>
      <c r="T45" s="305"/>
      <c r="U45" s="305"/>
      <c r="V45" s="305"/>
      <c r="W45" s="305"/>
      <c r="X45" s="305"/>
      <c r="Y45" s="305"/>
      <c r="Z45" s="305"/>
      <c r="AA45" s="305"/>
      <c r="AB45" s="305"/>
      <c r="AC45" s="305"/>
      <c r="AD45" s="305"/>
      <c r="AE45" s="305"/>
      <c r="AF45" s="305"/>
      <c r="AG45" s="305"/>
      <c r="AH45" s="305"/>
      <c r="AI45" s="305"/>
      <c r="AJ45" s="305"/>
      <c r="AK45" s="305"/>
      <c r="AL45" s="305"/>
      <c r="AM45" s="305"/>
      <c r="AN45" s="305"/>
      <c r="AO45" s="306"/>
      <c r="AP45" s="43"/>
      <c r="CD45" s="2"/>
      <c r="CE45" s="2"/>
      <c r="CF45" s="2"/>
      <c r="CG45" s="2"/>
      <c r="CH45" s="2"/>
    </row>
    <row r="46" spans="2:86" ht="12" customHeight="1" x14ac:dyDescent="0.2">
      <c r="B46" s="6" t="s">
        <v>236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N11:O34" xr:uid="{B46B5A63-3112-42F0-B50F-5029F926117B}">
      <formula1>INDIRECT(L11)</formula1>
    </dataValidation>
    <dataValidation type="list" allowBlank="1" showInputMessage="1" showErrorMessage="1" sqref="Y11:AB34" xr:uid="{5D6EE583-CD74-486A-85B8-42C36658639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A5D1618-CE6B-4F24-AC2D-8890D78CDEB5}">
          <x14:formula1>
            <xm:f>'(参考)リスト'!$G$16:$G$19</xm:f>
          </x14:formula1>
          <xm:sqref>AM35:AO38</xm:sqref>
        </x14:dataValidation>
        <x14:dataValidation type="list" allowBlank="1" showInputMessage="1" showErrorMessage="1" xr:uid="{D34928BF-222D-4244-8A93-30D53594C31E}">
          <x14:formula1>
            <xm:f>'(参考)リスト'!$F$16:$F$21</xm:f>
          </x14:formula1>
          <xm:sqref>U11:X34</xm:sqref>
        </x14:dataValidation>
        <x14:dataValidation type="list" allowBlank="1" showInputMessage="1" showErrorMessage="1" xr:uid="{6AE1D3EC-C20E-4EAE-A007-81AA9692B399}">
          <x14:formula1>
            <xm:f>'(参考)リスト'!$E$16:$E$27</xm:f>
          </x14:formula1>
          <xm:sqref>R11:T34</xm:sqref>
        </x14:dataValidation>
        <x14:dataValidation type="list" allowBlank="1" showInputMessage="1" showErrorMessage="1" xr:uid="{C810FD1D-DCE9-4B9F-9A9B-2AFD5912BB3D}">
          <x14:formula1>
            <xm:f>'(参考)リスト'!$B$16:$B$21</xm:f>
          </x14:formula1>
          <xm:sqref>L11:M34</xm:sqref>
        </x14:dataValidation>
        <x14:dataValidation type="list" allowBlank="1" showInputMessage="1" showErrorMessage="1" xr:uid="{6B838673-45C5-4BCB-B228-15602C5CF846}">
          <x14:formula1>
            <xm:f>'(参考)リスト'!$D$16:$D$18</xm:f>
          </x14:formula1>
          <xm:sqref>P11:Q34</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7A5C-0E09-4D47-B9D8-E58ADD7B7793}">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387" t="s">
        <v>204</v>
      </c>
      <c r="AV1" s="388" t="s">
        <v>205</v>
      </c>
      <c r="AW1" s="388"/>
      <c r="AX1" s="388"/>
      <c r="AY1" s="382" t="s">
        <v>206</v>
      </c>
      <c r="AZ1" s="382"/>
      <c r="BA1" s="382"/>
      <c r="BB1" s="382"/>
      <c r="BC1" s="382"/>
      <c r="BD1" s="382"/>
      <c r="BE1" s="382"/>
      <c r="BF1" s="382"/>
      <c r="BG1" s="382"/>
      <c r="BH1" s="382"/>
      <c r="BI1" s="382"/>
      <c r="BJ1" s="382"/>
      <c r="BK1" s="382" t="s">
        <v>207</v>
      </c>
      <c r="BL1" s="382"/>
      <c r="BM1" s="382"/>
      <c r="BN1" s="382"/>
      <c r="BO1" s="382"/>
      <c r="BP1" s="382"/>
      <c r="BQ1" s="382"/>
      <c r="BR1" s="382"/>
      <c r="BS1" s="382"/>
      <c r="BT1" s="382"/>
      <c r="BU1" s="382"/>
      <c r="BV1" s="382"/>
      <c r="BW1" s="366"/>
      <c r="BX1" s="366"/>
      <c r="BY1" s="366"/>
      <c r="BZ1" s="366"/>
      <c r="CA1" s="366"/>
      <c r="CB1" s="366"/>
      <c r="CC1" s="366"/>
      <c r="CD1" s="366"/>
      <c r="CE1" s="366"/>
      <c r="CF1" s="366"/>
      <c r="CG1" s="366"/>
      <c r="CH1" s="366"/>
    </row>
    <row r="2" spans="2:86" ht="8.25" customHeight="1" x14ac:dyDescent="0.15">
      <c r="AU2" s="387"/>
      <c r="AV2" s="388" t="s">
        <v>208</v>
      </c>
      <c r="AW2" s="389" t="s">
        <v>209</v>
      </c>
      <c r="AX2" s="389" t="s">
        <v>210</v>
      </c>
      <c r="AY2" s="382" t="s">
        <v>211</v>
      </c>
      <c r="AZ2" s="382"/>
      <c r="BA2" s="382"/>
      <c r="BB2" s="382"/>
      <c r="BC2" s="382"/>
      <c r="BD2" s="382"/>
      <c r="BE2" s="382"/>
      <c r="BF2" s="382"/>
      <c r="BG2" s="382"/>
      <c r="BH2" s="382"/>
      <c r="BI2" s="382"/>
      <c r="BJ2" s="382"/>
      <c r="BK2" s="382" t="s">
        <v>212</v>
      </c>
      <c r="BL2" s="382"/>
      <c r="BM2" s="382"/>
      <c r="BN2" s="382"/>
      <c r="BO2" s="382" t="s">
        <v>213</v>
      </c>
      <c r="BP2" s="382"/>
      <c r="BQ2" s="382"/>
      <c r="BR2" s="382"/>
      <c r="BS2" s="382"/>
      <c r="BT2" s="382"/>
      <c r="BU2" s="382"/>
      <c r="BV2" s="382"/>
      <c r="BW2" s="383"/>
      <c r="BX2" s="383"/>
      <c r="BY2" s="383"/>
      <c r="BZ2" s="383"/>
      <c r="CA2" s="366"/>
      <c r="CB2" s="366"/>
      <c r="CC2" s="366"/>
      <c r="CD2" s="366"/>
      <c r="CE2" s="366"/>
      <c r="CF2" s="366"/>
      <c r="CG2" s="366"/>
      <c r="CH2" s="366"/>
    </row>
    <row r="3" spans="2:86" ht="24.95" customHeight="1" x14ac:dyDescent="0.15">
      <c r="B3" s="384" t="s">
        <v>214</v>
      </c>
      <c r="C3" s="385"/>
      <c r="D3" s="385"/>
      <c r="E3" s="386"/>
      <c r="F3" s="386"/>
      <c r="G3" s="386"/>
      <c r="H3" s="386"/>
      <c r="I3" s="386"/>
      <c r="J3" s="386"/>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c r="AL3" s="385"/>
      <c r="AM3" s="385"/>
      <c r="AN3" s="385"/>
      <c r="AO3" s="385"/>
      <c r="AU3" s="387"/>
      <c r="AV3" s="388"/>
      <c r="AW3" s="389"/>
      <c r="AX3" s="389"/>
      <c r="AY3" s="382" t="s">
        <v>215</v>
      </c>
      <c r="AZ3" s="382"/>
      <c r="BA3" s="382"/>
      <c r="BB3" s="382"/>
      <c r="BC3" s="382" t="s">
        <v>216</v>
      </c>
      <c r="BD3" s="382"/>
      <c r="BE3" s="382"/>
      <c r="BF3" s="382"/>
      <c r="BG3" s="382" t="s">
        <v>217</v>
      </c>
      <c r="BH3" s="382"/>
      <c r="BI3" s="382"/>
      <c r="BJ3" s="382"/>
      <c r="BK3" s="382" t="s">
        <v>218</v>
      </c>
      <c r="BL3" s="382"/>
      <c r="BM3" s="382"/>
      <c r="BN3" s="382"/>
      <c r="BO3" s="382" t="s">
        <v>216</v>
      </c>
      <c r="BP3" s="382"/>
      <c r="BQ3" s="382"/>
      <c r="BR3" s="382"/>
      <c r="BS3" s="382" t="s">
        <v>217</v>
      </c>
      <c r="BT3" s="382"/>
      <c r="BU3" s="382"/>
      <c r="BV3" s="382"/>
      <c r="BW3" s="366"/>
      <c r="BX3" s="366"/>
      <c r="BY3" s="366"/>
      <c r="BZ3" s="366"/>
      <c r="CA3" s="366"/>
      <c r="CB3" s="366"/>
      <c r="CC3" s="366"/>
      <c r="CD3" s="366"/>
      <c r="CE3" s="366"/>
      <c r="CF3" s="366"/>
      <c r="CG3" s="366"/>
      <c r="CH3" s="366"/>
    </row>
    <row r="4" spans="2:86" ht="18" customHeight="1" x14ac:dyDescent="0.15">
      <c r="B4" s="367" t="s">
        <v>398</v>
      </c>
      <c r="C4" s="367"/>
      <c r="D4" s="367"/>
      <c r="E4" s="368" t="s">
        <v>399</v>
      </c>
      <c r="F4" s="369"/>
      <c r="G4" s="369"/>
      <c r="H4" s="369"/>
      <c r="I4" s="369"/>
      <c r="J4" s="370"/>
      <c r="K4" s="371" t="s">
        <v>400</v>
      </c>
      <c r="L4" s="371"/>
      <c r="M4" s="371"/>
      <c r="N4" s="364" t="s">
        <v>401</v>
      </c>
      <c r="O4" s="364"/>
      <c r="P4" s="364"/>
      <c r="Q4" s="364"/>
      <c r="R4" s="364"/>
      <c r="S4" s="364"/>
      <c r="T4" s="372" t="s">
        <v>511</v>
      </c>
      <c r="U4" s="373"/>
      <c r="V4" s="373"/>
      <c r="W4" s="373"/>
      <c r="X4" s="374"/>
      <c r="Y4" s="378" t="s">
        <v>512</v>
      </c>
      <c r="Z4" s="378"/>
      <c r="AA4" s="378"/>
      <c r="AB4" s="378"/>
      <c r="AC4" s="378"/>
      <c r="AD4" s="378"/>
      <c r="AE4" s="378"/>
      <c r="AF4" s="378"/>
      <c r="AG4" s="372" t="s">
        <v>509</v>
      </c>
      <c r="AH4" s="373"/>
      <c r="AI4" s="373"/>
      <c r="AJ4" s="374"/>
      <c r="AK4" s="390">
        <v>45917</v>
      </c>
      <c r="AL4" s="391"/>
      <c r="AM4" s="391"/>
      <c r="AN4" s="391"/>
      <c r="AO4" s="392"/>
      <c r="AU4" s="387"/>
      <c r="AV4" s="388"/>
      <c r="AW4" s="389"/>
      <c r="AX4" s="389"/>
      <c r="AY4" s="293" t="s">
        <v>219</v>
      </c>
      <c r="AZ4" s="293" t="s">
        <v>220</v>
      </c>
      <c r="BA4" s="293" t="s">
        <v>221</v>
      </c>
      <c r="BB4" s="293" t="s">
        <v>222</v>
      </c>
      <c r="BC4" s="293" t="s">
        <v>219</v>
      </c>
      <c r="BD4" s="293" t="s">
        <v>220</v>
      </c>
      <c r="BE4" s="293" t="s">
        <v>221</v>
      </c>
      <c r="BF4" s="293" t="s">
        <v>222</v>
      </c>
      <c r="BG4" s="293" t="s">
        <v>219</v>
      </c>
      <c r="BH4" s="293" t="s">
        <v>220</v>
      </c>
      <c r="BI4" s="293" t="s">
        <v>221</v>
      </c>
      <c r="BJ4" s="293" t="s">
        <v>222</v>
      </c>
      <c r="BK4" s="293" t="s">
        <v>219</v>
      </c>
      <c r="BL4" s="293" t="s">
        <v>220</v>
      </c>
      <c r="BM4" s="293" t="s">
        <v>221</v>
      </c>
      <c r="BN4" s="293" t="s">
        <v>222</v>
      </c>
      <c r="BO4" s="293" t="s">
        <v>219</v>
      </c>
      <c r="BP4" s="293" t="s">
        <v>220</v>
      </c>
      <c r="BQ4" s="293" t="s">
        <v>221</v>
      </c>
      <c r="BR4" s="293" t="s">
        <v>222</v>
      </c>
      <c r="BS4" s="293" t="s">
        <v>219</v>
      </c>
      <c r="BT4" s="293" t="s">
        <v>220</v>
      </c>
      <c r="BU4" s="293" t="s">
        <v>221</v>
      </c>
      <c r="BV4" s="293" t="s">
        <v>222</v>
      </c>
      <c r="BW4" s="5"/>
      <c r="BX4" s="5"/>
      <c r="BY4" s="5"/>
      <c r="BZ4" s="5"/>
      <c r="CA4" s="5"/>
      <c r="CB4" s="5"/>
      <c r="CC4" s="5"/>
      <c r="CD4" s="5"/>
      <c r="CE4" s="5"/>
      <c r="CF4" s="5"/>
      <c r="CG4" s="5"/>
      <c r="CH4" s="5"/>
    </row>
    <row r="5" spans="2:86" ht="18" customHeight="1" x14ac:dyDescent="0.15">
      <c r="B5" s="396" t="s">
        <v>532</v>
      </c>
      <c r="C5" s="396"/>
      <c r="D5" s="396"/>
      <c r="E5" s="397" t="s">
        <v>406</v>
      </c>
      <c r="F5" s="398"/>
      <c r="G5" s="398"/>
      <c r="H5" s="398"/>
      <c r="I5" s="398"/>
      <c r="J5" s="399"/>
      <c r="K5" s="400" t="s">
        <v>402</v>
      </c>
      <c r="L5" s="400"/>
      <c r="M5" s="400"/>
      <c r="N5" s="364" t="s">
        <v>510</v>
      </c>
      <c r="O5" s="364"/>
      <c r="P5" s="364"/>
      <c r="Q5" s="364"/>
      <c r="R5" s="364"/>
      <c r="S5" s="364"/>
      <c r="T5" s="375"/>
      <c r="U5" s="376"/>
      <c r="V5" s="376"/>
      <c r="W5" s="376"/>
      <c r="X5" s="377"/>
      <c r="Y5" s="365" t="s">
        <v>513</v>
      </c>
      <c r="Z5" s="365"/>
      <c r="AA5" s="365"/>
      <c r="AB5" s="365"/>
      <c r="AC5" s="365"/>
      <c r="AD5" s="365"/>
      <c r="AE5" s="365"/>
      <c r="AF5" s="365"/>
      <c r="AG5" s="379"/>
      <c r="AH5" s="380"/>
      <c r="AI5" s="380"/>
      <c r="AJ5" s="381"/>
      <c r="AK5" s="393"/>
      <c r="AL5" s="394"/>
      <c r="AM5" s="394"/>
      <c r="AN5" s="394"/>
      <c r="AO5" s="395"/>
      <c r="AU5" s="387"/>
      <c r="AV5" s="50" t="str">
        <f>N7</f>
        <v>S003</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10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0.01</v>
      </c>
      <c r="BR5" s="55">
        <f t="shared" si="1"/>
        <v>1.77</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341" t="s">
        <v>223</v>
      </c>
      <c r="C6" s="344"/>
      <c r="D6" s="345"/>
      <c r="E6" s="346"/>
      <c r="F6" s="346"/>
      <c r="G6" s="346"/>
      <c r="H6" s="346"/>
      <c r="I6" s="346"/>
      <c r="J6" s="347"/>
      <c r="K6" s="352" t="s">
        <v>913</v>
      </c>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4"/>
      <c r="AP6" s="2"/>
    </row>
    <row r="7" spans="2:86" ht="12" customHeight="1" x14ac:dyDescent="0.15">
      <c r="B7" s="342"/>
      <c r="C7" s="348"/>
      <c r="D7" s="346"/>
      <c r="E7" s="346"/>
      <c r="F7" s="346"/>
      <c r="G7" s="346"/>
      <c r="H7" s="346"/>
      <c r="I7" s="346"/>
      <c r="J7" s="347"/>
      <c r="K7" s="319" t="s">
        <v>914</v>
      </c>
      <c r="L7" s="320"/>
      <c r="M7" s="321"/>
      <c r="N7" s="332" t="s">
        <v>499</v>
      </c>
      <c r="O7" s="333"/>
      <c r="P7" s="319" t="s">
        <v>915</v>
      </c>
      <c r="Q7" s="321"/>
      <c r="R7" s="355">
        <v>10.5</v>
      </c>
      <c r="S7" s="356"/>
      <c r="T7" s="357"/>
      <c r="U7" s="323" t="s">
        <v>916</v>
      </c>
      <c r="V7" s="325"/>
      <c r="W7" s="323" t="s">
        <v>917</v>
      </c>
      <c r="X7" s="325"/>
      <c r="Y7" s="321" t="s">
        <v>224</v>
      </c>
      <c r="Z7" s="318"/>
      <c r="AA7" s="318"/>
      <c r="AB7" s="318"/>
      <c r="AC7" s="323" t="s">
        <v>225</v>
      </c>
      <c r="AD7" s="324"/>
      <c r="AE7" s="324"/>
      <c r="AF7" s="324"/>
      <c r="AG7" s="324"/>
      <c r="AH7" s="324"/>
      <c r="AI7" s="324"/>
      <c r="AJ7" s="325"/>
      <c r="AK7" s="323" t="s">
        <v>226</v>
      </c>
      <c r="AL7" s="324"/>
      <c r="AM7" s="324"/>
      <c r="AN7" s="358"/>
      <c r="AO7" s="359"/>
      <c r="AP7" s="2"/>
      <c r="AW7" s="58"/>
    </row>
    <row r="8" spans="2:86" ht="12" customHeight="1" x14ac:dyDescent="0.15">
      <c r="B8" s="342"/>
      <c r="C8" s="348"/>
      <c r="D8" s="346"/>
      <c r="E8" s="346"/>
      <c r="F8" s="346"/>
      <c r="G8" s="346"/>
      <c r="H8" s="346"/>
      <c r="I8" s="346"/>
      <c r="J8" s="347"/>
      <c r="K8" s="318" t="s">
        <v>636</v>
      </c>
      <c r="L8" s="318" t="s">
        <v>638</v>
      </c>
      <c r="M8" s="318"/>
      <c r="N8" s="318" t="s">
        <v>290</v>
      </c>
      <c r="O8" s="318"/>
      <c r="P8" s="318" t="s">
        <v>291</v>
      </c>
      <c r="Q8" s="318"/>
      <c r="R8" s="318" t="s">
        <v>292</v>
      </c>
      <c r="S8" s="318"/>
      <c r="T8" s="318"/>
      <c r="U8" s="326"/>
      <c r="V8" s="328"/>
      <c r="W8" s="326"/>
      <c r="X8" s="328"/>
      <c r="Y8" s="321"/>
      <c r="Z8" s="318"/>
      <c r="AA8" s="318"/>
      <c r="AB8" s="318"/>
      <c r="AC8" s="329"/>
      <c r="AD8" s="330"/>
      <c r="AE8" s="330"/>
      <c r="AF8" s="330"/>
      <c r="AG8" s="330"/>
      <c r="AH8" s="330"/>
      <c r="AI8" s="330"/>
      <c r="AJ8" s="331"/>
      <c r="AK8" s="326"/>
      <c r="AL8" s="327"/>
      <c r="AM8" s="327"/>
      <c r="AN8" s="360"/>
      <c r="AO8" s="361"/>
      <c r="AP8" s="2"/>
    </row>
    <row r="9" spans="2:86" ht="12" customHeight="1" x14ac:dyDescent="0.15">
      <c r="B9" s="342"/>
      <c r="C9" s="348"/>
      <c r="D9" s="346"/>
      <c r="E9" s="346"/>
      <c r="F9" s="346"/>
      <c r="G9" s="346"/>
      <c r="H9" s="346"/>
      <c r="I9" s="346"/>
      <c r="J9" s="347"/>
      <c r="K9" s="318"/>
      <c r="L9" s="318"/>
      <c r="M9" s="318"/>
      <c r="N9" s="318"/>
      <c r="O9" s="318"/>
      <c r="P9" s="318"/>
      <c r="Q9" s="318"/>
      <c r="R9" s="318"/>
      <c r="S9" s="318"/>
      <c r="T9" s="318"/>
      <c r="U9" s="326"/>
      <c r="V9" s="328"/>
      <c r="W9" s="326"/>
      <c r="X9" s="328"/>
      <c r="Y9" s="321" t="s">
        <v>227</v>
      </c>
      <c r="Z9" s="318"/>
      <c r="AA9" s="318"/>
      <c r="AB9" s="318"/>
      <c r="AC9" s="318" t="s">
        <v>228</v>
      </c>
      <c r="AD9" s="318"/>
      <c r="AE9" s="318"/>
      <c r="AF9" s="318"/>
      <c r="AG9" s="318" t="s">
        <v>229</v>
      </c>
      <c r="AH9" s="318"/>
      <c r="AI9" s="318"/>
      <c r="AJ9" s="318"/>
      <c r="AK9" s="326"/>
      <c r="AL9" s="327"/>
      <c r="AM9" s="327"/>
      <c r="AN9" s="360"/>
      <c r="AO9" s="361"/>
      <c r="AP9" s="2"/>
    </row>
    <row r="10" spans="2:86" ht="12" customHeight="1" x14ac:dyDescent="0.15">
      <c r="B10" s="342"/>
      <c r="C10" s="348"/>
      <c r="D10" s="346"/>
      <c r="E10" s="346"/>
      <c r="F10" s="346"/>
      <c r="G10" s="346"/>
      <c r="H10" s="346"/>
      <c r="I10" s="346"/>
      <c r="J10" s="347"/>
      <c r="K10" s="318"/>
      <c r="L10" s="318"/>
      <c r="M10" s="318"/>
      <c r="N10" s="318"/>
      <c r="O10" s="318"/>
      <c r="P10" s="318"/>
      <c r="Q10" s="318"/>
      <c r="R10" s="318"/>
      <c r="S10" s="318"/>
      <c r="T10" s="318"/>
      <c r="U10" s="329"/>
      <c r="V10" s="331"/>
      <c r="W10" s="329"/>
      <c r="X10" s="331"/>
      <c r="Y10" s="53" t="s">
        <v>111</v>
      </c>
      <c r="Z10" s="49" t="s">
        <v>110</v>
      </c>
      <c r="AA10" s="49" t="s">
        <v>230</v>
      </c>
      <c r="AB10" s="49" t="s">
        <v>231</v>
      </c>
      <c r="AC10" s="49" t="s">
        <v>111</v>
      </c>
      <c r="AD10" s="49" t="s">
        <v>110</v>
      </c>
      <c r="AE10" s="49" t="s">
        <v>230</v>
      </c>
      <c r="AF10" s="49" t="s">
        <v>231</v>
      </c>
      <c r="AG10" s="49" t="s">
        <v>111</v>
      </c>
      <c r="AH10" s="49" t="s">
        <v>110</v>
      </c>
      <c r="AI10" s="49" t="s">
        <v>230</v>
      </c>
      <c r="AJ10" s="49" t="s">
        <v>231</v>
      </c>
      <c r="AK10" s="329"/>
      <c r="AL10" s="330"/>
      <c r="AM10" s="330"/>
      <c r="AN10" s="362"/>
      <c r="AO10" s="363"/>
      <c r="AP10" s="2"/>
    </row>
    <row r="11" spans="2:86" ht="12" customHeight="1" x14ac:dyDescent="0.15">
      <c r="B11" s="342"/>
      <c r="C11" s="348"/>
      <c r="D11" s="346"/>
      <c r="E11" s="346"/>
      <c r="F11" s="346"/>
      <c r="G11" s="346"/>
      <c r="H11" s="346"/>
      <c r="I11" s="346"/>
      <c r="J11" s="347"/>
      <c r="K11" s="100">
        <v>8</v>
      </c>
      <c r="L11" s="335" t="s">
        <v>533</v>
      </c>
      <c r="M11" s="336"/>
      <c r="N11" s="335" t="s">
        <v>546</v>
      </c>
      <c r="O11" s="336"/>
      <c r="P11" s="335" t="s">
        <v>525</v>
      </c>
      <c r="Q11" s="336"/>
      <c r="R11" s="340" t="s">
        <v>309</v>
      </c>
      <c r="S11" s="340"/>
      <c r="T11" s="340"/>
      <c r="U11" s="335" t="s">
        <v>544</v>
      </c>
      <c r="V11" s="336"/>
      <c r="W11" s="335"/>
      <c r="X11" s="336"/>
      <c r="Y11" s="54"/>
      <c r="Z11" s="54"/>
      <c r="AA11" s="54"/>
      <c r="AB11" s="54"/>
      <c r="AC11" s="60"/>
      <c r="AD11" s="60"/>
      <c r="AE11" s="60">
        <v>0.01</v>
      </c>
      <c r="AF11" s="60"/>
      <c r="AG11" s="60"/>
      <c r="AH11" s="60"/>
      <c r="AI11" s="60"/>
      <c r="AJ11" s="60"/>
      <c r="AK11" s="332"/>
      <c r="AL11" s="333"/>
      <c r="AM11" s="333"/>
      <c r="AN11" s="333"/>
      <c r="AO11" s="334"/>
      <c r="AP11" s="2"/>
      <c r="AQ11" s="59">
        <f t="shared" ref="AQ11:AQ27" si="2">IF(P11="材質劣化",2,IF(P11="漏水",3,1))</f>
        <v>2</v>
      </c>
      <c r="AS11" s="43" t="str">
        <f>IF(Y11&lt;&gt;"",1,"")</f>
        <v/>
      </c>
    </row>
    <row r="12" spans="2:86" ht="12" customHeight="1" x14ac:dyDescent="0.15">
      <c r="B12" s="342"/>
      <c r="C12" s="348"/>
      <c r="D12" s="346"/>
      <c r="E12" s="346"/>
      <c r="F12" s="346"/>
      <c r="G12" s="346"/>
      <c r="H12" s="346"/>
      <c r="I12" s="346"/>
      <c r="J12" s="347"/>
      <c r="K12" s="100">
        <v>10</v>
      </c>
      <c r="L12" s="335" t="s">
        <v>533</v>
      </c>
      <c r="M12" s="336"/>
      <c r="N12" s="335" t="s">
        <v>542</v>
      </c>
      <c r="O12" s="336"/>
      <c r="P12" s="335" t="s">
        <v>525</v>
      </c>
      <c r="Q12" s="336"/>
      <c r="R12" s="340" t="s">
        <v>309</v>
      </c>
      <c r="S12" s="340"/>
      <c r="T12" s="340"/>
      <c r="U12" s="335" t="s">
        <v>536</v>
      </c>
      <c r="V12" s="336"/>
      <c r="W12" s="335"/>
      <c r="X12" s="336"/>
      <c r="Y12" s="54"/>
      <c r="Z12" s="54"/>
      <c r="AA12" s="54"/>
      <c r="AB12" s="54"/>
      <c r="AC12" s="291"/>
      <c r="AD12" s="291"/>
      <c r="AE12" s="291"/>
      <c r="AF12" s="291">
        <v>0.15</v>
      </c>
      <c r="AG12" s="291"/>
      <c r="AH12" s="291"/>
      <c r="AI12" s="291"/>
      <c r="AJ12" s="291"/>
      <c r="AK12" s="332"/>
      <c r="AL12" s="333"/>
      <c r="AM12" s="333"/>
      <c r="AN12" s="333"/>
      <c r="AO12" s="334"/>
      <c r="AP12" s="2"/>
      <c r="AQ12" s="59">
        <f t="shared" si="2"/>
        <v>2</v>
      </c>
    </row>
    <row r="13" spans="2:86" ht="12" customHeight="1" x14ac:dyDescent="0.15">
      <c r="B13" s="342"/>
      <c r="C13" s="348"/>
      <c r="D13" s="346"/>
      <c r="E13" s="346"/>
      <c r="F13" s="346"/>
      <c r="G13" s="346"/>
      <c r="H13" s="346"/>
      <c r="I13" s="346"/>
      <c r="J13" s="347"/>
      <c r="K13" s="100">
        <v>29</v>
      </c>
      <c r="L13" s="335" t="s">
        <v>533</v>
      </c>
      <c r="M13" s="336"/>
      <c r="N13" s="335" t="s">
        <v>549</v>
      </c>
      <c r="O13" s="336"/>
      <c r="P13" s="335" t="s">
        <v>525</v>
      </c>
      <c r="Q13" s="336"/>
      <c r="R13" s="337" t="s">
        <v>309</v>
      </c>
      <c r="S13" s="338"/>
      <c r="T13" s="339"/>
      <c r="U13" s="335" t="s">
        <v>536</v>
      </c>
      <c r="V13" s="336"/>
      <c r="W13" s="335"/>
      <c r="X13" s="336"/>
      <c r="Y13" s="54"/>
      <c r="Z13" s="54"/>
      <c r="AA13" s="54"/>
      <c r="AB13" s="54"/>
      <c r="AC13" s="291"/>
      <c r="AD13" s="291"/>
      <c r="AE13" s="291"/>
      <c r="AF13" s="291">
        <v>0.2</v>
      </c>
      <c r="AG13" s="291"/>
      <c r="AH13" s="291"/>
      <c r="AI13" s="291"/>
      <c r="AJ13" s="291"/>
      <c r="AK13" s="332"/>
      <c r="AL13" s="333"/>
      <c r="AM13" s="333"/>
      <c r="AN13" s="333"/>
      <c r="AO13" s="334"/>
      <c r="AP13" s="2"/>
      <c r="AQ13" s="59">
        <f t="shared" si="2"/>
        <v>2</v>
      </c>
    </row>
    <row r="14" spans="2:86" ht="12" customHeight="1" x14ac:dyDescent="0.15">
      <c r="B14" s="342"/>
      <c r="C14" s="348"/>
      <c r="D14" s="346"/>
      <c r="E14" s="346"/>
      <c r="F14" s="346"/>
      <c r="G14" s="346"/>
      <c r="H14" s="346"/>
      <c r="I14" s="346"/>
      <c r="J14" s="347"/>
      <c r="K14" s="100">
        <v>30</v>
      </c>
      <c r="L14" s="335" t="s">
        <v>533</v>
      </c>
      <c r="M14" s="336"/>
      <c r="N14" s="335" t="s">
        <v>567</v>
      </c>
      <c r="O14" s="336"/>
      <c r="P14" s="335" t="s">
        <v>525</v>
      </c>
      <c r="Q14" s="336"/>
      <c r="R14" s="340" t="s">
        <v>309</v>
      </c>
      <c r="S14" s="340"/>
      <c r="T14" s="340"/>
      <c r="U14" s="335" t="s">
        <v>536</v>
      </c>
      <c r="V14" s="336"/>
      <c r="W14" s="335"/>
      <c r="X14" s="336"/>
      <c r="Y14" s="54"/>
      <c r="Z14" s="54"/>
      <c r="AA14" s="54"/>
      <c r="AB14" s="54"/>
      <c r="AC14" s="60"/>
      <c r="AD14" s="60"/>
      <c r="AE14" s="60"/>
      <c r="AF14" s="60">
        <v>0.1</v>
      </c>
      <c r="AG14" s="60"/>
      <c r="AH14" s="60"/>
      <c r="AI14" s="60"/>
      <c r="AJ14" s="60"/>
      <c r="AK14" s="332"/>
      <c r="AL14" s="333"/>
      <c r="AM14" s="333"/>
      <c r="AN14" s="333"/>
      <c r="AO14" s="334"/>
      <c r="AP14" s="2"/>
      <c r="AQ14" s="59">
        <f t="shared" si="2"/>
        <v>2</v>
      </c>
    </row>
    <row r="15" spans="2:86" ht="12" customHeight="1" x14ac:dyDescent="0.15">
      <c r="B15" s="342"/>
      <c r="C15" s="348"/>
      <c r="D15" s="346"/>
      <c r="E15" s="346"/>
      <c r="F15" s="346"/>
      <c r="G15" s="346"/>
      <c r="H15" s="346"/>
      <c r="I15" s="346"/>
      <c r="J15" s="347"/>
      <c r="K15" s="100">
        <v>31</v>
      </c>
      <c r="L15" s="335" t="s">
        <v>533</v>
      </c>
      <c r="M15" s="336"/>
      <c r="N15" s="335" t="s">
        <v>567</v>
      </c>
      <c r="O15" s="336"/>
      <c r="P15" s="335" t="s">
        <v>525</v>
      </c>
      <c r="Q15" s="336"/>
      <c r="R15" s="337" t="s">
        <v>309</v>
      </c>
      <c r="S15" s="338"/>
      <c r="T15" s="339"/>
      <c r="U15" s="335" t="s">
        <v>536</v>
      </c>
      <c r="V15" s="336"/>
      <c r="W15" s="335"/>
      <c r="X15" s="336"/>
      <c r="Y15" s="54"/>
      <c r="Z15" s="54"/>
      <c r="AA15" s="54"/>
      <c r="AB15" s="54"/>
      <c r="AC15" s="60"/>
      <c r="AD15" s="60"/>
      <c r="AE15" s="60"/>
      <c r="AF15" s="60">
        <v>0.15</v>
      </c>
      <c r="AG15" s="60"/>
      <c r="AH15" s="60"/>
      <c r="AI15" s="60"/>
      <c r="AJ15" s="60"/>
      <c r="AK15" s="332"/>
      <c r="AL15" s="333"/>
      <c r="AM15" s="333"/>
      <c r="AN15" s="333"/>
      <c r="AO15" s="334"/>
      <c r="AP15" s="2"/>
      <c r="AQ15" s="59">
        <f t="shared" si="2"/>
        <v>2</v>
      </c>
    </row>
    <row r="16" spans="2:86" ht="12" customHeight="1" x14ac:dyDescent="0.15">
      <c r="B16" s="342"/>
      <c r="C16" s="348"/>
      <c r="D16" s="346"/>
      <c r="E16" s="346"/>
      <c r="F16" s="346"/>
      <c r="G16" s="346"/>
      <c r="H16" s="346"/>
      <c r="I16" s="346"/>
      <c r="J16" s="347"/>
      <c r="K16" s="100">
        <v>33</v>
      </c>
      <c r="L16" s="335" t="s">
        <v>533</v>
      </c>
      <c r="M16" s="336"/>
      <c r="N16" s="335" t="s">
        <v>552</v>
      </c>
      <c r="O16" s="336"/>
      <c r="P16" s="335" t="s">
        <v>525</v>
      </c>
      <c r="Q16" s="336"/>
      <c r="R16" s="337" t="s">
        <v>309</v>
      </c>
      <c r="S16" s="338"/>
      <c r="T16" s="339"/>
      <c r="U16" s="335" t="s">
        <v>544</v>
      </c>
      <c r="V16" s="336"/>
      <c r="W16" s="335"/>
      <c r="X16" s="336"/>
      <c r="Y16" s="54"/>
      <c r="Z16" s="54"/>
      <c r="AA16" s="54"/>
      <c r="AB16" s="54"/>
      <c r="AC16" s="60"/>
      <c r="AD16" s="60"/>
      <c r="AE16" s="60"/>
      <c r="AF16" s="60">
        <v>0.04</v>
      </c>
      <c r="AG16" s="60"/>
      <c r="AH16" s="60"/>
      <c r="AI16" s="60"/>
      <c r="AJ16" s="60"/>
      <c r="AK16" s="332"/>
      <c r="AL16" s="333"/>
      <c r="AM16" s="333"/>
      <c r="AN16" s="333"/>
      <c r="AO16" s="334"/>
      <c r="AP16" s="2"/>
      <c r="AQ16" s="59">
        <f t="shared" si="2"/>
        <v>2</v>
      </c>
    </row>
    <row r="17" spans="2:46" ht="12" customHeight="1" x14ac:dyDescent="0.15">
      <c r="B17" s="342"/>
      <c r="C17" s="348"/>
      <c r="D17" s="346"/>
      <c r="E17" s="346"/>
      <c r="F17" s="346"/>
      <c r="G17" s="346"/>
      <c r="H17" s="346"/>
      <c r="I17" s="346"/>
      <c r="J17" s="347"/>
      <c r="K17" s="100">
        <v>34</v>
      </c>
      <c r="L17" s="335" t="s">
        <v>533</v>
      </c>
      <c r="M17" s="336"/>
      <c r="N17" s="335" t="s">
        <v>552</v>
      </c>
      <c r="O17" s="336"/>
      <c r="P17" s="335" t="s">
        <v>525</v>
      </c>
      <c r="Q17" s="336"/>
      <c r="R17" s="337" t="s">
        <v>309</v>
      </c>
      <c r="S17" s="338"/>
      <c r="T17" s="339"/>
      <c r="U17" s="335" t="s">
        <v>544</v>
      </c>
      <c r="V17" s="336"/>
      <c r="W17" s="335"/>
      <c r="X17" s="336"/>
      <c r="Y17" s="54"/>
      <c r="Z17" s="54"/>
      <c r="AA17" s="54"/>
      <c r="AB17" s="54"/>
      <c r="AC17" s="60"/>
      <c r="AD17" s="60"/>
      <c r="AE17" s="60"/>
      <c r="AF17" s="60">
        <v>0.55000000000000004</v>
      </c>
      <c r="AG17" s="60"/>
      <c r="AH17" s="60"/>
      <c r="AI17" s="60"/>
      <c r="AJ17" s="60"/>
      <c r="AK17" s="332"/>
      <c r="AL17" s="333"/>
      <c r="AM17" s="333"/>
      <c r="AN17" s="333"/>
      <c r="AO17" s="334"/>
      <c r="AP17" s="2"/>
      <c r="AQ17" s="59">
        <f t="shared" si="2"/>
        <v>2</v>
      </c>
    </row>
    <row r="18" spans="2:46" ht="12" customHeight="1" x14ac:dyDescent="0.15">
      <c r="B18" s="342"/>
      <c r="C18" s="348"/>
      <c r="D18" s="346"/>
      <c r="E18" s="346"/>
      <c r="F18" s="346"/>
      <c r="G18" s="346"/>
      <c r="H18" s="346"/>
      <c r="I18" s="346"/>
      <c r="J18" s="347"/>
      <c r="K18" s="100">
        <v>35</v>
      </c>
      <c r="L18" s="335" t="s">
        <v>533</v>
      </c>
      <c r="M18" s="336"/>
      <c r="N18" s="335" t="s">
        <v>552</v>
      </c>
      <c r="O18" s="336"/>
      <c r="P18" s="335" t="s">
        <v>525</v>
      </c>
      <c r="Q18" s="336"/>
      <c r="R18" s="337" t="s">
        <v>309</v>
      </c>
      <c r="S18" s="338"/>
      <c r="T18" s="339"/>
      <c r="U18" s="335" t="s">
        <v>544</v>
      </c>
      <c r="V18" s="336"/>
      <c r="W18" s="335"/>
      <c r="X18" s="336"/>
      <c r="Y18" s="54"/>
      <c r="Z18" s="54"/>
      <c r="AA18" s="54"/>
      <c r="AB18" s="54"/>
      <c r="AC18" s="60"/>
      <c r="AD18" s="60"/>
      <c r="AE18" s="60"/>
      <c r="AF18" s="60">
        <v>0.02</v>
      </c>
      <c r="AG18" s="60"/>
      <c r="AH18" s="60"/>
      <c r="AI18" s="60"/>
      <c r="AJ18" s="60"/>
      <c r="AK18" s="332"/>
      <c r="AL18" s="333"/>
      <c r="AM18" s="333"/>
      <c r="AN18" s="333"/>
      <c r="AO18" s="334"/>
      <c r="AP18" s="2"/>
      <c r="AQ18" s="59">
        <f t="shared" si="2"/>
        <v>2</v>
      </c>
    </row>
    <row r="19" spans="2:46" ht="12" customHeight="1" x14ac:dyDescent="0.15">
      <c r="B19" s="342"/>
      <c r="C19" s="348"/>
      <c r="D19" s="346"/>
      <c r="E19" s="346"/>
      <c r="F19" s="346"/>
      <c r="G19" s="346"/>
      <c r="H19" s="346"/>
      <c r="I19" s="346"/>
      <c r="J19" s="347"/>
      <c r="K19" s="100">
        <v>40</v>
      </c>
      <c r="L19" s="335" t="s">
        <v>533</v>
      </c>
      <c r="M19" s="336"/>
      <c r="N19" s="335" t="s">
        <v>549</v>
      </c>
      <c r="O19" s="336"/>
      <c r="P19" s="335" t="s">
        <v>525</v>
      </c>
      <c r="Q19" s="336"/>
      <c r="R19" s="337" t="s">
        <v>309</v>
      </c>
      <c r="S19" s="338"/>
      <c r="T19" s="339"/>
      <c r="U19" s="335" t="s">
        <v>545</v>
      </c>
      <c r="V19" s="336"/>
      <c r="W19" s="335"/>
      <c r="X19" s="336"/>
      <c r="Y19" s="54"/>
      <c r="Z19" s="54"/>
      <c r="AA19" s="54"/>
      <c r="AB19" s="54"/>
      <c r="AC19" s="60"/>
      <c r="AD19" s="60"/>
      <c r="AE19" s="60"/>
      <c r="AF19" s="60">
        <v>0.1</v>
      </c>
      <c r="AG19" s="60"/>
      <c r="AH19" s="60"/>
      <c r="AI19" s="60"/>
      <c r="AJ19" s="60"/>
      <c r="AK19" s="332"/>
      <c r="AL19" s="333"/>
      <c r="AM19" s="333"/>
      <c r="AN19" s="333"/>
      <c r="AO19" s="334"/>
      <c r="AP19" s="2"/>
      <c r="AQ19" s="59">
        <f t="shared" si="2"/>
        <v>2</v>
      </c>
    </row>
    <row r="20" spans="2:46" ht="12" customHeight="1" x14ac:dyDescent="0.15">
      <c r="B20" s="342"/>
      <c r="C20" s="348"/>
      <c r="D20" s="346"/>
      <c r="E20" s="346"/>
      <c r="F20" s="346"/>
      <c r="G20" s="346"/>
      <c r="H20" s="346"/>
      <c r="I20" s="346"/>
      <c r="J20" s="347"/>
      <c r="K20" s="100">
        <v>41</v>
      </c>
      <c r="L20" s="335" t="s">
        <v>533</v>
      </c>
      <c r="M20" s="336"/>
      <c r="N20" s="335" t="s">
        <v>549</v>
      </c>
      <c r="O20" s="336"/>
      <c r="P20" s="335" t="s">
        <v>525</v>
      </c>
      <c r="Q20" s="336"/>
      <c r="R20" s="337" t="s">
        <v>309</v>
      </c>
      <c r="S20" s="338"/>
      <c r="T20" s="339"/>
      <c r="U20" s="335" t="s">
        <v>544</v>
      </c>
      <c r="V20" s="336"/>
      <c r="W20" s="335"/>
      <c r="X20" s="336"/>
      <c r="Y20" s="54"/>
      <c r="Z20" s="54"/>
      <c r="AA20" s="54"/>
      <c r="AB20" s="54"/>
      <c r="AC20" s="60"/>
      <c r="AD20" s="60"/>
      <c r="AE20" s="60"/>
      <c r="AF20" s="60">
        <v>0.31</v>
      </c>
      <c r="AG20" s="60"/>
      <c r="AH20" s="60"/>
      <c r="AI20" s="60"/>
      <c r="AJ20" s="60"/>
      <c r="AK20" s="332"/>
      <c r="AL20" s="333"/>
      <c r="AM20" s="333"/>
      <c r="AN20" s="333"/>
      <c r="AO20" s="334"/>
      <c r="AP20" s="2"/>
      <c r="AQ20" s="59">
        <f t="shared" si="2"/>
        <v>2</v>
      </c>
    </row>
    <row r="21" spans="2:46" ht="12" customHeight="1" x14ac:dyDescent="0.15">
      <c r="B21" s="342"/>
      <c r="C21" s="348"/>
      <c r="D21" s="346"/>
      <c r="E21" s="346"/>
      <c r="F21" s="346"/>
      <c r="G21" s="346"/>
      <c r="H21" s="346"/>
      <c r="I21" s="346"/>
      <c r="J21" s="347"/>
      <c r="K21" s="100">
        <v>42</v>
      </c>
      <c r="L21" s="335" t="s">
        <v>533</v>
      </c>
      <c r="M21" s="336"/>
      <c r="N21" s="335" t="s">
        <v>552</v>
      </c>
      <c r="O21" s="336"/>
      <c r="P21" s="335" t="s">
        <v>525</v>
      </c>
      <c r="Q21" s="336"/>
      <c r="R21" s="337" t="s">
        <v>309</v>
      </c>
      <c r="S21" s="338"/>
      <c r="T21" s="339"/>
      <c r="U21" s="335" t="s">
        <v>545</v>
      </c>
      <c r="V21" s="336"/>
      <c r="W21" s="335"/>
      <c r="X21" s="336"/>
      <c r="Y21" s="54"/>
      <c r="Z21" s="54"/>
      <c r="AA21" s="54"/>
      <c r="AB21" s="54"/>
      <c r="AC21" s="60"/>
      <c r="AD21" s="60"/>
      <c r="AE21" s="60"/>
      <c r="AF21" s="60">
        <v>0.15</v>
      </c>
      <c r="AG21" s="60"/>
      <c r="AH21" s="60"/>
      <c r="AI21" s="60"/>
      <c r="AJ21" s="60"/>
      <c r="AK21" s="332"/>
      <c r="AL21" s="333"/>
      <c r="AM21" s="333"/>
      <c r="AN21" s="333"/>
      <c r="AO21" s="334"/>
      <c r="AP21" s="2"/>
      <c r="AQ21" s="59">
        <f t="shared" si="2"/>
        <v>2</v>
      </c>
    </row>
    <row r="22" spans="2:46" ht="12" customHeight="1" x14ac:dyDescent="0.15">
      <c r="B22" s="342"/>
      <c r="C22" s="348"/>
      <c r="D22" s="346"/>
      <c r="E22" s="346"/>
      <c r="F22" s="346"/>
      <c r="G22" s="346"/>
      <c r="H22" s="346"/>
      <c r="I22" s="346"/>
      <c r="J22" s="347"/>
      <c r="K22" s="100">
        <v>43</v>
      </c>
      <c r="L22" s="335" t="s">
        <v>557</v>
      </c>
      <c r="M22" s="336"/>
      <c r="N22" s="335" t="s">
        <v>558</v>
      </c>
      <c r="O22" s="336"/>
      <c r="P22" s="335"/>
      <c r="Q22" s="336"/>
      <c r="R22" s="337" t="s">
        <v>343</v>
      </c>
      <c r="S22" s="338"/>
      <c r="T22" s="339"/>
      <c r="U22" s="335" t="s">
        <v>545</v>
      </c>
      <c r="V22" s="336"/>
      <c r="W22" s="335"/>
      <c r="X22" s="336"/>
      <c r="Y22" s="54"/>
      <c r="Z22" s="54"/>
      <c r="AA22" s="54"/>
      <c r="AB22" s="54"/>
      <c r="AC22" s="60"/>
      <c r="AD22" s="60"/>
      <c r="AE22" s="60"/>
      <c r="AF22" s="60"/>
      <c r="AG22" s="60"/>
      <c r="AH22" s="60"/>
      <c r="AI22" s="60"/>
      <c r="AJ22" s="60"/>
      <c r="AK22" s="332" t="s">
        <v>588</v>
      </c>
      <c r="AL22" s="333"/>
      <c r="AM22" s="333"/>
      <c r="AN22" s="333"/>
      <c r="AO22" s="334"/>
      <c r="AP22" s="2"/>
      <c r="AQ22" s="59">
        <f t="shared" si="2"/>
        <v>1</v>
      </c>
    </row>
    <row r="23" spans="2:46" ht="12" customHeight="1" x14ac:dyDescent="0.15">
      <c r="B23" s="342"/>
      <c r="C23" s="348"/>
      <c r="D23" s="346"/>
      <c r="E23" s="346"/>
      <c r="F23" s="346"/>
      <c r="G23" s="346"/>
      <c r="H23" s="346"/>
      <c r="I23" s="346"/>
      <c r="J23" s="347"/>
      <c r="K23" s="100">
        <v>13</v>
      </c>
      <c r="L23" s="335"/>
      <c r="M23" s="336"/>
      <c r="N23" s="335"/>
      <c r="O23" s="336"/>
      <c r="P23" s="335"/>
      <c r="Q23" s="336"/>
      <c r="R23" s="337"/>
      <c r="S23" s="338"/>
      <c r="T23" s="339"/>
      <c r="U23" s="335"/>
      <c r="V23" s="336"/>
      <c r="W23" s="335"/>
      <c r="X23" s="336"/>
      <c r="Y23" s="54"/>
      <c r="Z23" s="54"/>
      <c r="AA23" s="54"/>
      <c r="AB23" s="54"/>
      <c r="AC23" s="60"/>
      <c r="AD23" s="60"/>
      <c r="AE23" s="60"/>
      <c r="AF23" s="60"/>
      <c r="AG23" s="60"/>
      <c r="AH23" s="60"/>
      <c r="AI23" s="60"/>
      <c r="AJ23" s="60"/>
      <c r="AK23" s="332"/>
      <c r="AL23" s="333"/>
      <c r="AM23" s="333"/>
      <c r="AN23" s="333"/>
      <c r="AO23" s="334"/>
      <c r="AP23" s="2"/>
      <c r="AQ23" s="59">
        <f t="shared" si="2"/>
        <v>1</v>
      </c>
    </row>
    <row r="24" spans="2:46" ht="12" customHeight="1" x14ac:dyDescent="0.15">
      <c r="B24" s="342"/>
      <c r="C24" s="348"/>
      <c r="D24" s="346"/>
      <c r="E24" s="346"/>
      <c r="F24" s="346"/>
      <c r="G24" s="346"/>
      <c r="H24" s="346"/>
      <c r="I24" s="346"/>
      <c r="J24" s="347"/>
      <c r="K24" s="100">
        <v>14</v>
      </c>
      <c r="L24" s="335"/>
      <c r="M24" s="336"/>
      <c r="N24" s="335"/>
      <c r="O24" s="336"/>
      <c r="P24" s="335"/>
      <c r="Q24" s="336"/>
      <c r="R24" s="337"/>
      <c r="S24" s="338"/>
      <c r="T24" s="339"/>
      <c r="U24" s="335"/>
      <c r="V24" s="336"/>
      <c r="W24" s="335"/>
      <c r="X24" s="336"/>
      <c r="Y24" s="54"/>
      <c r="Z24" s="54"/>
      <c r="AA24" s="54"/>
      <c r="AB24" s="54"/>
      <c r="AC24" s="60"/>
      <c r="AD24" s="60"/>
      <c r="AE24" s="60"/>
      <c r="AF24" s="60"/>
      <c r="AG24" s="60"/>
      <c r="AH24" s="60"/>
      <c r="AI24" s="60"/>
      <c r="AJ24" s="60"/>
      <c r="AK24" s="332"/>
      <c r="AL24" s="333"/>
      <c r="AM24" s="333"/>
      <c r="AN24" s="333"/>
      <c r="AO24" s="334"/>
      <c r="AP24" s="2"/>
      <c r="AQ24" s="59">
        <f t="shared" si="2"/>
        <v>1</v>
      </c>
    </row>
    <row r="25" spans="2:46" ht="12" customHeight="1" x14ac:dyDescent="0.15">
      <c r="B25" s="342"/>
      <c r="C25" s="348"/>
      <c r="D25" s="346"/>
      <c r="E25" s="346"/>
      <c r="F25" s="346"/>
      <c r="G25" s="346"/>
      <c r="H25" s="346"/>
      <c r="I25" s="346"/>
      <c r="J25" s="347"/>
      <c r="K25" s="100">
        <v>15</v>
      </c>
      <c r="L25" s="335"/>
      <c r="M25" s="336"/>
      <c r="N25" s="335"/>
      <c r="O25" s="336"/>
      <c r="P25" s="335"/>
      <c r="Q25" s="336"/>
      <c r="R25" s="337"/>
      <c r="S25" s="338"/>
      <c r="T25" s="339"/>
      <c r="U25" s="335"/>
      <c r="V25" s="336"/>
      <c r="W25" s="335"/>
      <c r="X25" s="336"/>
      <c r="Y25" s="54"/>
      <c r="Z25" s="54"/>
      <c r="AA25" s="54"/>
      <c r="AB25" s="54"/>
      <c r="AC25" s="60"/>
      <c r="AD25" s="60"/>
      <c r="AE25" s="60"/>
      <c r="AF25" s="60"/>
      <c r="AG25" s="60"/>
      <c r="AH25" s="60"/>
      <c r="AI25" s="60"/>
      <c r="AJ25" s="60"/>
      <c r="AK25" s="332"/>
      <c r="AL25" s="333"/>
      <c r="AM25" s="333"/>
      <c r="AN25" s="333"/>
      <c r="AO25" s="334"/>
      <c r="AP25" s="2"/>
      <c r="AQ25" s="59">
        <f t="shared" si="2"/>
        <v>1</v>
      </c>
    </row>
    <row r="26" spans="2:46" ht="12" customHeight="1" x14ac:dyDescent="0.15">
      <c r="B26" s="342"/>
      <c r="C26" s="348"/>
      <c r="D26" s="346"/>
      <c r="E26" s="346"/>
      <c r="F26" s="346"/>
      <c r="G26" s="346"/>
      <c r="H26" s="346"/>
      <c r="I26" s="346"/>
      <c r="J26" s="347"/>
      <c r="K26" s="100">
        <v>16</v>
      </c>
      <c r="L26" s="335"/>
      <c r="M26" s="336"/>
      <c r="N26" s="335"/>
      <c r="O26" s="336"/>
      <c r="P26" s="335"/>
      <c r="Q26" s="336"/>
      <c r="R26" s="337"/>
      <c r="S26" s="338"/>
      <c r="T26" s="339"/>
      <c r="U26" s="335"/>
      <c r="V26" s="336"/>
      <c r="W26" s="335"/>
      <c r="X26" s="336"/>
      <c r="Y26" s="54"/>
      <c r="Z26" s="54"/>
      <c r="AA26" s="54"/>
      <c r="AB26" s="54"/>
      <c r="AC26" s="60"/>
      <c r="AD26" s="60"/>
      <c r="AE26" s="60"/>
      <c r="AF26" s="60"/>
      <c r="AG26" s="60"/>
      <c r="AH26" s="60"/>
      <c r="AI26" s="60"/>
      <c r="AJ26" s="60"/>
      <c r="AK26" s="332"/>
      <c r="AL26" s="333"/>
      <c r="AM26" s="333"/>
      <c r="AN26" s="333"/>
      <c r="AO26" s="334"/>
      <c r="AP26" s="2"/>
      <c r="AQ26" s="59">
        <f t="shared" si="2"/>
        <v>1</v>
      </c>
    </row>
    <row r="27" spans="2:46" ht="12" customHeight="1" x14ac:dyDescent="0.15">
      <c r="B27" s="342"/>
      <c r="C27" s="348"/>
      <c r="D27" s="346"/>
      <c r="E27" s="346"/>
      <c r="F27" s="346"/>
      <c r="G27" s="346"/>
      <c r="H27" s="346"/>
      <c r="I27" s="346"/>
      <c r="J27" s="347"/>
      <c r="K27" s="100">
        <v>17</v>
      </c>
      <c r="L27" s="335"/>
      <c r="M27" s="336"/>
      <c r="N27" s="335"/>
      <c r="O27" s="336"/>
      <c r="P27" s="335"/>
      <c r="Q27" s="336"/>
      <c r="R27" s="337"/>
      <c r="S27" s="338"/>
      <c r="T27" s="339"/>
      <c r="U27" s="335"/>
      <c r="V27" s="336"/>
      <c r="W27" s="335"/>
      <c r="X27" s="336"/>
      <c r="Y27" s="54"/>
      <c r="Z27" s="54"/>
      <c r="AA27" s="54"/>
      <c r="AB27" s="54"/>
      <c r="AC27" s="60"/>
      <c r="AD27" s="60"/>
      <c r="AE27" s="60"/>
      <c r="AF27" s="60"/>
      <c r="AG27" s="60"/>
      <c r="AH27" s="60"/>
      <c r="AI27" s="60"/>
      <c r="AJ27" s="60"/>
      <c r="AK27" s="332"/>
      <c r="AL27" s="333"/>
      <c r="AM27" s="333"/>
      <c r="AN27" s="333"/>
      <c r="AO27" s="334"/>
      <c r="AP27" s="2"/>
      <c r="AQ27" s="59">
        <f t="shared" si="2"/>
        <v>1</v>
      </c>
    </row>
    <row r="28" spans="2:46" ht="12" customHeight="1" x14ac:dyDescent="0.15">
      <c r="B28" s="342"/>
      <c r="C28" s="348"/>
      <c r="D28" s="346"/>
      <c r="E28" s="346"/>
      <c r="F28" s="346"/>
      <c r="G28" s="346"/>
      <c r="H28" s="346"/>
      <c r="I28" s="346"/>
      <c r="J28" s="347"/>
      <c r="K28" s="100">
        <v>18</v>
      </c>
      <c r="L28" s="335"/>
      <c r="M28" s="336"/>
      <c r="N28" s="335"/>
      <c r="O28" s="336"/>
      <c r="P28" s="335"/>
      <c r="Q28" s="336"/>
      <c r="R28" s="337"/>
      <c r="S28" s="338"/>
      <c r="T28" s="339"/>
      <c r="U28" s="335"/>
      <c r="V28" s="336"/>
      <c r="W28" s="335"/>
      <c r="X28" s="336"/>
      <c r="Y28" s="54"/>
      <c r="Z28" s="54"/>
      <c r="AA28" s="54"/>
      <c r="AB28" s="54"/>
      <c r="AC28" s="60"/>
      <c r="AD28" s="60"/>
      <c r="AE28" s="60"/>
      <c r="AF28" s="60"/>
      <c r="AG28" s="60"/>
      <c r="AH28" s="60"/>
      <c r="AI28" s="60"/>
      <c r="AJ28" s="60"/>
      <c r="AK28" s="332"/>
      <c r="AL28" s="333"/>
      <c r="AM28" s="333"/>
      <c r="AN28" s="333"/>
      <c r="AO28" s="334"/>
      <c r="AP28" s="2"/>
      <c r="AQ28" s="59">
        <f>IF(P30="材質劣化",2,IF(P30="漏水",3,1))</f>
        <v>1</v>
      </c>
    </row>
    <row r="29" spans="2:46" ht="12" customHeight="1" x14ac:dyDescent="0.15">
      <c r="B29" s="342"/>
      <c r="C29" s="348"/>
      <c r="D29" s="346"/>
      <c r="E29" s="346"/>
      <c r="F29" s="346"/>
      <c r="G29" s="346"/>
      <c r="H29" s="346"/>
      <c r="I29" s="346"/>
      <c r="J29" s="347"/>
      <c r="K29" s="100">
        <v>19</v>
      </c>
      <c r="L29" s="335"/>
      <c r="M29" s="336"/>
      <c r="N29" s="335"/>
      <c r="O29" s="336"/>
      <c r="P29" s="335"/>
      <c r="Q29" s="336"/>
      <c r="R29" s="337"/>
      <c r="S29" s="338"/>
      <c r="T29" s="339"/>
      <c r="U29" s="335"/>
      <c r="V29" s="336"/>
      <c r="W29" s="335"/>
      <c r="X29" s="336"/>
      <c r="Y29" s="54"/>
      <c r="Z29" s="54"/>
      <c r="AA29" s="54"/>
      <c r="AB29" s="54"/>
      <c r="AC29" s="60"/>
      <c r="AD29" s="60"/>
      <c r="AE29" s="60"/>
      <c r="AF29" s="60"/>
      <c r="AG29" s="60"/>
      <c r="AH29" s="60"/>
      <c r="AI29" s="60"/>
      <c r="AJ29" s="60"/>
      <c r="AK29" s="332"/>
      <c r="AL29" s="333"/>
      <c r="AM29" s="333"/>
      <c r="AN29" s="333"/>
      <c r="AO29" s="334"/>
      <c r="AP29" s="2"/>
      <c r="AQ29" s="59">
        <f>IF(P34="材質劣化",2,IF(P34="漏水",3,1))</f>
        <v>1</v>
      </c>
    </row>
    <row r="30" spans="2:46" ht="12" customHeight="1" x14ac:dyDescent="0.15">
      <c r="B30" s="342"/>
      <c r="C30" s="348"/>
      <c r="D30" s="346"/>
      <c r="E30" s="346"/>
      <c r="F30" s="346"/>
      <c r="G30" s="346"/>
      <c r="H30" s="346"/>
      <c r="I30" s="346"/>
      <c r="J30" s="347"/>
      <c r="K30" s="100">
        <v>20</v>
      </c>
      <c r="L30" s="335"/>
      <c r="M30" s="336"/>
      <c r="N30" s="335"/>
      <c r="O30" s="336"/>
      <c r="P30" s="335"/>
      <c r="Q30" s="336"/>
      <c r="R30" s="337"/>
      <c r="S30" s="338"/>
      <c r="T30" s="339"/>
      <c r="U30" s="335"/>
      <c r="V30" s="336"/>
      <c r="W30" s="335"/>
      <c r="X30" s="336"/>
      <c r="Y30" s="54"/>
      <c r="Z30" s="54"/>
      <c r="AA30" s="54"/>
      <c r="AB30" s="54"/>
      <c r="AC30" s="60"/>
      <c r="AD30" s="60"/>
      <c r="AE30" s="60"/>
      <c r="AF30" s="60"/>
      <c r="AG30" s="60"/>
      <c r="AH30" s="60"/>
      <c r="AI30" s="60"/>
      <c r="AJ30" s="60"/>
      <c r="AK30" s="332"/>
      <c r="AL30" s="333"/>
      <c r="AM30" s="333"/>
      <c r="AN30" s="333"/>
      <c r="AO30" s="334"/>
      <c r="AP30" s="2"/>
      <c r="AQ30" s="59">
        <f>IF(P30="材質劣化",2,IF(P30="漏水",3,1))</f>
        <v>1</v>
      </c>
    </row>
    <row r="31" spans="2:46" ht="12" customHeight="1" x14ac:dyDescent="0.15">
      <c r="B31" s="342"/>
      <c r="C31" s="348"/>
      <c r="D31" s="346"/>
      <c r="E31" s="346"/>
      <c r="F31" s="346"/>
      <c r="G31" s="346"/>
      <c r="H31" s="346"/>
      <c r="I31" s="346"/>
      <c r="J31" s="347"/>
      <c r="K31" s="100">
        <v>21</v>
      </c>
      <c r="L31" s="335"/>
      <c r="M31" s="336"/>
      <c r="N31" s="335"/>
      <c r="O31" s="336"/>
      <c r="P31" s="335"/>
      <c r="Q31" s="336"/>
      <c r="R31" s="337"/>
      <c r="S31" s="338"/>
      <c r="T31" s="339"/>
      <c r="U31" s="335"/>
      <c r="V31" s="336"/>
      <c r="W31" s="335"/>
      <c r="X31" s="336"/>
      <c r="Y31" s="54"/>
      <c r="Z31" s="54"/>
      <c r="AA31" s="54"/>
      <c r="AB31" s="54"/>
      <c r="AC31" s="60"/>
      <c r="AD31" s="60"/>
      <c r="AE31" s="60"/>
      <c r="AF31" s="60"/>
      <c r="AG31" s="60"/>
      <c r="AH31" s="60"/>
      <c r="AI31" s="60"/>
      <c r="AJ31" s="60"/>
      <c r="AK31" s="332"/>
      <c r="AL31" s="333"/>
      <c r="AM31" s="333"/>
      <c r="AN31" s="333"/>
      <c r="AO31" s="334"/>
      <c r="AP31" s="2"/>
      <c r="AQ31" s="59">
        <f>IF(P33="材質劣化",2,IF(P33="漏水",3,1))</f>
        <v>1</v>
      </c>
    </row>
    <row r="32" spans="2:46" ht="12" customHeight="1" x14ac:dyDescent="0.15">
      <c r="B32" s="342"/>
      <c r="C32" s="348"/>
      <c r="D32" s="346"/>
      <c r="E32" s="346"/>
      <c r="F32" s="346"/>
      <c r="G32" s="346"/>
      <c r="H32" s="346"/>
      <c r="I32" s="346"/>
      <c r="J32" s="347"/>
      <c r="K32" s="100">
        <v>22</v>
      </c>
      <c r="L32" s="335"/>
      <c r="M32" s="336"/>
      <c r="N32" s="335"/>
      <c r="O32" s="336"/>
      <c r="P32" s="335"/>
      <c r="Q32" s="336"/>
      <c r="R32" s="337"/>
      <c r="S32" s="338"/>
      <c r="T32" s="339"/>
      <c r="U32" s="335"/>
      <c r="V32" s="336"/>
      <c r="W32" s="335"/>
      <c r="X32" s="336"/>
      <c r="Y32" s="54"/>
      <c r="Z32" s="54"/>
      <c r="AA32" s="54"/>
      <c r="AB32" s="54"/>
      <c r="AC32" s="60"/>
      <c r="AD32" s="60"/>
      <c r="AE32" s="60"/>
      <c r="AF32" s="60"/>
      <c r="AG32" s="60"/>
      <c r="AH32" s="60"/>
      <c r="AI32" s="60"/>
      <c r="AJ32" s="60"/>
      <c r="AK32" s="332"/>
      <c r="AL32" s="333"/>
      <c r="AM32" s="333"/>
      <c r="AN32" s="333"/>
      <c r="AO32" s="334"/>
      <c r="AP32" s="2"/>
      <c r="AQ32" s="59">
        <f>IF(P37="材質劣化",2,IF(P37="漏水",3,1))</f>
        <v>1</v>
      </c>
      <c r="AS32" s="3"/>
      <c r="AT32" s="3"/>
    </row>
    <row r="33" spans="2:86" ht="12" customHeight="1" x14ac:dyDescent="0.15">
      <c r="B33" s="342"/>
      <c r="C33" s="348"/>
      <c r="D33" s="346"/>
      <c r="E33" s="346"/>
      <c r="F33" s="346"/>
      <c r="G33" s="346"/>
      <c r="H33" s="346"/>
      <c r="I33" s="346"/>
      <c r="J33" s="347"/>
      <c r="K33" s="100">
        <v>23</v>
      </c>
      <c r="L33" s="335"/>
      <c r="M33" s="336"/>
      <c r="N33" s="335"/>
      <c r="O33" s="336"/>
      <c r="P33" s="335"/>
      <c r="Q33" s="336"/>
      <c r="R33" s="337"/>
      <c r="S33" s="338"/>
      <c r="T33" s="339"/>
      <c r="U33" s="335"/>
      <c r="V33" s="336"/>
      <c r="W33" s="335"/>
      <c r="X33" s="336"/>
      <c r="Y33" s="54"/>
      <c r="Z33" s="54"/>
      <c r="AA33" s="54"/>
      <c r="AB33" s="54"/>
      <c r="AC33" s="60"/>
      <c r="AD33" s="60"/>
      <c r="AE33" s="60"/>
      <c r="AF33" s="60"/>
      <c r="AG33" s="60"/>
      <c r="AH33" s="60"/>
      <c r="AI33" s="60"/>
      <c r="AJ33" s="60"/>
      <c r="AK33" s="332"/>
      <c r="AL33" s="333"/>
      <c r="AM33" s="333"/>
      <c r="AN33" s="333"/>
      <c r="AO33" s="334"/>
      <c r="AP33" s="2"/>
      <c r="AQ33" s="59">
        <f>IF(P33="材質劣化",2,IF(P33="漏水",3,1))</f>
        <v>1</v>
      </c>
      <c r="AS33" s="198"/>
      <c r="AT33" s="198"/>
    </row>
    <row r="34" spans="2:86" ht="12" customHeight="1" x14ac:dyDescent="0.15">
      <c r="B34" s="342"/>
      <c r="C34" s="348"/>
      <c r="D34" s="346"/>
      <c r="E34" s="346"/>
      <c r="F34" s="346"/>
      <c r="G34" s="346"/>
      <c r="H34" s="346"/>
      <c r="I34" s="346"/>
      <c r="J34" s="347"/>
      <c r="K34" s="100">
        <v>24</v>
      </c>
      <c r="L34" s="335"/>
      <c r="M34" s="336"/>
      <c r="N34" s="335"/>
      <c r="O34" s="336"/>
      <c r="P34" s="335"/>
      <c r="Q34" s="336"/>
      <c r="R34" s="337"/>
      <c r="S34" s="338"/>
      <c r="T34" s="339"/>
      <c r="U34" s="335"/>
      <c r="V34" s="336"/>
      <c r="W34" s="335"/>
      <c r="X34" s="336"/>
      <c r="Y34" s="54"/>
      <c r="Z34" s="54"/>
      <c r="AA34" s="54"/>
      <c r="AB34" s="54"/>
      <c r="AC34" s="60"/>
      <c r="AD34" s="60"/>
      <c r="AE34" s="60"/>
      <c r="AF34" s="60"/>
      <c r="AG34" s="60"/>
      <c r="AH34" s="60"/>
      <c r="AI34" s="60"/>
      <c r="AJ34" s="60"/>
      <c r="AK34" s="332"/>
      <c r="AL34" s="333"/>
      <c r="AM34" s="333"/>
      <c r="AN34" s="333"/>
      <c r="AO34" s="334"/>
      <c r="AP34" s="2"/>
      <c r="AQ34" s="59">
        <f>IF(P36="材質劣化",2,IF(P36="漏水",3,1))</f>
        <v>1</v>
      </c>
      <c r="AS34" s="199"/>
      <c r="AT34" s="199"/>
    </row>
    <row r="35" spans="2:86" ht="12" customHeight="1" x14ac:dyDescent="0.15">
      <c r="B35" s="342"/>
      <c r="C35" s="348"/>
      <c r="D35" s="346"/>
      <c r="E35" s="346"/>
      <c r="F35" s="346"/>
      <c r="G35" s="346"/>
      <c r="H35" s="346"/>
      <c r="I35" s="346"/>
      <c r="J35" s="347"/>
      <c r="K35" s="316" t="s">
        <v>918</v>
      </c>
      <c r="L35" s="318" t="s">
        <v>919</v>
      </c>
      <c r="M35" s="318"/>
      <c r="N35" s="318"/>
      <c r="O35" s="318"/>
      <c r="P35" s="318"/>
      <c r="Q35" s="318"/>
      <c r="R35" s="318"/>
      <c r="S35" s="318"/>
      <c r="T35" s="318"/>
      <c r="U35" s="318"/>
      <c r="V35" s="318"/>
      <c r="W35" s="318"/>
      <c r="X35" s="318"/>
      <c r="Y35" s="319" t="s">
        <v>545</v>
      </c>
      <c r="Z35" s="320"/>
      <c r="AA35" s="320"/>
      <c r="AB35" s="321"/>
      <c r="AC35" s="124">
        <f t="shared" ref="AC35:AJ35" si="3">SUM(AC11:AC34)</f>
        <v>0</v>
      </c>
      <c r="AD35" s="124">
        <f t="shared" si="3"/>
        <v>0</v>
      </c>
      <c r="AE35" s="124">
        <f>SUM(AE11:AE34)</f>
        <v>0.01</v>
      </c>
      <c r="AF35" s="124">
        <f t="shared" si="3"/>
        <v>1.77</v>
      </c>
      <c r="AG35" s="124">
        <f t="shared" si="3"/>
        <v>0</v>
      </c>
      <c r="AH35" s="124">
        <f t="shared" si="3"/>
        <v>0</v>
      </c>
      <c r="AI35" s="124">
        <f t="shared" si="3"/>
        <v>0</v>
      </c>
      <c r="AJ35" s="125">
        <f t="shared" si="3"/>
        <v>0</v>
      </c>
      <c r="AK35" s="318" t="s">
        <v>920</v>
      </c>
      <c r="AL35" s="318"/>
      <c r="AM35" s="322" t="s">
        <v>522</v>
      </c>
      <c r="AN35" s="322"/>
      <c r="AO35" s="322"/>
      <c r="AP35" s="2"/>
    </row>
    <row r="36" spans="2:86" ht="12" customHeight="1" x14ac:dyDescent="0.15">
      <c r="B36" s="342"/>
      <c r="C36" s="348"/>
      <c r="D36" s="346"/>
      <c r="E36" s="346"/>
      <c r="F36" s="346"/>
      <c r="G36" s="346"/>
      <c r="H36" s="346"/>
      <c r="I36" s="346"/>
      <c r="J36" s="347"/>
      <c r="K36" s="317"/>
      <c r="L36" s="323" t="s">
        <v>921</v>
      </c>
      <c r="M36" s="324"/>
      <c r="N36" s="325"/>
      <c r="O36" s="323" t="s">
        <v>922</v>
      </c>
      <c r="P36" s="324"/>
      <c r="Q36" s="324"/>
      <c r="R36" s="324"/>
      <c r="S36" s="324"/>
      <c r="T36" s="324"/>
      <c r="U36" s="324"/>
      <c r="V36" s="324"/>
      <c r="W36" s="324"/>
      <c r="X36" s="325"/>
      <c r="Y36" s="53" t="s">
        <v>527</v>
      </c>
      <c r="Z36" s="49" t="s">
        <v>526</v>
      </c>
      <c r="AA36" s="49" t="s">
        <v>544</v>
      </c>
      <c r="AB36" s="49" t="s">
        <v>536</v>
      </c>
      <c r="AC36" s="49" t="s">
        <v>527</v>
      </c>
      <c r="AD36" s="49" t="s">
        <v>526</v>
      </c>
      <c r="AE36" s="49" t="s">
        <v>544</v>
      </c>
      <c r="AF36" s="49" t="s">
        <v>536</v>
      </c>
      <c r="AG36" s="49" t="s">
        <v>527</v>
      </c>
      <c r="AH36" s="49" t="s">
        <v>526</v>
      </c>
      <c r="AI36" s="49" t="s">
        <v>544</v>
      </c>
      <c r="AJ36" s="82" t="s">
        <v>536</v>
      </c>
      <c r="AK36" s="318"/>
      <c r="AL36" s="318"/>
      <c r="AM36" s="322"/>
      <c r="AN36" s="322"/>
      <c r="AO36" s="322"/>
      <c r="AP36" s="2"/>
    </row>
    <row r="37" spans="2:86" ht="14.25" customHeight="1" x14ac:dyDescent="0.15">
      <c r="B37" s="342"/>
      <c r="C37" s="348"/>
      <c r="D37" s="346"/>
      <c r="E37" s="346"/>
      <c r="F37" s="346"/>
      <c r="G37" s="346"/>
      <c r="H37" s="346"/>
      <c r="I37" s="346"/>
      <c r="J37" s="347"/>
      <c r="K37" s="317"/>
      <c r="L37" s="326"/>
      <c r="M37" s="327"/>
      <c r="N37" s="328"/>
      <c r="O37" s="326"/>
      <c r="P37" s="327"/>
      <c r="Q37" s="327"/>
      <c r="R37" s="327"/>
      <c r="S37" s="327"/>
      <c r="T37" s="327"/>
      <c r="U37" s="327"/>
      <c r="V37" s="327"/>
      <c r="W37" s="327"/>
      <c r="X37" s="328"/>
      <c r="Y37" s="307">
        <f>IF(COUNTIF(Y11:Y34,"〇")&gt;0,1,0)</f>
        <v>0</v>
      </c>
      <c r="Z37" s="307">
        <f t="shared" ref="Z37:AB37" si="4">IF(COUNTIF(Z11:Z34,"〇")&gt;0,1,0)</f>
        <v>0</v>
      </c>
      <c r="AA37" s="307">
        <f t="shared" si="4"/>
        <v>0</v>
      </c>
      <c r="AB37" s="307">
        <f t="shared" si="4"/>
        <v>0</v>
      </c>
      <c r="AC37" s="307">
        <f>COUNTA(AC11:AC34)</f>
        <v>0</v>
      </c>
      <c r="AD37" s="307">
        <f t="shared" ref="AD37:AI37" si="5">COUNTA(AD11:AD34)</f>
        <v>0</v>
      </c>
      <c r="AE37" s="307">
        <f t="shared" si="5"/>
        <v>1</v>
      </c>
      <c r="AF37" s="307">
        <f t="shared" si="5"/>
        <v>10</v>
      </c>
      <c r="AG37" s="307">
        <f t="shared" si="5"/>
        <v>0</v>
      </c>
      <c r="AH37" s="307">
        <f t="shared" si="5"/>
        <v>0</v>
      </c>
      <c r="AI37" s="307">
        <f t="shared" si="5"/>
        <v>0</v>
      </c>
      <c r="AJ37" s="307">
        <f>COUNTA(AJ11:AJ34)</f>
        <v>0</v>
      </c>
      <c r="AK37" s="318"/>
      <c r="AL37" s="318"/>
      <c r="AM37" s="322"/>
      <c r="AN37" s="322"/>
      <c r="AO37" s="322"/>
      <c r="AP37" s="2"/>
      <c r="AU37" s="43">
        <f>+Y37</f>
        <v>0</v>
      </c>
    </row>
    <row r="38" spans="2:86" ht="14.25" customHeight="1" x14ac:dyDescent="0.15">
      <c r="B38" s="342"/>
      <c r="C38" s="348"/>
      <c r="D38" s="346"/>
      <c r="E38" s="346"/>
      <c r="F38" s="346"/>
      <c r="G38" s="346"/>
      <c r="H38" s="346"/>
      <c r="I38" s="346"/>
      <c r="J38" s="347"/>
      <c r="K38" s="317"/>
      <c r="L38" s="329"/>
      <c r="M38" s="330"/>
      <c r="N38" s="331"/>
      <c r="O38" s="329"/>
      <c r="P38" s="330"/>
      <c r="Q38" s="330"/>
      <c r="R38" s="330"/>
      <c r="S38" s="330"/>
      <c r="T38" s="330"/>
      <c r="U38" s="330"/>
      <c r="V38" s="330"/>
      <c r="W38" s="330"/>
      <c r="X38" s="331"/>
      <c r="Y38" s="307"/>
      <c r="Z38" s="307"/>
      <c r="AA38" s="307"/>
      <c r="AB38" s="307"/>
      <c r="AC38" s="307"/>
      <c r="AD38" s="307"/>
      <c r="AE38" s="307"/>
      <c r="AF38" s="307"/>
      <c r="AG38" s="307"/>
      <c r="AH38" s="307"/>
      <c r="AI38" s="307"/>
      <c r="AJ38" s="307"/>
      <c r="AK38" s="318"/>
      <c r="AL38" s="318"/>
      <c r="AM38" s="322"/>
      <c r="AN38" s="322"/>
      <c r="AO38" s="322"/>
      <c r="AP38" s="2"/>
    </row>
    <row r="39" spans="2:86" ht="12" customHeight="1" x14ac:dyDescent="0.15">
      <c r="B39" s="342"/>
      <c r="C39" s="348"/>
      <c r="D39" s="346"/>
      <c r="E39" s="346"/>
      <c r="F39" s="346"/>
      <c r="G39" s="346"/>
      <c r="H39" s="346"/>
      <c r="I39" s="346"/>
      <c r="J39" s="346"/>
      <c r="K39" s="308" t="s">
        <v>232</v>
      </c>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1"/>
      <c r="AL39" s="311"/>
      <c r="AM39" s="311"/>
      <c r="AN39" s="311"/>
      <c r="AO39" s="312"/>
      <c r="AP39" s="2"/>
    </row>
    <row r="40" spans="2:86" ht="12" customHeight="1" x14ac:dyDescent="0.15">
      <c r="B40" s="342"/>
      <c r="C40" s="348"/>
      <c r="D40" s="346"/>
      <c r="E40" s="346"/>
      <c r="F40" s="346"/>
      <c r="G40" s="346"/>
      <c r="H40" s="346"/>
      <c r="I40" s="346"/>
      <c r="J40" s="346"/>
      <c r="K40" s="309"/>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2"/>
      <c r="AP40" s="2"/>
    </row>
    <row r="41" spans="2:86" ht="12" customHeight="1" x14ac:dyDescent="0.15">
      <c r="B41" s="342"/>
      <c r="C41" s="348"/>
      <c r="D41" s="346"/>
      <c r="E41" s="346"/>
      <c r="F41" s="346"/>
      <c r="G41" s="346"/>
      <c r="H41" s="346"/>
      <c r="I41" s="346"/>
      <c r="J41" s="346"/>
      <c r="K41" s="309"/>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11"/>
      <c r="AN41" s="311"/>
      <c r="AO41" s="312"/>
      <c r="AP41" s="2"/>
    </row>
    <row r="42" spans="2:86" ht="12" customHeight="1" x14ac:dyDescent="0.15">
      <c r="B42" s="342"/>
      <c r="C42" s="348"/>
      <c r="D42" s="346"/>
      <c r="E42" s="346"/>
      <c r="F42" s="346"/>
      <c r="G42" s="346"/>
      <c r="H42" s="346"/>
      <c r="I42" s="346"/>
      <c r="J42" s="346"/>
      <c r="K42" s="309"/>
      <c r="L42" s="313"/>
      <c r="M42" s="313"/>
      <c r="N42" s="313"/>
      <c r="O42" s="313"/>
      <c r="P42" s="313"/>
      <c r="Q42" s="313"/>
      <c r="R42" s="313"/>
      <c r="S42" s="313"/>
      <c r="T42" s="313"/>
      <c r="U42" s="313"/>
      <c r="V42" s="313"/>
      <c r="W42" s="313"/>
      <c r="X42" s="313"/>
      <c r="Y42" s="313"/>
      <c r="Z42" s="313"/>
      <c r="AA42" s="313"/>
      <c r="AB42" s="313"/>
      <c r="AC42" s="313"/>
      <c r="AD42" s="313"/>
      <c r="AE42" s="313"/>
      <c r="AF42" s="313"/>
      <c r="AG42" s="313"/>
      <c r="AH42" s="313"/>
      <c r="AI42" s="313"/>
      <c r="AJ42" s="313"/>
      <c r="AK42" s="313"/>
      <c r="AL42" s="313"/>
      <c r="AM42" s="313"/>
      <c r="AN42" s="313"/>
      <c r="AO42" s="314"/>
      <c r="AP42" s="43"/>
      <c r="CD42" s="2"/>
      <c r="CE42" s="2"/>
      <c r="CF42" s="2"/>
      <c r="CG42" s="2"/>
      <c r="CH42" s="2"/>
    </row>
    <row r="43" spans="2:86" ht="12" customHeight="1" x14ac:dyDescent="0.15">
      <c r="B43" s="342"/>
      <c r="C43" s="348"/>
      <c r="D43" s="346"/>
      <c r="E43" s="346"/>
      <c r="F43" s="346"/>
      <c r="G43" s="346"/>
      <c r="H43" s="346"/>
      <c r="I43" s="346"/>
      <c r="J43" s="347"/>
      <c r="K43" s="315" t="s">
        <v>233</v>
      </c>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5"/>
      <c r="AM43" s="315"/>
      <c r="AN43" s="315"/>
      <c r="AO43" s="315"/>
      <c r="AP43" s="43"/>
      <c r="CD43" s="2"/>
      <c r="CE43" s="2"/>
      <c r="CF43" s="2"/>
      <c r="CG43" s="2"/>
      <c r="CH43" s="2"/>
    </row>
    <row r="44" spans="2:86" ht="12" customHeight="1" x14ac:dyDescent="0.15">
      <c r="B44" s="342"/>
      <c r="C44" s="348"/>
      <c r="D44" s="346"/>
      <c r="E44" s="346"/>
      <c r="F44" s="346"/>
      <c r="G44" s="346"/>
      <c r="H44" s="346"/>
      <c r="I44" s="346"/>
      <c r="J44" s="347"/>
      <c r="K44" s="301" t="s">
        <v>234</v>
      </c>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3"/>
      <c r="AP44" s="43"/>
      <c r="CD44" s="2"/>
      <c r="CE44" s="2"/>
      <c r="CF44" s="2"/>
      <c r="CG44" s="2"/>
      <c r="CH44" s="2"/>
    </row>
    <row r="45" spans="2:86" ht="12" customHeight="1" x14ac:dyDescent="0.15">
      <c r="B45" s="343"/>
      <c r="C45" s="349"/>
      <c r="D45" s="350"/>
      <c r="E45" s="350"/>
      <c r="F45" s="350"/>
      <c r="G45" s="350"/>
      <c r="H45" s="350"/>
      <c r="I45" s="350"/>
      <c r="J45" s="351"/>
      <c r="K45" s="304" t="s">
        <v>235</v>
      </c>
      <c r="L45" s="305"/>
      <c r="M45" s="305"/>
      <c r="N45" s="305"/>
      <c r="O45" s="305"/>
      <c r="P45" s="305"/>
      <c r="Q45" s="305"/>
      <c r="R45" s="305"/>
      <c r="S45" s="305"/>
      <c r="T45" s="305"/>
      <c r="U45" s="305"/>
      <c r="V45" s="305"/>
      <c r="W45" s="305"/>
      <c r="X45" s="305"/>
      <c r="Y45" s="305"/>
      <c r="Z45" s="305"/>
      <c r="AA45" s="305"/>
      <c r="AB45" s="305"/>
      <c r="AC45" s="305"/>
      <c r="AD45" s="305"/>
      <c r="AE45" s="305"/>
      <c r="AF45" s="305"/>
      <c r="AG45" s="305"/>
      <c r="AH45" s="305"/>
      <c r="AI45" s="305"/>
      <c r="AJ45" s="305"/>
      <c r="AK45" s="305"/>
      <c r="AL45" s="305"/>
      <c r="AM45" s="305"/>
      <c r="AN45" s="305"/>
      <c r="AO45" s="306"/>
      <c r="AP45" s="43"/>
      <c r="CD45" s="2"/>
      <c r="CE45" s="2"/>
      <c r="CF45" s="2"/>
      <c r="CG45" s="2"/>
      <c r="CH45" s="2"/>
    </row>
    <row r="46" spans="2:86" ht="12" customHeight="1" x14ac:dyDescent="0.2">
      <c r="B46" s="6" t="s">
        <v>236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Y11:AB34" xr:uid="{B1355B2D-9E16-4058-874E-D0A2648F347C}">
      <formula1>"〇,"</formula1>
    </dataValidation>
    <dataValidation type="list" allowBlank="1" showInputMessage="1" showErrorMessage="1" sqref="N11:O34" xr:uid="{F07AC2E1-6B40-4BCB-82F3-503C1045945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DA0AA45-DCF2-463E-BD59-5BA4E1EB5540}">
          <x14:formula1>
            <xm:f>'(参考)リスト'!$D$16:$D$18</xm:f>
          </x14:formula1>
          <xm:sqref>P11:Q34</xm:sqref>
        </x14:dataValidation>
        <x14:dataValidation type="list" allowBlank="1" showInputMessage="1" showErrorMessage="1" xr:uid="{B02FE565-E80C-444F-A118-9294A8D83252}">
          <x14:formula1>
            <xm:f>'(参考)リスト'!$B$16:$B$21</xm:f>
          </x14:formula1>
          <xm:sqref>L11:M34</xm:sqref>
        </x14:dataValidation>
        <x14:dataValidation type="list" allowBlank="1" showInputMessage="1" showErrorMessage="1" xr:uid="{F1F8E48C-85B7-45CF-9FB1-DD40D4F55B4F}">
          <x14:formula1>
            <xm:f>'(参考)リスト'!$E$16:$E$27</xm:f>
          </x14:formula1>
          <xm:sqref>R11:T34</xm:sqref>
        </x14:dataValidation>
        <x14:dataValidation type="list" allowBlank="1" showInputMessage="1" showErrorMessage="1" xr:uid="{87368742-7F26-4CE0-ADDD-1F29A053C287}">
          <x14:formula1>
            <xm:f>'(参考)リスト'!$F$16:$F$21</xm:f>
          </x14:formula1>
          <xm:sqref>U11:X34</xm:sqref>
        </x14:dataValidation>
        <x14:dataValidation type="list" allowBlank="1" showInputMessage="1" showErrorMessage="1" xr:uid="{0162875C-202E-4E3A-8418-A31606F1E396}">
          <x14:formula1>
            <xm:f>'(参考)リスト'!$G$16:$G$19</xm:f>
          </x14:formula1>
          <xm:sqref>AM35:AO38</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0F010-7E44-47AA-8E79-C925393C6808}">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387" t="s">
        <v>204</v>
      </c>
      <c r="AV1" s="388" t="s">
        <v>205</v>
      </c>
      <c r="AW1" s="388"/>
      <c r="AX1" s="388"/>
      <c r="AY1" s="382" t="s">
        <v>206</v>
      </c>
      <c r="AZ1" s="382"/>
      <c r="BA1" s="382"/>
      <c r="BB1" s="382"/>
      <c r="BC1" s="382"/>
      <c r="BD1" s="382"/>
      <c r="BE1" s="382"/>
      <c r="BF1" s="382"/>
      <c r="BG1" s="382"/>
      <c r="BH1" s="382"/>
      <c r="BI1" s="382"/>
      <c r="BJ1" s="382"/>
      <c r="BK1" s="382" t="s">
        <v>207</v>
      </c>
      <c r="BL1" s="382"/>
      <c r="BM1" s="382"/>
      <c r="BN1" s="382"/>
      <c r="BO1" s="382"/>
      <c r="BP1" s="382"/>
      <c r="BQ1" s="382"/>
      <c r="BR1" s="382"/>
      <c r="BS1" s="382"/>
      <c r="BT1" s="382"/>
      <c r="BU1" s="382"/>
      <c r="BV1" s="382"/>
      <c r="BW1" s="366"/>
      <c r="BX1" s="366"/>
      <c r="BY1" s="366"/>
      <c r="BZ1" s="366"/>
      <c r="CA1" s="366"/>
      <c r="CB1" s="366"/>
      <c r="CC1" s="366"/>
      <c r="CD1" s="366"/>
      <c r="CE1" s="366"/>
      <c r="CF1" s="366"/>
      <c r="CG1" s="366"/>
      <c r="CH1" s="366"/>
    </row>
    <row r="2" spans="2:86" ht="8.25" customHeight="1" x14ac:dyDescent="0.15">
      <c r="AU2" s="387"/>
      <c r="AV2" s="388" t="s">
        <v>208</v>
      </c>
      <c r="AW2" s="389" t="s">
        <v>209</v>
      </c>
      <c r="AX2" s="389" t="s">
        <v>210</v>
      </c>
      <c r="AY2" s="382" t="s">
        <v>211</v>
      </c>
      <c r="AZ2" s="382"/>
      <c r="BA2" s="382"/>
      <c r="BB2" s="382"/>
      <c r="BC2" s="382"/>
      <c r="BD2" s="382"/>
      <c r="BE2" s="382"/>
      <c r="BF2" s="382"/>
      <c r="BG2" s="382"/>
      <c r="BH2" s="382"/>
      <c r="BI2" s="382"/>
      <c r="BJ2" s="382"/>
      <c r="BK2" s="382" t="s">
        <v>212</v>
      </c>
      <c r="BL2" s="382"/>
      <c r="BM2" s="382"/>
      <c r="BN2" s="382"/>
      <c r="BO2" s="382" t="s">
        <v>213</v>
      </c>
      <c r="BP2" s="382"/>
      <c r="BQ2" s="382"/>
      <c r="BR2" s="382"/>
      <c r="BS2" s="382"/>
      <c r="BT2" s="382"/>
      <c r="BU2" s="382"/>
      <c r="BV2" s="382"/>
      <c r="BW2" s="383"/>
      <c r="BX2" s="383"/>
      <c r="BY2" s="383"/>
      <c r="BZ2" s="383"/>
      <c r="CA2" s="366"/>
      <c r="CB2" s="366"/>
      <c r="CC2" s="366"/>
      <c r="CD2" s="366"/>
      <c r="CE2" s="366"/>
      <c r="CF2" s="366"/>
      <c r="CG2" s="366"/>
      <c r="CH2" s="366"/>
    </row>
    <row r="3" spans="2:86" ht="24.95" customHeight="1" x14ac:dyDescent="0.15">
      <c r="B3" s="384" t="s">
        <v>214</v>
      </c>
      <c r="C3" s="385"/>
      <c r="D3" s="385"/>
      <c r="E3" s="386"/>
      <c r="F3" s="386"/>
      <c r="G3" s="386"/>
      <c r="H3" s="386"/>
      <c r="I3" s="386"/>
      <c r="J3" s="386"/>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c r="AL3" s="385"/>
      <c r="AM3" s="385"/>
      <c r="AN3" s="385"/>
      <c r="AO3" s="385"/>
      <c r="AU3" s="387"/>
      <c r="AV3" s="388"/>
      <c r="AW3" s="389"/>
      <c r="AX3" s="389"/>
      <c r="AY3" s="382" t="s">
        <v>215</v>
      </c>
      <c r="AZ3" s="382"/>
      <c r="BA3" s="382"/>
      <c r="BB3" s="382"/>
      <c r="BC3" s="382" t="s">
        <v>216</v>
      </c>
      <c r="BD3" s="382"/>
      <c r="BE3" s="382"/>
      <c r="BF3" s="382"/>
      <c r="BG3" s="382" t="s">
        <v>217</v>
      </c>
      <c r="BH3" s="382"/>
      <c r="BI3" s="382"/>
      <c r="BJ3" s="382"/>
      <c r="BK3" s="382" t="s">
        <v>218</v>
      </c>
      <c r="BL3" s="382"/>
      <c r="BM3" s="382"/>
      <c r="BN3" s="382"/>
      <c r="BO3" s="382" t="s">
        <v>216</v>
      </c>
      <c r="BP3" s="382"/>
      <c r="BQ3" s="382"/>
      <c r="BR3" s="382"/>
      <c r="BS3" s="382" t="s">
        <v>217</v>
      </c>
      <c r="BT3" s="382"/>
      <c r="BU3" s="382"/>
      <c r="BV3" s="382"/>
      <c r="BW3" s="366"/>
      <c r="BX3" s="366"/>
      <c r="BY3" s="366"/>
      <c r="BZ3" s="366"/>
      <c r="CA3" s="366"/>
      <c r="CB3" s="366"/>
      <c r="CC3" s="366"/>
      <c r="CD3" s="366"/>
      <c r="CE3" s="366"/>
      <c r="CF3" s="366"/>
      <c r="CG3" s="366"/>
      <c r="CH3" s="366"/>
    </row>
    <row r="4" spans="2:86" ht="18" customHeight="1" x14ac:dyDescent="0.15">
      <c r="B4" s="367" t="s">
        <v>398</v>
      </c>
      <c r="C4" s="367"/>
      <c r="D4" s="367"/>
      <c r="E4" s="368" t="s">
        <v>399</v>
      </c>
      <c r="F4" s="369"/>
      <c r="G4" s="369"/>
      <c r="H4" s="369"/>
      <c r="I4" s="369"/>
      <c r="J4" s="370"/>
      <c r="K4" s="371" t="s">
        <v>400</v>
      </c>
      <c r="L4" s="371"/>
      <c r="M4" s="371"/>
      <c r="N4" s="364" t="s">
        <v>401</v>
      </c>
      <c r="O4" s="364"/>
      <c r="P4" s="364"/>
      <c r="Q4" s="364"/>
      <c r="R4" s="364"/>
      <c r="S4" s="364"/>
      <c r="T4" s="372" t="s">
        <v>511</v>
      </c>
      <c r="U4" s="373"/>
      <c r="V4" s="373"/>
      <c r="W4" s="373"/>
      <c r="X4" s="374"/>
      <c r="Y4" s="378" t="s">
        <v>512</v>
      </c>
      <c r="Z4" s="378"/>
      <c r="AA4" s="378"/>
      <c r="AB4" s="378"/>
      <c r="AC4" s="378"/>
      <c r="AD4" s="378"/>
      <c r="AE4" s="378"/>
      <c r="AF4" s="378"/>
      <c r="AG4" s="372" t="s">
        <v>509</v>
      </c>
      <c r="AH4" s="373"/>
      <c r="AI4" s="373"/>
      <c r="AJ4" s="374"/>
      <c r="AK4" s="390">
        <v>45917</v>
      </c>
      <c r="AL4" s="391"/>
      <c r="AM4" s="391"/>
      <c r="AN4" s="391"/>
      <c r="AO4" s="392"/>
      <c r="AU4" s="387"/>
      <c r="AV4" s="388"/>
      <c r="AW4" s="389"/>
      <c r="AX4" s="389"/>
      <c r="AY4" s="293" t="s">
        <v>219</v>
      </c>
      <c r="AZ4" s="293" t="s">
        <v>220</v>
      </c>
      <c r="BA4" s="293" t="s">
        <v>221</v>
      </c>
      <c r="BB4" s="293" t="s">
        <v>222</v>
      </c>
      <c r="BC4" s="293" t="s">
        <v>219</v>
      </c>
      <c r="BD4" s="293" t="s">
        <v>220</v>
      </c>
      <c r="BE4" s="293" t="s">
        <v>221</v>
      </c>
      <c r="BF4" s="293" t="s">
        <v>222</v>
      </c>
      <c r="BG4" s="293" t="s">
        <v>219</v>
      </c>
      <c r="BH4" s="293" t="s">
        <v>220</v>
      </c>
      <c r="BI4" s="293" t="s">
        <v>221</v>
      </c>
      <c r="BJ4" s="293" t="s">
        <v>222</v>
      </c>
      <c r="BK4" s="293" t="s">
        <v>219</v>
      </c>
      <c r="BL4" s="293" t="s">
        <v>220</v>
      </c>
      <c r="BM4" s="293" t="s">
        <v>221</v>
      </c>
      <c r="BN4" s="293" t="s">
        <v>222</v>
      </c>
      <c r="BO4" s="293" t="s">
        <v>219</v>
      </c>
      <c r="BP4" s="293" t="s">
        <v>220</v>
      </c>
      <c r="BQ4" s="293" t="s">
        <v>221</v>
      </c>
      <c r="BR4" s="293" t="s">
        <v>222</v>
      </c>
      <c r="BS4" s="293" t="s">
        <v>219</v>
      </c>
      <c r="BT4" s="293" t="s">
        <v>220</v>
      </c>
      <c r="BU4" s="293" t="s">
        <v>221</v>
      </c>
      <c r="BV4" s="293" t="s">
        <v>222</v>
      </c>
      <c r="BW4" s="5"/>
      <c r="BX4" s="5"/>
      <c r="BY4" s="5"/>
      <c r="BZ4" s="5"/>
      <c r="CA4" s="5"/>
      <c r="CB4" s="5"/>
      <c r="CC4" s="5"/>
      <c r="CD4" s="5"/>
      <c r="CE4" s="5"/>
      <c r="CF4" s="5"/>
      <c r="CG4" s="5"/>
      <c r="CH4" s="5"/>
    </row>
    <row r="5" spans="2:86" ht="18" customHeight="1" x14ac:dyDescent="0.15">
      <c r="B5" s="396" t="s">
        <v>532</v>
      </c>
      <c r="C5" s="396"/>
      <c r="D5" s="396"/>
      <c r="E5" s="397" t="s">
        <v>406</v>
      </c>
      <c r="F5" s="398"/>
      <c r="G5" s="398"/>
      <c r="H5" s="398"/>
      <c r="I5" s="398"/>
      <c r="J5" s="399"/>
      <c r="K5" s="400" t="s">
        <v>402</v>
      </c>
      <c r="L5" s="400"/>
      <c r="M5" s="400"/>
      <c r="N5" s="364" t="s">
        <v>510</v>
      </c>
      <c r="O5" s="364"/>
      <c r="P5" s="364"/>
      <c r="Q5" s="364"/>
      <c r="R5" s="364"/>
      <c r="S5" s="364"/>
      <c r="T5" s="375"/>
      <c r="U5" s="376"/>
      <c r="V5" s="376"/>
      <c r="W5" s="376"/>
      <c r="X5" s="377"/>
      <c r="Y5" s="365" t="s">
        <v>513</v>
      </c>
      <c r="Z5" s="365"/>
      <c r="AA5" s="365"/>
      <c r="AB5" s="365"/>
      <c r="AC5" s="365"/>
      <c r="AD5" s="365"/>
      <c r="AE5" s="365"/>
      <c r="AF5" s="365"/>
      <c r="AG5" s="379"/>
      <c r="AH5" s="380"/>
      <c r="AI5" s="380"/>
      <c r="AJ5" s="381"/>
      <c r="AK5" s="393"/>
      <c r="AL5" s="394"/>
      <c r="AM5" s="394"/>
      <c r="AN5" s="394"/>
      <c r="AO5" s="395"/>
      <c r="AU5" s="387"/>
      <c r="AV5" s="50" t="str">
        <f>N7</f>
        <v>S004</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13</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0.01</v>
      </c>
      <c r="BR5" s="55">
        <f t="shared" si="1"/>
        <v>2.58</v>
      </c>
      <c r="BS5" s="55">
        <f t="shared" si="1"/>
        <v>0</v>
      </c>
      <c r="BT5" s="55">
        <f t="shared" si="1"/>
        <v>0</v>
      </c>
      <c r="BU5" s="55">
        <f t="shared" si="1"/>
        <v>0</v>
      </c>
      <c r="BV5" s="55">
        <f t="shared" si="1"/>
        <v>13.56</v>
      </c>
      <c r="BW5" s="177"/>
      <c r="BX5" s="178"/>
      <c r="BY5" s="178"/>
      <c r="BZ5" s="178"/>
      <c r="CA5" s="179"/>
      <c r="CB5" s="179"/>
      <c r="CC5" s="179"/>
      <c r="CD5" s="179"/>
      <c r="CE5" s="179"/>
      <c r="CF5" s="179"/>
      <c r="CG5" s="179"/>
      <c r="CH5" s="179"/>
    </row>
    <row r="6" spans="2:86" ht="12" customHeight="1" x14ac:dyDescent="0.15">
      <c r="B6" s="341" t="s">
        <v>223</v>
      </c>
      <c r="C6" s="344"/>
      <c r="D6" s="345"/>
      <c r="E6" s="346"/>
      <c r="F6" s="346"/>
      <c r="G6" s="346"/>
      <c r="H6" s="346"/>
      <c r="I6" s="346"/>
      <c r="J6" s="347"/>
      <c r="K6" s="352" t="s">
        <v>913</v>
      </c>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4"/>
      <c r="AP6" s="2"/>
    </row>
    <row r="7" spans="2:86" ht="12" customHeight="1" x14ac:dyDescent="0.15">
      <c r="B7" s="342"/>
      <c r="C7" s="348"/>
      <c r="D7" s="346"/>
      <c r="E7" s="346"/>
      <c r="F7" s="346"/>
      <c r="G7" s="346"/>
      <c r="H7" s="346"/>
      <c r="I7" s="346"/>
      <c r="J7" s="347"/>
      <c r="K7" s="319" t="s">
        <v>914</v>
      </c>
      <c r="L7" s="320"/>
      <c r="M7" s="321"/>
      <c r="N7" s="332" t="s">
        <v>500</v>
      </c>
      <c r="O7" s="333"/>
      <c r="P7" s="319" t="s">
        <v>915</v>
      </c>
      <c r="Q7" s="321"/>
      <c r="R7" s="355">
        <v>10.5</v>
      </c>
      <c r="S7" s="356"/>
      <c r="T7" s="357"/>
      <c r="U7" s="323" t="s">
        <v>916</v>
      </c>
      <c r="V7" s="325"/>
      <c r="W7" s="323" t="s">
        <v>917</v>
      </c>
      <c r="X7" s="325"/>
      <c r="Y7" s="321" t="s">
        <v>224</v>
      </c>
      <c r="Z7" s="318"/>
      <c r="AA7" s="318"/>
      <c r="AB7" s="318"/>
      <c r="AC7" s="323" t="s">
        <v>225</v>
      </c>
      <c r="AD7" s="324"/>
      <c r="AE7" s="324"/>
      <c r="AF7" s="324"/>
      <c r="AG7" s="324"/>
      <c r="AH7" s="324"/>
      <c r="AI7" s="324"/>
      <c r="AJ7" s="325"/>
      <c r="AK7" s="323" t="s">
        <v>226</v>
      </c>
      <c r="AL7" s="324"/>
      <c r="AM7" s="324"/>
      <c r="AN7" s="358"/>
      <c r="AO7" s="359"/>
      <c r="AP7" s="2"/>
      <c r="AW7" s="58"/>
    </row>
    <row r="8" spans="2:86" ht="12" customHeight="1" x14ac:dyDescent="0.15">
      <c r="B8" s="342"/>
      <c r="C8" s="348"/>
      <c r="D8" s="346"/>
      <c r="E8" s="346"/>
      <c r="F8" s="346"/>
      <c r="G8" s="346"/>
      <c r="H8" s="346"/>
      <c r="I8" s="346"/>
      <c r="J8" s="347"/>
      <c r="K8" s="318" t="s">
        <v>636</v>
      </c>
      <c r="L8" s="318" t="s">
        <v>638</v>
      </c>
      <c r="M8" s="318"/>
      <c r="N8" s="318" t="s">
        <v>290</v>
      </c>
      <c r="O8" s="318"/>
      <c r="P8" s="318" t="s">
        <v>291</v>
      </c>
      <c r="Q8" s="318"/>
      <c r="R8" s="318" t="s">
        <v>292</v>
      </c>
      <c r="S8" s="318"/>
      <c r="T8" s="318"/>
      <c r="U8" s="326"/>
      <c r="V8" s="328"/>
      <c r="W8" s="326"/>
      <c r="X8" s="328"/>
      <c r="Y8" s="321"/>
      <c r="Z8" s="318"/>
      <c r="AA8" s="318"/>
      <c r="AB8" s="318"/>
      <c r="AC8" s="329"/>
      <c r="AD8" s="330"/>
      <c r="AE8" s="330"/>
      <c r="AF8" s="330"/>
      <c r="AG8" s="330"/>
      <c r="AH8" s="330"/>
      <c r="AI8" s="330"/>
      <c r="AJ8" s="331"/>
      <c r="AK8" s="326"/>
      <c r="AL8" s="327"/>
      <c r="AM8" s="327"/>
      <c r="AN8" s="360"/>
      <c r="AO8" s="361"/>
      <c r="AP8" s="2"/>
    </row>
    <row r="9" spans="2:86" ht="12" customHeight="1" x14ac:dyDescent="0.15">
      <c r="B9" s="342"/>
      <c r="C9" s="348"/>
      <c r="D9" s="346"/>
      <c r="E9" s="346"/>
      <c r="F9" s="346"/>
      <c r="G9" s="346"/>
      <c r="H9" s="346"/>
      <c r="I9" s="346"/>
      <c r="J9" s="347"/>
      <c r="K9" s="318"/>
      <c r="L9" s="318"/>
      <c r="M9" s="318"/>
      <c r="N9" s="318"/>
      <c r="O9" s="318"/>
      <c r="P9" s="318"/>
      <c r="Q9" s="318"/>
      <c r="R9" s="318"/>
      <c r="S9" s="318"/>
      <c r="T9" s="318"/>
      <c r="U9" s="326"/>
      <c r="V9" s="328"/>
      <c r="W9" s="326"/>
      <c r="X9" s="328"/>
      <c r="Y9" s="321" t="s">
        <v>227</v>
      </c>
      <c r="Z9" s="318"/>
      <c r="AA9" s="318"/>
      <c r="AB9" s="318"/>
      <c r="AC9" s="318" t="s">
        <v>228</v>
      </c>
      <c r="AD9" s="318"/>
      <c r="AE9" s="318"/>
      <c r="AF9" s="318"/>
      <c r="AG9" s="318" t="s">
        <v>229</v>
      </c>
      <c r="AH9" s="318"/>
      <c r="AI9" s="318"/>
      <c r="AJ9" s="318"/>
      <c r="AK9" s="326"/>
      <c r="AL9" s="327"/>
      <c r="AM9" s="327"/>
      <c r="AN9" s="360"/>
      <c r="AO9" s="361"/>
      <c r="AP9" s="2"/>
    </row>
    <row r="10" spans="2:86" ht="12" customHeight="1" x14ac:dyDescent="0.15">
      <c r="B10" s="342"/>
      <c r="C10" s="348"/>
      <c r="D10" s="346"/>
      <c r="E10" s="346"/>
      <c r="F10" s="346"/>
      <c r="G10" s="346"/>
      <c r="H10" s="346"/>
      <c r="I10" s="346"/>
      <c r="J10" s="347"/>
      <c r="K10" s="318"/>
      <c r="L10" s="318"/>
      <c r="M10" s="318"/>
      <c r="N10" s="318"/>
      <c r="O10" s="318"/>
      <c r="P10" s="318"/>
      <c r="Q10" s="318"/>
      <c r="R10" s="318"/>
      <c r="S10" s="318"/>
      <c r="T10" s="318"/>
      <c r="U10" s="329"/>
      <c r="V10" s="331"/>
      <c r="W10" s="329"/>
      <c r="X10" s="331"/>
      <c r="Y10" s="53" t="s">
        <v>111</v>
      </c>
      <c r="Z10" s="49" t="s">
        <v>110</v>
      </c>
      <c r="AA10" s="49" t="s">
        <v>230</v>
      </c>
      <c r="AB10" s="49" t="s">
        <v>231</v>
      </c>
      <c r="AC10" s="49" t="s">
        <v>111</v>
      </c>
      <c r="AD10" s="49" t="s">
        <v>110</v>
      </c>
      <c r="AE10" s="49" t="s">
        <v>230</v>
      </c>
      <c r="AF10" s="49" t="s">
        <v>231</v>
      </c>
      <c r="AG10" s="49" t="s">
        <v>111</v>
      </c>
      <c r="AH10" s="49" t="s">
        <v>110</v>
      </c>
      <c r="AI10" s="49" t="s">
        <v>230</v>
      </c>
      <c r="AJ10" s="49" t="s">
        <v>231</v>
      </c>
      <c r="AK10" s="329"/>
      <c r="AL10" s="330"/>
      <c r="AM10" s="330"/>
      <c r="AN10" s="362"/>
      <c r="AO10" s="363"/>
      <c r="AP10" s="2"/>
    </row>
    <row r="11" spans="2:86" ht="12" customHeight="1" x14ac:dyDescent="0.15">
      <c r="B11" s="342"/>
      <c r="C11" s="348"/>
      <c r="D11" s="346"/>
      <c r="E11" s="346"/>
      <c r="F11" s="346"/>
      <c r="G11" s="346"/>
      <c r="H11" s="346"/>
      <c r="I11" s="346"/>
      <c r="J11" s="347"/>
      <c r="K11" s="100">
        <v>1</v>
      </c>
      <c r="L11" s="335" t="s">
        <v>533</v>
      </c>
      <c r="M11" s="336"/>
      <c r="N11" s="335" t="s">
        <v>542</v>
      </c>
      <c r="O11" s="336"/>
      <c r="P11" s="335" t="s">
        <v>525</v>
      </c>
      <c r="Q11" s="336"/>
      <c r="R11" s="340" t="s">
        <v>309</v>
      </c>
      <c r="S11" s="340"/>
      <c r="T11" s="340"/>
      <c r="U11" s="335" t="s">
        <v>536</v>
      </c>
      <c r="V11" s="336"/>
      <c r="W11" s="335"/>
      <c r="X11" s="336"/>
      <c r="Y11" s="54"/>
      <c r="Z11" s="54"/>
      <c r="AA11" s="54"/>
      <c r="AB11" s="54"/>
      <c r="AC11" s="60"/>
      <c r="AD11" s="60"/>
      <c r="AE11" s="60"/>
      <c r="AF11" s="60">
        <v>7.0000000000000007E-2</v>
      </c>
      <c r="AG11" s="60"/>
      <c r="AH11" s="60"/>
      <c r="AI11" s="60"/>
      <c r="AJ11" s="60"/>
      <c r="AK11" s="332"/>
      <c r="AL11" s="333"/>
      <c r="AM11" s="333"/>
      <c r="AN11" s="333"/>
      <c r="AO11" s="334"/>
      <c r="AP11" s="2"/>
      <c r="AQ11" s="59">
        <f t="shared" ref="AQ11:AQ27" si="2">IF(P11="材質劣化",2,IF(P11="漏水",3,1))</f>
        <v>2</v>
      </c>
      <c r="AS11" s="43" t="str">
        <f>IF(Y11&lt;&gt;"",1,"")</f>
        <v/>
      </c>
    </row>
    <row r="12" spans="2:86" ht="12" customHeight="1" x14ac:dyDescent="0.15">
      <c r="B12" s="342"/>
      <c r="C12" s="348"/>
      <c r="D12" s="346"/>
      <c r="E12" s="346"/>
      <c r="F12" s="346"/>
      <c r="G12" s="346"/>
      <c r="H12" s="346"/>
      <c r="I12" s="346"/>
      <c r="J12" s="347"/>
      <c r="K12" s="100">
        <v>2</v>
      </c>
      <c r="L12" s="335" t="s">
        <v>533</v>
      </c>
      <c r="M12" s="336"/>
      <c r="N12" s="335" t="s">
        <v>542</v>
      </c>
      <c r="O12" s="336"/>
      <c r="P12" s="335" t="s">
        <v>525</v>
      </c>
      <c r="Q12" s="336"/>
      <c r="R12" s="340" t="s">
        <v>309</v>
      </c>
      <c r="S12" s="340"/>
      <c r="T12" s="340"/>
      <c r="U12" s="335" t="s">
        <v>536</v>
      </c>
      <c r="V12" s="336"/>
      <c r="W12" s="335"/>
      <c r="X12" s="336"/>
      <c r="Y12" s="54"/>
      <c r="Z12" s="54"/>
      <c r="AA12" s="54"/>
      <c r="AB12" s="54"/>
      <c r="AC12" s="291"/>
      <c r="AD12" s="291"/>
      <c r="AE12" s="291"/>
      <c r="AF12" s="291">
        <v>0.03</v>
      </c>
      <c r="AG12" s="291"/>
      <c r="AH12" s="291"/>
      <c r="AI12" s="291"/>
      <c r="AJ12" s="291"/>
      <c r="AK12" s="332"/>
      <c r="AL12" s="333"/>
      <c r="AM12" s="333"/>
      <c r="AN12" s="333"/>
      <c r="AO12" s="334"/>
      <c r="AP12" s="2"/>
      <c r="AQ12" s="59">
        <f t="shared" si="2"/>
        <v>2</v>
      </c>
    </row>
    <row r="13" spans="2:86" ht="12" customHeight="1" x14ac:dyDescent="0.15">
      <c r="B13" s="342"/>
      <c r="C13" s="348"/>
      <c r="D13" s="346"/>
      <c r="E13" s="346"/>
      <c r="F13" s="346"/>
      <c r="G13" s="346"/>
      <c r="H13" s="346"/>
      <c r="I13" s="346"/>
      <c r="J13" s="347"/>
      <c r="K13" s="100">
        <v>12</v>
      </c>
      <c r="L13" s="335" t="s">
        <v>533</v>
      </c>
      <c r="M13" s="336"/>
      <c r="N13" s="335" t="s">
        <v>546</v>
      </c>
      <c r="O13" s="336"/>
      <c r="P13" s="335" t="s">
        <v>525</v>
      </c>
      <c r="Q13" s="336"/>
      <c r="R13" s="337" t="s">
        <v>309</v>
      </c>
      <c r="S13" s="338"/>
      <c r="T13" s="339"/>
      <c r="U13" s="335" t="s">
        <v>536</v>
      </c>
      <c r="V13" s="336"/>
      <c r="W13" s="335"/>
      <c r="X13" s="336"/>
      <c r="Y13" s="54"/>
      <c r="Z13" s="54"/>
      <c r="AA13" s="54"/>
      <c r="AB13" s="54"/>
      <c r="AC13" s="291"/>
      <c r="AD13" s="291"/>
      <c r="AE13" s="291"/>
      <c r="AF13" s="291">
        <v>0.36</v>
      </c>
      <c r="AG13" s="291"/>
      <c r="AH13" s="291"/>
      <c r="AI13" s="291"/>
      <c r="AJ13" s="291"/>
      <c r="AK13" s="332"/>
      <c r="AL13" s="333"/>
      <c r="AM13" s="333"/>
      <c r="AN13" s="333"/>
      <c r="AO13" s="334"/>
      <c r="AP13" s="2"/>
      <c r="AQ13" s="59">
        <f t="shared" si="2"/>
        <v>2</v>
      </c>
    </row>
    <row r="14" spans="2:86" ht="12" customHeight="1" x14ac:dyDescent="0.15">
      <c r="B14" s="342"/>
      <c r="C14" s="348"/>
      <c r="D14" s="346"/>
      <c r="E14" s="346"/>
      <c r="F14" s="346"/>
      <c r="G14" s="346"/>
      <c r="H14" s="346"/>
      <c r="I14" s="346"/>
      <c r="J14" s="347"/>
      <c r="K14" s="100">
        <v>15</v>
      </c>
      <c r="L14" s="335" t="s">
        <v>533</v>
      </c>
      <c r="M14" s="336"/>
      <c r="N14" s="335" t="s">
        <v>556</v>
      </c>
      <c r="O14" s="336"/>
      <c r="P14" s="335" t="s">
        <v>525</v>
      </c>
      <c r="Q14" s="336"/>
      <c r="R14" s="340" t="s">
        <v>309</v>
      </c>
      <c r="S14" s="340"/>
      <c r="T14" s="340"/>
      <c r="U14" s="335" t="s">
        <v>536</v>
      </c>
      <c r="V14" s="336"/>
      <c r="W14" s="335"/>
      <c r="X14" s="336"/>
      <c r="Y14" s="54"/>
      <c r="Z14" s="54"/>
      <c r="AA14" s="54"/>
      <c r="AB14" s="54"/>
      <c r="AC14" s="60"/>
      <c r="AD14" s="60"/>
      <c r="AE14" s="60"/>
      <c r="AF14" s="60">
        <v>0.02</v>
      </c>
      <c r="AG14" s="60"/>
      <c r="AH14" s="60"/>
      <c r="AI14" s="60"/>
      <c r="AJ14" s="60"/>
      <c r="AK14" s="332"/>
      <c r="AL14" s="333"/>
      <c r="AM14" s="333"/>
      <c r="AN14" s="333"/>
      <c r="AO14" s="334"/>
      <c r="AP14" s="2"/>
      <c r="AQ14" s="59">
        <f t="shared" si="2"/>
        <v>2</v>
      </c>
    </row>
    <row r="15" spans="2:86" ht="12" customHeight="1" x14ac:dyDescent="0.15">
      <c r="B15" s="342"/>
      <c r="C15" s="348"/>
      <c r="D15" s="346"/>
      <c r="E15" s="346"/>
      <c r="F15" s="346"/>
      <c r="G15" s="346"/>
      <c r="H15" s="346"/>
      <c r="I15" s="346"/>
      <c r="J15" s="347"/>
      <c r="K15" s="100">
        <v>19</v>
      </c>
      <c r="L15" s="335" t="s">
        <v>533</v>
      </c>
      <c r="M15" s="336"/>
      <c r="N15" s="335" t="s">
        <v>576</v>
      </c>
      <c r="O15" s="336"/>
      <c r="P15" s="335" t="s">
        <v>337</v>
      </c>
      <c r="Q15" s="336"/>
      <c r="R15" s="337" t="s">
        <v>337</v>
      </c>
      <c r="S15" s="338"/>
      <c r="T15" s="339"/>
      <c r="U15" s="335" t="s">
        <v>536</v>
      </c>
      <c r="V15" s="336"/>
      <c r="W15" s="335"/>
      <c r="X15" s="336"/>
      <c r="Y15" s="54"/>
      <c r="Z15" s="54"/>
      <c r="AA15" s="54"/>
      <c r="AB15" s="54"/>
      <c r="AC15" s="60"/>
      <c r="AD15" s="60"/>
      <c r="AE15" s="60"/>
      <c r="AF15" s="60"/>
      <c r="AG15" s="60"/>
      <c r="AH15" s="60"/>
      <c r="AI15" s="60"/>
      <c r="AJ15" s="60">
        <v>13.56</v>
      </c>
      <c r="AK15" s="332"/>
      <c r="AL15" s="333"/>
      <c r="AM15" s="333"/>
      <c r="AN15" s="333"/>
      <c r="AO15" s="334"/>
      <c r="AP15" s="2"/>
      <c r="AQ15" s="59">
        <f t="shared" si="2"/>
        <v>3</v>
      </c>
    </row>
    <row r="16" spans="2:86" ht="12" customHeight="1" x14ac:dyDescent="0.15">
      <c r="B16" s="342"/>
      <c r="C16" s="348"/>
      <c r="D16" s="346"/>
      <c r="E16" s="346"/>
      <c r="F16" s="346"/>
      <c r="G16" s="346"/>
      <c r="H16" s="346"/>
      <c r="I16" s="346"/>
      <c r="J16" s="347"/>
      <c r="K16" s="100">
        <v>25</v>
      </c>
      <c r="L16" s="335" t="s">
        <v>533</v>
      </c>
      <c r="M16" s="336"/>
      <c r="N16" s="335" t="s">
        <v>560</v>
      </c>
      <c r="O16" s="336"/>
      <c r="P16" s="335" t="s">
        <v>525</v>
      </c>
      <c r="Q16" s="336"/>
      <c r="R16" s="337" t="s">
        <v>309</v>
      </c>
      <c r="S16" s="338"/>
      <c r="T16" s="339"/>
      <c r="U16" s="335" t="s">
        <v>536</v>
      </c>
      <c r="V16" s="336"/>
      <c r="W16" s="335"/>
      <c r="X16" s="336"/>
      <c r="Y16" s="54"/>
      <c r="Z16" s="54"/>
      <c r="AA16" s="54"/>
      <c r="AB16" s="54"/>
      <c r="AC16" s="60"/>
      <c r="AD16" s="60"/>
      <c r="AE16" s="60"/>
      <c r="AF16" s="60">
        <v>0.08</v>
      </c>
      <c r="AG16" s="60"/>
      <c r="AH16" s="60"/>
      <c r="AI16" s="60"/>
      <c r="AJ16" s="60"/>
      <c r="AK16" s="332"/>
      <c r="AL16" s="333"/>
      <c r="AM16" s="333"/>
      <c r="AN16" s="333"/>
      <c r="AO16" s="334"/>
      <c r="AP16" s="2"/>
      <c r="AQ16" s="59">
        <f t="shared" si="2"/>
        <v>2</v>
      </c>
    </row>
    <row r="17" spans="2:46" ht="12" customHeight="1" x14ac:dyDescent="0.15">
      <c r="B17" s="342"/>
      <c r="C17" s="348"/>
      <c r="D17" s="346"/>
      <c r="E17" s="346"/>
      <c r="F17" s="346"/>
      <c r="G17" s="346"/>
      <c r="H17" s="346"/>
      <c r="I17" s="346"/>
      <c r="J17" s="347"/>
      <c r="K17" s="100">
        <v>26</v>
      </c>
      <c r="L17" s="335" t="s">
        <v>533</v>
      </c>
      <c r="M17" s="336"/>
      <c r="N17" s="335" t="s">
        <v>549</v>
      </c>
      <c r="O17" s="336"/>
      <c r="P17" s="335" t="s">
        <v>525</v>
      </c>
      <c r="Q17" s="336"/>
      <c r="R17" s="337" t="s">
        <v>309</v>
      </c>
      <c r="S17" s="338"/>
      <c r="T17" s="339"/>
      <c r="U17" s="335" t="s">
        <v>544</v>
      </c>
      <c r="V17" s="336"/>
      <c r="W17" s="335"/>
      <c r="X17" s="336"/>
      <c r="Y17" s="54"/>
      <c r="Z17" s="54"/>
      <c r="AA17" s="54"/>
      <c r="AB17" s="54"/>
      <c r="AC17" s="60"/>
      <c r="AD17" s="60"/>
      <c r="AE17" s="60"/>
      <c r="AF17" s="60">
        <v>1.05</v>
      </c>
      <c r="AG17" s="60"/>
      <c r="AH17" s="60"/>
      <c r="AI17" s="60"/>
      <c r="AJ17" s="60"/>
      <c r="AK17" s="332"/>
      <c r="AL17" s="333"/>
      <c r="AM17" s="333"/>
      <c r="AN17" s="333"/>
      <c r="AO17" s="334"/>
      <c r="AP17" s="2"/>
      <c r="AQ17" s="59">
        <f t="shared" si="2"/>
        <v>2</v>
      </c>
    </row>
    <row r="18" spans="2:46" ht="12" customHeight="1" x14ac:dyDescent="0.15">
      <c r="B18" s="342"/>
      <c r="C18" s="348"/>
      <c r="D18" s="346"/>
      <c r="E18" s="346"/>
      <c r="F18" s="346"/>
      <c r="G18" s="346"/>
      <c r="H18" s="346"/>
      <c r="I18" s="346"/>
      <c r="J18" s="347"/>
      <c r="K18" s="100">
        <v>27</v>
      </c>
      <c r="L18" s="335" t="s">
        <v>533</v>
      </c>
      <c r="M18" s="336"/>
      <c r="N18" s="335" t="s">
        <v>552</v>
      </c>
      <c r="O18" s="336"/>
      <c r="P18" s="335" t="s">
        <v>525</v>
      </c>
      <c r="Q18" s="336"/>
      <c r="R18" s="337" t="s">
        <v>309</v>
      </c>
      <c r="S18" s="338"/>
      <c r="T18" s="339"/>
      <c r="U18" s="335" t="s">
        <v>544</v>
      </c>
      <c r="V18" s="336"/>
      <c r="W18" s="335"/>
      <c r="X18" s="336"/>
      <c r="Y18" s="54"/>
      <c r="Z18" s="54"/>
      <c r="AA18" s="54"/>
      <c r="AB18" s="54"/>
      <c r="AC18" s="60"/>
      <c r="AD18" s="60"/>
      <c r="AE18" s="60"/>
      <c r="AF18" s="60">
        <v>0.11</v>
      </c>
      <c r="AG18" s="60"/>
      <c r="AH18" s="60"/>
      <c r="AI18" s="60"/>
      <c r="AJ18" s="60"/>
      <c r="AK18" s="332"/>
      <c r="AL18" s="333"/>
      <c r="AM18" s="333"/>
      <c r="AN18" s="333"/>
      <c r="AO18" s="334"/>
      <c r="AP18" s="2"/>
      <c r="AQ18" s="59">
        <f t="shared" si="2"/>
        <v>2</v>
      </c>
    </row>
    <row r="19" spans="2:46" ht="12" customHeight="1" x14ac:dyDescent="0.15">
      <c r="B19" s="342"/>
      <c r="C19" s="348"/>
      <c r="D19" s="346"/>
      <c r="E19" s="346"/>
      <c r="F19" s="346"/>
      <c r="G19" s="346"/>
      <c r="H19" s="346"/>
      <c r="I19" s="346"/>
      <c r="J19" s="347"/>
      <c r="K19" s="100">
        <v>28</v>
      </c>
      <c r="L19" s="335" t="s">
        <v>533</v>
      </c>
      <c r="M19" s="336"/>
      <c r="N19" s="335" t="s">
        <v>552</v>
      </c>
      <c r="O19" s="336"/>
      <c r="P19" s="335" t="s">
        <v>525</v>
      </c>
      <c r="Q19" s="336"/>
      <c r="R19" s="337" t="s">
        <v>309</v>
      </c>
      <c r="S19" s="338"/>
      <c r="T19" s="339"/>
      <c r="U19" s="335" t="s">
        <v>544</v>
      </c>
      <c r="V19" s="336"/>
      <c r="W19" s="335"/>
      <c r="X19" s="336"/>
      <c r="Y19" s="54"/>
      <c r="Z19" s="54"/>
      <c r="AA19" s="54"/>
      <c r="AB19" s="54"/>
      <c r="AC19" s="60"/>
      <c r="AD19" s="60"/>
      <c r="AE19" s="60"/>
      <c r="AF19" s="60">
        <v>0.02</v>
      </c>
      <c r="AG19" s="60"/>
      <c r="AH19" s="60"/>
      <c r="AI19" s="60"/>
      <c r="AJ19" s="60"/>
      <c r="AK19" s="332"/>
      <c r="AL19" s="333"/>
      <c r="AM19" s="333"/>
      <c r="AN19" s="333"/>
      <c r="AO19" s="334"/>
      <c r="AP19" s="2"/>
      <c r="AQ19" s="59">
        <f t="shared" si="2"/>
        <v>2</v>
      </c>
    </row>
    <row r="20" spans="2:46" ht="12" customHeight="1" x14ac:dyDescent="0.15">
      <c r="B20" s="342"/>
      <c r="C20" s="348"/>
      <c r="D20" s="346"/>
      <c r="E20" s="346"/>
      <c r="F20" s="346"/>
      <c r="G20" s="346"/>
      <c r="H20" s="346"/>
      <c r="I20" s="346"/>
      <c r="J20" s="347"/>
      <c r="K20" s="100">
        <v>30</v>
      </c>
      <c r="L20" s="335" t="s">
        <v>533</v>
      </c>
      <c r="M20" s="336"/>
      <c r="N20" s="335" t="s">
        <v>552</v>
      </c>
      <c r="O20" s="336"/>
      <c r="P20" s="335" t="s">
        <v>525</v>
      </c>
      <c r="Q20" s="336"/>
      <c r="R20" s="337" t="s">
        <v>309</v>
      </c>
      <c r="S20" s="338"/>
      <c r="T20" s="339"/>
      <c r="U20" s="335" t="s">
        <v>544</v>
      </c>
      <c r="V20" s="336"/>
      <c r="W20" s="335"/>
      <c r="X20" s="336"/>
      <c r="Y20" s="54"/>
      <c r="Z20" s="54"/>
      <c r="AA20" s="54"/>
      <c r="AB20" s="54"/>
      <c r="AC20" s="60"/>
      <c r="AD20" s="60"/>
      <c r="AE20" s="60"/>
      <c r="AF20" s="60">
        <v>0.15</v>
      </c>
      <c r="AG20" s="60"/>
      <c r="AH20" s="60"/>
      <c r="AI20" s="60"/>
      <c r="AJ20" s="60"/>
      <c r="AK20" s="332"/>
      <c r="AL20" s="333"/>
      <c r="AM20" s="333"/>
      <c r="AN20" s="333"/>
      <c r="AO20" s="334"/>
      <c r="AP20" s="2"/>
      <c r="AQ20" s="59">
        <f t="shared" si="2"/>
        <v>2</v>
      </c>
    </row>
    <row r="21" spans="2:46" ht="12" customHeight="1" x14ac:dyDescent="0.15">
      <c r="B21" s="342"/>
      <c r="C21" s="348"/>
      <c r="D21" s="346"/>
      <c r="E21" s="346"/>
      <c r="F21" s="346"/>
      <c r="G21" s="346"/>
      <c r="H21" s="346"/>
      <c r="I21" s="346"/>
      <c r="J21" s="347"/>
      <c r="K21" s="100">
        <v>31</v>
      </c>
      <c r="L21" s="335" t="s">
        <v>533</v>
      </c>
      <c r="M21" s="336"/>
      <c r="N21" s="335" t="s">
        <v>552</v>
      </c>
      <c r="O21" s="336"/>
      <c r="P21" s="335" t="s">
        <v>525</v>
      </c>
      <c r="Q21" s="336"/>
      <c r="R21" s="337" t="s">
        <v>309</v>
      </c>
      <c r="S21" s="338"/>
      <c r="T21" s="339"/>
      <c r="U21" s="335" t="s">
        <v>544</v>
      </c>
      <c r="V21" s="336"/>
      <c r="W21" s="335"/>
      <c r="X21" s="336"/>
      <c r="Y21" s="54"/>
      <c r="Z21" s="54"/>
      <c r="AA21" s="54"/>
      <c r="AB21" s="54"/>
      <c r="AC21" s="60"/>
      <c r="AD21" s="60"/>
      <c r="AE21" s="60"/>
      <c r="AF21" s="60">
        <v>0.28000000000000003</v>
      </c>
      <c r="AG21" s="60"/>
      <c r="AH21" s="60"/>
      <c r="AI21" s="60"/>
      <c r="AJ21" s="60"/>
      <c r="AK21" s="332"/>
      <c r="AL21" s="333"/>
      <c r="AM21" s="333"/>
      <c r="AN21" s="333"/>
      <c r="AO21" s="334"/>
      <c r="AP21" s="2"/>
      <c r="AQ21" s="59">
        <f t="shared" si="2"/>
        <v>2</v>
      </c>
    </row>
    <row r="22" spans="2:46" ht="12" customHeight="1" x14ac:dyDescent="0.15">
      <c r="B22" s="342"/>
      <c r="C22" s="348"/>
      <c r="D22" s="346"/>
      <c r="E22" s="346"/>
      <c r="F22" s="346"/>
      <c r="G22" s="346"/>
      <c r="H22" s="346"/>
      <c r="I22" s="346"/>
      <c r="J22" s="347"/>
      <c r="K22" s="100">
        <v>36</v>
      </c>
      <c r="L22" s="335" t="s">
        <v>533</v>
      </c>
      <c r="M22" s="336"/>
      <c r="N22" s="335" t="s">
        <v>567</v>
      </c>
      <c r="O22" s="336"/>
      <c r="P22" s="335" t="s">
        <v>525</v>
      </c>
      <c r="Q22" s="336"/>
      <c r="R22" s="337" t="s">
        <v>309</v>
      </c>
      <c r="S22" s="338"/>
      <c r="T22" s="339"/>
      <c r="U22" s="335" t="s">
        <v>545</v>
      </c>
      <c r="V22" s="336"/>
      <c r="W22" s="335"/>
      <c r="X22" s="336"/>
      <c r="Y22" s="54"/>
      <c r="Z22" s="54"/>
      <c r="AA22" s="54"/>
      <c r="AB22" s="54"/>
      <c r="AC22" s="60"/>
      <c r="AD22" s="60"/>
      <c r="AE22" s="60"/>
      <c r="AF22" s="60">
        <v>0.08</v>
      </c>
      <c r="AG22" s="60"/>
      <c r="AH22" s="60"/>
      <c r="AI22" s="60"/>
      <c r="AJ22" s="60"/>
      <c r="AK22" s="332"/>
      <c r="AL22" s="333"/>
      <c r="AM22" s="333"/>
      <c r="AN22" s="333"/>
      <c r="AO22" s="334"/>
      <c r="AP22" s="2"/>
      <c r="AQ22" s="59">
        <f t="shared" si="2"/>
        <v>2</v>
      </c>
    </row>
    <row r="23" spans="2:46" ht="12" customHeight="1" x14ac:dyDescent="0.15">
      <c r="B23" s="342"/>
      <c r="C23" s="348"/>
      <c r="D23" s="346"/>
      <c r="E23" s="346"/>
      <c r="F23" s="346"/>
      <c r="G23" s="346"/>
      <c r="H23" s="346"/>
      <c r="I23" s="346"/>
      <c r="J23" s="347"/>
      <c r="K23" s="100">
        <v>37</v>
      </c>
      <c r="L23" s="335" t="s">
        <v>533</v>
      </c>
      <c r="M23" s="336"/>
      <c r="N23" s="335" t="s">
        <v>546</v>
      </c>
      <c r="O23" s="336"/>
      <c r="P23" s="335" t="s">
        <v>525</v>
      </c>
      <c r="Q23" s="336"/>
      <c r="R23" s="337" t="s">
        <v>301</v>
      </c>
      <c r="S23" s="338"/>
      <c r="T23" s="339"/>
      <c r="U23" s="335" t="s">
        <v>545</v>
      </c>
      <c r="V23" s="336"/>
      <c r="W23" s="335"/>
      <c r="X23" s="336"/>
      <c r="Y23" s="54"/>
      <c r="Z23" s="54"/>
      <c r="AA23" s="54"/>
      <c r="AB23" s="54"/>
      <c r="AC23" s="60"/>
      <c r="AD23" s="60"/>
      <c r="AE23" s="60"/>
      <c r="AF23" s="60">
        <v>0.28999999999999998</v>
      </c>
      <c r="AG23" s="60"/>
      <c r="AH23" s="60"/>
      <c r="AI23" s="60"/>
      <c r="AJ23" s="60"/>
      <c r="AK23" s="332"/>
      <c r="AL23" s="333"/>
      <c r="AM23" s="333"/>
      <c r="AN23" s="333"/>
      <c r="AO23" s="334"/>
      <c r="AP23" s="2"/>
      <c r="AQ23" s="59">
        <f t="shared" si="2"/>
        <v>2</v>
      </c>
    </row>
    <row r="24" spans="2:46" ht="12" customHeight="1" x14ac:dyDescent="0.15">
      <c r="B24" s="342"/>
      <c r="C24" s="348"/>
      <c r="D24" s="346"/>
      <c r="E24" s="346"/>
      <c r="F24" s="346"/>
      <c r="G24" s="346"/>
      <c r="H24" s="346"/>
      <c r="I24" s="346"/>
      <c r="J24" s="347"/>
      <c r="K24" s="100">
        <v>38</v>
      </c>
      <c r="L24" s="335" t="s">
        <v>533</v>
      </c>
      <c r="M24" s="336"/>
      <c r="N24" s="335" t="s">
        <v>560</v>
      </c>
      <c r="O24" s="336"/>
      <c r="P24" s="335" t="s">
        <v>525</v>
      </c>
      <c r="Q24" s="336"/>
      <c r="R24" s="337" t="s">
        <v>309</v>
      </c>
      <c r="S24" s="338"/>
      <c r="T24" s="339"/>
      <c r="U24" s="335" t="s">
        <v>545</v>
      </c>
      <c r="V24" s="336"/>
      <c r="W24" s="335"/>
      <c r="X24" s="336"/>
      <c r="Y24" s="54"/>
      <c r="Z24" s="54"/>
      <c r="AA24" s="54"/>
      <c r="AB24" s="54"/>
      <c r="AC24" s="60"/>
      <c r="AD24" s="60"/>
      <c r="AE24" s="60">
        <v>0.01</v>
      </c>
      <c r="AF24" s="60"/>
      <c r="AG24" s="60"/>
      <c r="AH24" s="60"/>
      <c r="AI24" s="60"/>
      <c r="AJ24" s="60"/>
      <c r="AK24" s="332"/>
      <c r="AL24" s="333"/>
      <c r="AM24" s="333"/>
      <c r="AN24" s="333"/>
      <c r="AO24" s="334"/>
      <c r="AP24" s="2"/>
      <c r="AQ24" s="59">
        <f t="shared" si="2"/>
        <v>2</v>
      </c>
    </row>
    <row r="25" spans="2:46" ht="12" customHeight="1" x14ac:dyDescent="0.15">
      <c r="B25" s="342"/>
      <c r="C25" s="348"/>
      <c r="D25" s="346"/>
      <c r="E25" s="346"/>
      <c r="F25" s="346"/>
      <c r="G25" s="346"/>
      <c r="H25" s="346"/>
      <c r="I25" s="346"/>
      <c r="J25" s="347"/>
      <c r="K25" s="100">
        <v>39</v>
      </c>
      <c r="L25" s="335" t="s">
        <v>533</v>
      </c>
      <c r="M25" s="336"/>
      <c r="N25" s="335" t="s">
        <v>552</v>
      </c>
      <c r="O25" s="336"/>
      <c r="P25" s="335" t="s">
        <v>525</v>
      </c>
      <c r="Q25" s="336"/>
      <c r="R25" s="337" t="s">
        <v>309</v>
      </c>
      <c r="S25" s="338"/>
      <c r="T25" s="339"/>
      <c r="U25" s="335" t="s">
        <v>544</v>
      </c>
      <c r="V25" s="336"/>
      <c r="W25" s="335"/>
      <c r="X25" s="336"/>
      <c r="Y25" s="54"/>
      <c r="Z25" s="54"/>
      <c r="AA25" s="54"/>
      <c r="AB25" s="54"/>
      <c r="AC25" s="60"/>
      <c r="AD25" s="60"/>
      <c r="AE25" s="60"/>
      <c r="AF25" s="60">
        <v>0.04</v>
      </c>
      <c r="AG25" s="60"/>
      <c r="AH25" s="60"/>
      <c r="AI25" s="60"/>
      <c r="AJ25" s="60"/>
      <c r="AK25" s="332"/>
      <c r="AL25" s="333"/>
      <c r="AM25" s="333"/>
      <c r="AN25" s="333"/>
      <c r="AO25" s="334"/>
      <c r="AP25" s="2"/>
      <c r="AQ25" s="59">
        <f t="shared" si="2"/>
        <v>2</v>
      </c>
    </row>
    <row r="26" spans="2:46" ht="12" customHeight="1" x14ac:dyDescent="0.15">
      <c r="B26" s="342"/>
      <c r="C26" s="348"/>
      <c r="D26" s="346"/>
      <c r="E26" s="346"/>
      <c r="F26" s="346"/>
      <c r="G26" s="346"/>
      <c r="H26" s="346"/>
      <c r="I26" s="346"/>
      <c r="J26" s="347"/>
      <c r="K26" s="100">
        <v>40</v>
      </c>
      <c r="L26" s="335" t="s">
        <v>557</v>
      </c>
      <c r="M26" s="336"/>
      <c r="N26" s="335" t="s">
        <v>558</v>
      </c>
      <c r="O26" s="336"/>
      <c r="P26" s="335"/>
      <c r="Q26" s="336"/>
      <c r="R26" s="337" t="s">
        <v>343</v>
      </c>
      <c r="S26" s="338"/>
      <c r="T26" s="339"/>
      <c r="U26" s="335" t="s">
        <v>545</v>
      </c>
      <c r="V26" s="336"/>
      <c r="W26" s="335"/>
      <c r="X26" s="336"/>
      <c r="Y26" s="54"/>
      <c r="Z26" s="54"/>
      <c r="AA26" s="54"/>
      <c r="AB26" s="54"/>
      <c r="AC26" s="60"/>
      <c r="AD26" s="60"/>
      <c r="AE26" s="60"/>
      <c r="AF26" s="60"/>
      <c r="AG26" s="60"/>
      <c r="AH26" s="60"/>
      <c r="AI26" s="60"/>
      <c r="AJ26" s="60"/>
      <c r="AK26" s="332" t="s">
        <v>595</v>
      </c>
      <c r="AL26" s="333"/>
      <c r="AM26" s="333"/>
      <c r="AN26" s="333"/>
      <c r="AO26" s="334"/>
      <c r="AP26" s="2"/>
      <c r="AQ26" s="59">
        <f t="shared" si="2"/>
        <v>1</v>
      </c>
    </row>
    <row r="27" spans="2:46" ht="12" customHeight="1" x14ac:dyDescent="0.15">
      <c r="B27" s="342"/>
      <c r="C27" s="348"/>
      <c r="D27" s="346"/>
      <c r="E27" s="346"/>
      <c r="F27" s="346"/>
      <c r="G27" s="346"/>
      <c r="H27" s="346"/>
      <c r="I27" s="346"/>
      <c r="J27" s="347"/>
      <c r="K27" s="100">
        <v>17</v>
      </c>
      <c r="L27" s="335"/>
      <c r="M27" s="336"/>
      <c r="N27" s="335"/>
      <c r="O27" s="336"/>
      <c r="P27" s="335"/>
      <c r="Q27" s="336"/>
      <c r="R27" s="337"/>
      <c r="S27" s="338"/>
      <c r="T27" s="339"/>
      <c r="U27" s="335"/>
      <c r="V27" s="336"/>
      <c r="W27" s="335"/>
      <c r="X27" s="336"/>
      <c r="Y27" s="54"/>
      <c r="Z27" s="54"/>
      <c r="AA27" s="54"/>
      <c r="AB27" s="54"/>
      <c r="AC27" s="60"/>
      <c r="AD27" s="60"/>
      <c r="AE27" s="60"/>
      <c r="AF27" s="60"/>
      <c r="AG27" s="60"/>
      <c r="AH27" s="60"/>
      <c r="AI27" s="60"/>
      <c r="AJ27" s="60"/>
      <c r="AK27" s="332"/>
      <c r="AL27" s="333"/>
      <c r="AM27" s="333"/>
      <c r="AN27" s="333"/>
      <c r="AO27" s="334"/>
      <c r="AP27" s="2"/>
      <c r="AQ27" s="59">
        <f t="shared" si="2"/>
        <v>1</v>
      </c>
    </row>
    <row r="28" spans="2:46" ht="12" customHeight="1" x14ac:dyDescent="0.15">
      <c r="B28" s="342"/>
      <c r="C28" s="348"/>
      <c r="D28" s="346"/>
      <c r="E28" s="346"/>
      <c r="F28" s="346"/>
      <c r="G28" s="346"/>
      <c r="H28" s="346"/>
      <c r="I28" s="346"/>
      <c r="J28" s="347"/>
      <c r="K28" s="100">
        <v>18</v>
      </c>
      <c r="L28" s="335"/>
      <c r="M28" s="336"/>
      <c r="N28" s="335"/>
      <c r="O28" s="336"/>
      <c r="P28" s="335"/>
      <c r="Q28" s="336"/>
      <c r="R28" s="337"/>
      <c r="S28" s="338"/>
      <c r="T28" s="339"/>
      <c r="U28" s="335"/>
      <c r="V28" s="336"/>
      <c r="W28" s="335"/>
      <c r="X28" s="336"/>
      <c r="Y28" s="54"/>
      <c r="Z28" s="54"/>
      <c r="AA28" s="54"/>
      <c r="AB28" s="54"/>
      <c r="AC28" s="60"/>
      <c r="AD28" s="60"/>
      <c r="AE28" s="60"/>
      <c r="AF28" s="60"/>
      <c r="AG28" s="60"/>
      <c r="AH28" s="60"/>
      <c r="AI28" s="60"/>
      <c r="AJ28" s="60"/>
      <c r="AK28" s="332"/>
      <c r="AL28" s="333"/>
      <c r="AM28" s="333"/>
      <c r="AN28" s="333"/>
      <c r="AO28" s="334"/>
      <c r="AP28" s="2"/>
      <c r="AQ28" s="59">
        <f>IF(P30="材質劣化",2,IF(P30="漏水",3,1))</f>
        <v>1</v>
      </c>
    </row>
    <row r="29" spans="2:46" ht="12" customHeight="1" x14ac:dyDescent="0.15">
      <c r="B29" s="342"/>
      <c r="C29" s="348"/>
      <c r="D29" s="346"/>
      <c r="E29" s="346"/>
      <c r="F29" s="346"/>
      <c r="G29" s="346"/>
      <c r="H29" s="346"/>
      <c r="I29" s="346"/>
      <c r="J29" s="347"/>
      <c r="K29" s="100">
        <v>19</v>
      </c>
      <c r="L29" s="335"/>
      <c r="M29" s="336"/>
      <c r="N29" s="335"/>
      <c r="O29" s="336"/>
      <c r="P29" s="335"/>
      <c r="Q29" s="336"/>
      <c r="R29" s="337"/>
      <c r="S29" s="338"/>
      <c r="T29" s="339"/>
      <c r="U29" s="335"/>
      <c r="V29" s="336"/>
      <c r="W29" s="335"/>
      <c r="X29" s="336"/>
      <c r="Y29" s="54"/>
      <c r="Z29" s="54"/>
      <c r="AA29" s="54"/>
      <c r="AB29" s="54"/>
      <c r="AC29" s="60"/>
      <c r="AD29" s="60"/>
      <c r="AE29" s="60"/>
      <c r="AF29" s="60"/>
      <c r="AG29" s="60"/>
      <c r="AH29" s="60"/>
      <c r="AI29" s="60"/>
      <c r="AJ29" s="60"/>
      <c r="AK29" s="332"/>
      <c r="AL29" s="333"/>
      <c r="AM29" s="333"/>
      <c r="AN29" s="333"/>
      <c r="AO29" s="334"/>
      <c r="AP29" s="2"/>
      <c r="AQ29" s="59">
        <f>IF(P34="材質劣化",2,IF(P34="漏水",3,1))</f>
        <v>1</v>
      </c>
    </row>
    <row r="30" spans="2:46" ht="12" customHeight="1" x14ac:dyDescent="0.15">
      <c r="B30" s="342"/>
      <c r="C30" s="348"/>
      <c r="D30" s="346"/>
      <c r="E30" s="346"/>
      <c r="F30" s="346"/>
      <c r="G30" s="346"/>
      <c r="H30" s="346"/>
      <c r="I30" s="346"/>
      <c r="J30" s="347"/>
      <c r="K30" s="100">
        <v>20</v>
      </c>
      <c r="L30" s="335"/>
      <c r="M30" s="336"/>
      <c r="N30" s="335"/>
      <c r="O30" s="336"/>
      <c r="P30" s="335"/>
      <c r="Q30" s="336"/>
      <c r="R30" s="337"/>
      <c r="S30" s="338"/>
      <c r="T30" s="339"/>
      <c r="U30" s="335"/>
      <c r="V30" s="336"/>
      <c r="W30" s="335"/>
      <c r="X30" s="336"/>
      <c r="Y30" s="54"/>
      <c r="Z30" s="54"/>
      <c r="AA30" s="54"/>
      <c r="AB30" s="54"/>
      <c r="AC30" s="60"/>
      <c r="AD30" s="60"/>
      <c r="AE30" s="60"/>
      <c r="AF30" s="60"/>
      <c r="AG30" s="60"/>
      <c r="AH30" s="60"/>
      <c r="AI30" s="60"/>
      <c r="AJ30" s="60"/>
      <c r="AK30" s="332"/>
      <c r="AL30" s="333"/>
      <c r="AM30" s="333"/>
      <c r="AN30" s="333"/>
      <c r="AO30" s="334"/>
      <c r="AP30" s="2"/>
      <c r="AQ30" s="59">
        <f>IF(P30="材質劣化",2,IF(P30="漏水",3,1))</f>
        <v>1</v>
      </c>
    </row>
    <row r="31" spans="2:46" ht="12" customHeight="1" x14ac:dyDescent="0.15">
      <c r="B31" s="342"/>
      <c r="C31" s="348"/>
      <c r="D31" s="346"/>
      <c r="E31" s="346"/>
      <c r="F31" s="346"/>
      <c r="G31" s="346"/>
      <c r="H31" s="346"/>
      <c r="I31" s="346"/>
      <c r="J31" s="347"/>
      <c r="K31" s="100">
        <v>21</v>
      </c>
      <c r="L31" s="335"/>
      <c r="M31" s="336"/>
      <c r="N31" s="335"/>
      <c r="O31" s="336"/>
      <c r="P31" s="335"/>
      <c r="Q31" s="336"/>
      <c r="R31" s="337"/>
      <c r="S31" s="338"/>
      <c r="T31" s="339"/>
      <c r="U31" s="335"/>
      <c r="V31" s="336"/>
      <c r="W31" s="335"/>
      <c r="X31" s="336"/>
      <c r="Y31" s="54"/>
      <c r="Z31" s="54"/>
      <c r="AA31" s="54"/>
      <c r="AB31" s="54"/>
      <c r="AC31" s="60"/>
      <c r="AD31" s="60"/>
      <c r="AE31" s="60"/>
      <c r="AF31" s="60"/>
      <c r="AG31" s="60"/>
      <c r="AH31" s="60"/>
      <c r="AI31" s="60"/>
      <c r="AJ31" s="60"/>
      <c r="AK31" s="332"/>
      <c r="AL31" s="333"/>
      <c r="AM31" s="333"/>
      <c r="AN31" s="333"/>
      <c r="AO31" s="334"/>
      <c r="AP31" s="2"/>
      <c r="AQ31" s="59">
        <f>IF(P33="材質劣化",2,IF(P33="漏水",3,1))</f>
        <v>1</v>
      </c>
    </row>
    <row r="32" spans="2:46" ht="12" customHeight="1" x14ac:dyDescent="0.15">
      <c r="B32" s="342"/>
      <c r="C32" s="348"/>
      <c r="D32" s="346"/>
      <c r="E32" s="346"/>
      <c r="F32" s="346"/>
      <c r="G32" s="346"/>
      <c r="H32" s="346"/>
      <c r="I32" s="346"/>
      <c r="J32" s="347"/>
      <c r="K32" s="100">
        <v>22</v>
      </c>
      <c r="L32" s="335"/>
      <c r="M32" s="336"/>
      <c r="N32" s="335"/>
      <c r="O32" s="336"/>
      <c r="P32" s="335"/>
      <c r="Q32" s="336"/>
      <c r="R32" s="337"/>
      <c r="S32" s="338"/>
      <c r="T32" s="339"/>
      <c r="U32" s="335"/>
      <c r="V32" s="336"/>
      <c r="W32" s="335"/>
      <c r="X32" s="336"/>
      <c r="Y32" s="54"/>
      <c r="Z32" s="54"/>
      <c r="AA32" s="54"/>
      <c r="AB32" s="54"/>
      <c r="AC32" s="60"/>
      <c r="AD32" s="60"/>
      <c r="AE32" s="60"/>
      <c r="AF32" s="60"/>
      <c r="AG32" s="60"/>
      <c r="AH32" s="60"/>
      <c r="AI32" s="60"/>
      <c r="AJ32" s="60"/>
      <c r="AK32" s="332"/>
      <c r="AL32" s="333"/>
      <c r="AM32" s="333"/>
      <c r="AN32" s="333"/>
      <c r="AO32" s="334"/>
      <c r="AP32" s="2"/>
      <c r="AQ32" s="59">
        <f>IF(P37="材質劣化",2,IF(P37="漏水",3,1))</f>
        <v>1</v>
      </c>
      <c r="AS32" s="3"/>
      <c r="AT32" s="3"/>
    </row>
    <row r="33" spans="2:86" ht="12" customHeight="1" x14ac:dyDescent="0.15">
      <c r="B33" s="342"/>
      <c r="C33" s="348"/>
      <c r="D33" s="346"/>
      <c r="E33" s="346"/>
      <c r="F33" s="346"/>
      <c r="G33" s="346"/>
      <c r="H33" s="346"/>
      <c r="I33" s="346"/>
      <c r="J33" s="347"/>
      <c r="K33" s="100">
        <v>23</v>
      </c>
      <c r="L33" s="335"/>
      <c r="M33" s="336"/>
      <c r="N33" s="335"/>
      <c r="O33" s="336"/>
      <c r="P33" s="335"/>
      <c r="Q33" s="336"/>
      <c r="R33" s="337"/>
      <c r="S33" s="338"/>
      <c r="T33" s="339"/>
      <c r="U33" s="335"/>
      <c r="V33" s="336"/>
      <c r="W33" s="335"/>
      <c r="X33" s="336"/>
      <c r="Y33" s="54"/>
      <c r="Z33" s="54"/>
      <c r="AA33" s="54"/>
      <c r="AB33" s="54"/>
      <c r="AC33" s="60"/>
      <c r="AD33" s="60"/>
      <c r="AE33" s="60"/>
      <c r="AF33" s="60"/>
      <c r="AG33" s="60"/>
      <c r="AH33" s="60"/>
      <c r="AI33" s="60"/>
      <c r="AJ33" s="60"/>
      <c r="AK33" s="332"/>
      <c r="AL33" s="333"/>
      <c r="AM33" s="333"/>
      <c r="AN33" s="333"/>
      <c r="AO33" s="334"/>
      <c r="AP33" s="2"/>
      <c r="AQ33" s="59">
        <f>IF(P33="材質劣化",2,IF(P33="漏水",3,1))</f>
        <v>1</v>
      </c>
      <c r="AS33" s="198"/>
      <c r="AT33" s="198"/>
    </row>
    <row r="34" spans="2:86" ht="12" customHeight="1" x14ac:dyDescent="0.15">
      <c r="B34" s="342"/>
      <c r="C34" s="348"/>
      <c r="D34" s="346"/>
      <c r="E34" s="346"/>
      <c r="F34" s="346"/>
      <c r="G34" s="346"/>
      <c r="H34" s="346"/>
      <c r="I34" s="346"/>
      <c r="J34" s="347"/>
      <c r="K34" s="100">
        <v>24</v>
      </c>
      <c r="L34" s="335"/>
      <c r="M34" s="336"/>
      <c r="N34" s="335"/>
      <c r="O34" s="336"/>
      <c r="P34" s="335"/>
      <c r="Q34" s="336"/>
      <c r="R34" s="337"/>
      <c r="S34" s="338"/>
      <c r="T34" s="339"/>
      <c r="U34" s="335"/>
      <c r="V34" s="336"/>
      <c r="W34" s="335"/>
      <c r="X34" s="336"/>
      <c r="Y34" s="54"/>
      <c r="Z34" s="54"/>
      <c r="AA34" s="54"/>
      <c r="AB34" s="54"/>
      <c r="AC34" s="60"/>
      <c r="AD34" s="60"/>
      <c r="AE34" s="60"/>
      <c r="AF34" s="60"/>
      <c r="AG34" s="60"/>
      <c r="AH34" s="60"/>
      <c r="AI34" s="60"/>
      <c r="AJ34" s="60"/>
      <c r="AK34" s="332"/>
      <c r="AL34" s="333"/>
      <c r="AM34" s="333"/>
      <c r="AN34" s="333"/>
      <c r="AO34" s="334"/>
      <c r="AP34" s="2"/>
      <c r="AQ34" s="59">
        <f>IF(P36="材質劣化",2,IF(P36="漏水",3,1))</f>
        <v>1</v>
      </c>
      <c r="AS34" s="199"/>
      <c r="AT34" s="199"/>
    </row>
    <row r="35" spans="2:86" ht="12" customHeight="1" x14ac:dyDescent="0.15">
      <c r="B35" s="342"/>
      <c r="C35" s="348"/>
      <c r="D35" s="346"/>
      <c r="E35" s="346"/>
      <c r="F35" s="346"/>
      <c r="G35" s="346"/>
      <c r="H35" s="346"/>
      <c r="I35" s="346"/>
      <c r="J35" s="347"/>
      <c r="K35" s="316" t="s">
        <v>918</v>
      </c>
      <c r="L35" s="318" t="s">
        <v>919</v>
      </c>
      <c r="M35" s="318"/>
      <c r="N35" s="318"/>
      <c r="O35" s="318"/>
      <c r="P35" s="318"/>
      <c r="Q35" s="318"/>
      <c r="R35" s="318"/>
      <c r="S35" s="318"/>
      <c r="T35" s="318"/>
      <c r="U35" s="318"/>
      <c r="V35" s="318"/>
      <c r="W35" s="318"/>
      <c r="X35" s="318"/>
      <c r="Y35" s="319" t="s">
        <v>545</v>
      </c>
      <c r="Z35" s="320"/>
      <c r="AA35" s="320"/>
      <c r="AB35" s="321"/>
      <c r="AC35" s="124">
        <f t="shared" ref="AC35:AJ35" si="3">SUM(AC11:AC34)</f>
        <v>0</v>
      </c>
      <c r="AD35" s="124">
        <f t="shared" si="3"/>
        <v>0</v>
      </c>
      <c r="AE35" s="124">
        <f>SUM(AE11:AE34)</f>
        <v>0.01</v>
      </c>
      <c r="AF35" s="124">
        <f t="shared" si="3"/>
        <v>2.58</v>
      </c>
      <c r="AG35" s="124">
        <f t="shared" si="3"/>
        <v>0</v>
      </c>
      <c r="AH35" s="124">
        <f t="shared" si="3"/>
        <v>0</v>
      </c>
      <c r="AI35" s="124">
        <f t="shared" si="3"/>
        <v>0</v>
      </c>
      <c r="AJ35" s="125">
        <f t="shared" si="3"/>
        <v>13.56</v>
      </c>
      <c r="AK35" s="318" t="s">
        <v>920</v>
      </c>
      <c r="AL35" s="318"/>
      <c r="AM35" s="322" t="s">
        <v>522</v>
      </c>
      <c r="AN35" s="322"/>
      <c r="AO35" s="322"/>
      <c r="AP35" s="2"/>
    </row>
    <row r="36" spans="2:86" ht="12" customHeight="1" x14ac:dyDescent="0.15">
      <c r="B36" s="342"/>
      <c r="C36" s="348"/>
      <c r="D36" s="346"/>
      <c r="E36" s="346"/>
      <c r="F36" s="346"/>
      <c r="G36" s="346"/>
      <c r="H36" s="346"/>
      <c r="I36" s="346"/>
      <c r="J36" s="347"/>
      <c r="K36" s="317"/>
      <c r="L36" s="323" t="s">
        <v>921</v>
      </c>
      <c r="M36" s="324"/>
      <c r="N36" s="325"/>
      <c r="O36" s="323" t="s">
        <v>922</v>
      </c>
      <c r="P36" s="324"/>
      <c r="Q36" s="324"/>
      <c r="R36" s="324"/>
      <c r="S36" s="324"/>
      <c r="T36" s="324"/>
      <c r="U36" s="324"/>
      <c r="V36" s="324"/>
      <c r="W36" s="324"/>
      <c r="X36" s="325"/>
      <c r="Y36" s="53" t="s">
        <v>527</v>
      </c>
      <c r="Z36" s="49" t="s">
        <v>526</v>
      </c>
      <c r="AA36" s="49" t="s">
        <v>544</v>
      </c>
      <c r="AB36" s="49" t="s">
        <v>536</v>
      </c>
      <c r="AC36" s="49" t="s">
        <v>527</v>
      </c>
      <c r="AD36" s="49" t="s">
        <v>526</v>
      </c>
      <c r="AE36" s="49" t="s">
        <v>544</v>
      </c>
      <c r="AF36" s="49" t="s">
        <v>536</v>
      </c>
      <c r="AG36" s="49" t="s">
        <v>527</v>
      </c>
      <c r="AH36" s="49" t="s">
        <v>526</v>
      </c>
      <c r="AI36" s="49" t="s">
        <v>544</v>
      </c>
      <c r="AJ36" s="82" t="s">
        <v>536</v>
      </c>
      <c r="AK36" s="318"/>
      <c r="AL36" s="318"/>
      <c r="AM36" s="322"/>
      <c r="AN36" s="322"/>
      <c r="AO36" s="322"/>
      <c r="AP36" s="2"/>
    </row>
    <row r="37" spans="2:86" ht="14.25" customHeight="1" x14ac:dyDescent="0.15">
      <c r="B37" s="342"/>
      <c r="C37" s="348"/>
      <c r="D37" s="346"/>
      <c r="E37" s="346"/>
      <c r="F37" s="346"/>
      <c r="G37" s="346"/>
      <c r="H37" s="346"/>
      <c r="I37" s="346"/>
      <c r="J37" s="347"/>
      <c r="K37" s="317"/>
      <c r="L37" s="326"/>
      <c r="M37" s="327"/>
      <c r="N37" s="328"/>
      <c r="O37" s="326"/>
      <c r="P37" s="327"/>
      <c r="Q37" s="327"/>
      <c r="R37" s="327"/>
      <c r="S37" s="327"/>
      <c r="T37" s="327"/>
      <c r="U37" s="327"/>
      <c r="V37" s="327"/>
      <c r="W37" s="327"/>
      <c r="X37" s="328"/>
      <c r="Y37" s="307">
        <f>IF(COUNTIF(Y11:Y34,"〇")&gt;0,1,0)</f>
        <v>0</v>
      </c>
      <c r="Z37" s="307">
        <f t="shared" ref="Z37:AB37" si="4">IF(COUNTIF(Z11:Z34,"〇")&gt;0,1,0)</f>
        <v>0</v>
      </c>
      <c r="AA37" s="307">
        <f t="shared" si="4"/>
        <v>0</v>
      </c>
      <c r="AB37" s="307">
        <f t="shared" si="4"/>
        <v>0</v>
      </c>
      <c r="AC37" s="307">
        <f>COUNTA(AC11:AC34)</f>
        <v>0</v>
      </c>
      <c r="AD37" s="307">
        <f t="shared" ref="AD37:AI37" si="5">COUNTA(AD11:AD34)</f>
        <v>0</v>
      </c>
      <c r="AE37" s="307">
        <f t="shared" si="5"/>
        <v>1</v>
      </c>
      <c r="AF37" s="307">
        <f t="shared" si="5"/>
        <v>13</v>
      </c>
      <c r="AG37" s="307">
        <f t="shared" si="5"/>
        <v>0</v>
      </c>
      <c r="AH37" s="307">
        <f t="shared" si="5"/>
        <v>0</v>
      </c>
      <c r="AI37" s="307">
        <f t="shared" si="5"/>
        <v>0</v>
      </c>
      <c r="AJ37" s="307">
        <f>COUNTA(AJ11:AJ34)</f>
        <v>1</v>
      </c>
      <c r="AK37" s="318"/>
      <c r="AL37" s="318"/>
      <c r="AM37" s="322"/>
      <c r="AN37" s="322"/>
      <c r="AO37" s="322"/>
      <c r="AP37" s="2"/>
      <c r="AU37" s="43">
        <f>+Y37</f>
        <v>0</v>
      </c>
    </row>
    <row r="38" spans="2:86" ht="14.25" customHeight="1" x14ac:dyDescent="0.15">
      <c r="B38" s="342"/>
      <c r="C38" s="348"/>
      <c r="D38" s="346"/>
      <c r="E38" s="346"/>
      <c r="F38" s="346"/>
      <c r="G38" s="346"/>
      <c r="H38" s="346"/>
      <c r="I38" s="346"/>
      <c r="J38" s="347"/>
      <c r="K38" s="317"/>
      <c r="L38" s="329"/>
      <c r="M38" s="330"/>
      <c r="N38" s="331"/>
      <c r="O38" s="329"/>
      <c r="P38" s="330"/>
      <c r="Q38" s="330"/>
      <c r="R38" s="330"/>
      <c r="S38" s="330"/>
      <c r="T38" s="330"/>
      <c r="U38" s="330"/>
      <c r="V38" s="330"/>
      <c r="W38" s="330"/>
      <c r="X38" s="331"/>
      <c r="Y38" s="307"/>
      <c r="Z38" s="307"/>
      <c r="AA38" s="307"/>
      <c r="AB38" s="307"/>
      <c r="AC38" s="307"/>
      <c r="AD38" s="307"/>
      <c r="AE38" s="307"/>
      <c r="AF38" s="307"/>
      <c r="AG38" s="307"/>
      <c r="AH38" s="307"/>
      <c r="AI38" s="307"/>
      <c r="AJ38" s="307"/>
      <c r="AK38" s="318"/>
      <c r="AL38" s="318"/>
      <c r="AM38" s="322"/>
      <c r="AN38" s="322"/>
      <c r="AO38" s="322"/>
      <c r="AP38" s="2"/>
    </row>
    <row r="39" spans="2:86" ht="12" customHeight="1" x14ac:dyDescent="0.15">
      <c r="B39" s="342"/>
      <c r="C39" s="348"/>
      <c r="D39" s="346"/>
      <c r="E39" s="346"/>
      <c r="F39" s="346"/>
      <c r="G39" s="346"/>
      <c r="H39" s="346"/>
      <c r="I39" s="346"/>
      <c r="J39" s="346"/>
      <c r="K39" s="308" t="s">
        <v>232</v>
      </c>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1"/>
      <c r="AL39" s="311"/>
      <c r="AM39" s="311"/>
      <c r="AN39" s="311"/>
      <c r="AO39" s="312"/>
      <c r="AP39" s="2"/>
    </row>
    <row r="40" spans="2:86" ht="12" customHeight="1" x14ac:dyDescent="0.15">
      <c r="B40" s="342"/>
      <c r="C40" s="348"/>
      <c r="D40" s="346"/>
      <c r="E40" s="346"/>
      <c r="F40" s="346"/>
      <c r="G40" s="346"/>
      <c r="H40" s="346"/>
      <c r="I40" s="346"/>
      <c r="J40" s="346"/>
      <c r="K40" s="309"/>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2"/>
      <c r="AP40" s="2"/>
    </row>
    <row r="41" spans="2:86" ht="12" customHeight="1" x14ac:dyDescent="0.15">
      <c r="B41" s="342"/>
      <c r="C41" s="348"/>
      <c r="D41" s="346"/>
      <c r="E41" s="346"/>
      <c r="F41" s="346"/>
      <c r="G41" s="346"/>
      <c r="H41" s="346"/>
      <c r="I41" s="346"/>
      <c r="J41" s="346"/>
      <c r="K41" s="309"/>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11"/>
      <c r="AN41" s="311"/>
      <c r="AO41" s="312"/>
      <c r="AP41" s="2"/>
    </row>
    <row r="42" spans="2:86" ht="12" customHeight="1" x14ac:dyDescent="0.15">
      <c r="B42" s="342"/>
      <c r="C42" s="348"/>
      <c r="D42" s="346"/>
      <c r="E42" s="346"/>
      <c r="F42" s="346"/>
      <c r="G42" s="346"/>
      <c r="H42" s="346"/>
      <c r="I42" s="346"/>
      <c r="J42" s="346"/>
      <c r="K42" s="309"/>
      <c r="L42" s="313"/>
      <c r="M42" s="313"/>
      <c r="N42" s="313"/>
      <c r="O42" s="313"/>
      <c r="P42" s="313"/>
      <c r="Q42" s="313"/>
      <c r="R42" s="313"/>
      <c r="S42" s="313"/>
      <c r="T42" s="313"/>
      <c r="U42" s="313"/>
      <c r="V42" s="313"/>
      <c r="W42" s="313"/>
      <c r="X42" s="313"/>
      <c r="Y42" s="313"/>
      <c r="Z42" s="313"/>
      <c r="AA42" s="313"/>
      <c r="AB42" s="313"/>
      <c r="AC42" s="313"/>
      <c r="AD42" s="313"/>
      <c r="AE42" s="313"/>
      <c r="AF42" s="313"/>
      <c r="AG42" s="313"/>
      <c r="AH42" s="313"/>
      <c r="AI42" s="313"/>
      <c r="AJ42" s="313"/>
      <c r="AK42" s="313"/>
      <c r="AL42" s="313"/>
      <c r="AM42" s="313"/>
      <c r="AN42" s="313"/>
      <c r="AO42" s="314"/>
      <c r="AP42" s="43"/>
      <c r="CD42" s="2"/>
      <c r="CE42" s="2"/>
      <c r="CF42" s="2"/>
      <c r="CG42" s="2"/>
      <c r="CH42" s="2"/>
    </row>
    <row r="43" spans="2:86" ht="12" customHeight="1" x14ac:dyDescent="0.15">
      <c r="B43" s="342"/>
      <c r="C43" s="348"/>
      <c r="D43" s="346"/>
      <c r="E43" s="346"/>
      <c r="F43" s="346"/>
      <c r="G43" s="346"/>
      <c r="H43" s="346"/>
      <c r="I43" s="346"/>
      <c r="J43" s="347"/>
      <c r="K43" s="315" t="s">
        <v>233</v>
      </c>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5"/>
      <c r="AM43" s="315"/>
      <c r="AN43" s="315"/>
      <c r="AO43" s="315"/>
      <c r="AP43" s="43"/>
      <c r="CD43" s="2"/>
      <c r="CE43" s="2"/>
      <c r="CF43" s="2"/>
      <c r="CG43" s="2"/>
      <c r="CH43" s="2"/>
    </row>
    <row r="44" spans="2:86" ht="12" customHeight="1" x14ac:dyDescent="0.15">
      <c r="B44" s="342"/>
      <c r="C44" s="348"/>
      <c r="D44" s="346"/>
      <c r="E44" s="346"/>
      <c r="F44" s="346"/>
      <c r="G44" s="346"/>
      <c r="H44" s="346"/>
      <c r="I44" s="346"/>
      <c r="J44" s="347"/>
      <c r="K44" s="301" t="s">
        <v>234</v>
      </c>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3"/>
      <c r="AP44" s="43"/>
      <c r="CD44" s="2"/>
      <c r="CE44" s="2"/>
      <c r="CF44" s="2"/>
      <c r="CG44" s="2"/>
      <c r="CH44" s="2"/>
    </row>
    <row r="45" spans="2:86" ht="12" customHeight="1" x14ac:dyDescent="0.15">
      <c r="B45" s="343"/>
      <c r="C45" s="349"/>
      <c r="D45" s="350"/>
      <c r="E45" s="350"/>
      <c r="F45" s="350"/>
      <c r="G45" s="350"/>
      <c r="H45" s="350"/>
      <c r="I45" s="350"/>
      <c r="J45" s="351"/>
      <c r="K45" s="304" t="s">
        <v>235</v>
      </c>
      <c r="L45" s="305"/>
      <c r="M45" s="305"/>
      <c r="N45" s="305"/>
      <c r="O45" s="305"/>
      <c r="P45" s="305"/>
      <c r="Q45" s="305"/>
      <c r="R45" s="305"/>
      <c r="S45" s="305"/>
      <c r="T45" s="305"/>
      <c r="U45" s="305"/>
      <c r="V45" s="305"/>
      <c r="W45" s="305"/>
      <c r="X45" s="305"/>
      <c r="Y45" s="305"/>
      <c r="Z45" s="305"/>
      <c r="AA45" s="305"/>
      <c r="AB45" s="305"/>
      <c r="AC45" s="305"/>
      <c r="AD45" s="305"/>
      <c r="AE45" s="305"/>
      <c r="AF45" s="305"/>
      <c r="AG45" s="305"/>
      <c r="AH45" s="305"/>
      <c r="AI45" s="305"/>
      <c r="AJ45" s="305"/>
      <c r="AK45" s="305"/>
      <c r="AL45" s="305"/>
      <c r="AM45" s="305"/>
      <c r="AN45" s="305"/>
      <c r="AO45" s="306"/>
      <c r="AP45" s="43"/>
      <c r="CD45" s="2"/>
      <c r="CE45" s="2"/>
      <c r="CF45" s="2"/>
      <c r="CG45" s="2"/>
      <c r="CH45" s="2"/>
    </row>
    <row r="46" spans="2:86" ht="12" customHeight="1" x14ac:dyDescent="0.2">
      <c r="B46" s="6" t="s">
        <v>236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N11:O34" xr:uid="{5A53D866-0B56-49A3-B208-B9783A73F173}">
      <formula1>INDIRECT(L11)</formula1>
    </dataValidation>
    <dataValidation type="list" allowBlank="1" showInputMessage="1" showErrorMessage="1" sqref="Y11:AB34" xr:uid="{ED273F0D-BD03-4EFB-823F-366246AA0F8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B998443-A177-4DE9-B404-E0038D8FC18A}">
          <x14:formula1>
            <xm:f>'(参考)リスト'!$G$16:$G$19</xm:f>
          </x14:formula1>
          <xm:sqref>AM35:AO38</xm:sqref>
        </x14:dataValidation>
        <x14:dataValidation type="list" allowBlank="1" showInputMessage="1" showErrorMessage="1" xr:uid="{8A81ED98-3124-46D2-A1EE-EBF422D5FE03}">
          <x14:formula1>
            <xm:f>'(参考)リスト'!$F$16:$F$21</xm:f>
          </x14:formula1>
          <xm:sqref>U11:X34</xm:sqref>
        </x14:dataValidation>
        <x14:dataValidation type="list" allowBlank="1" showInputMessage="1" showErrorMessage="1" xr:uid="{841C4BE4-64D1-4A29-85CF-94EF1896CAC4}">
          <x14:formula1>
            <xm:f>'(参考)リスト'!$E$16:$E$27</xm:f>
          </x14:formula1>
          <xm:sqref>R11:T34</xm:sqref>
        </x14:dataValidation>
        <x14:dataValidation type="list" allowBlank="1" showInputMessage="1" showErrorMessage="1" xr:uid="{3544FCD7-B3AA-4F58-8214-104825058ABB}">
          <x14:formula1>
            <xm:f>'(参考)リスト'!$B$16:$B$21</xm:f>
          </x14:formula1>
          <xm:sqref>L11:M34</xm:sqref>
        </x14:dataValidation>
        <x14:dataValidation type="list" allowBlank="1" showInputMessage="1" showErrorMessage="1" xr:uid="{EE55C55A-091B-4226-B106-3830AA212F5F}">
          <x14:formula1>
            <xm:f>'(参考)リスト'!$D$16:$D$18</xm:f>
          </x14:formula1>
          <xm:sqref>P11:Q34</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8ECB-EB21-42B7-A028-D35FC4408C77}">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387" t="s">
        <v>204</v>
      </c>
      <c r="AV1" s="388" t="s">
        <v>205</v>
      </c>
      <c r="AW1" s="388"/>
      <c r="AX1" s="388"/>
      <c r="AY1" s="382" t="s">
        <v>206</v>
      </c>
      <c r="AZ1" s="382"/>
      <c r="BA1" s="382"/>
      <c r="BB1" s="382"/>
      <c r="BC1" s="382"/>
      <c r="BD1" s="382"/>
      <c r="BE1" s="382"/>
      <c r="BF1" s="382"/>
      <c r="BG1" s="382"/>
      <c r="BH1" s="382"/>
      <c r="BI1" s="382"/>
      <c r="BJ1" s="382"/>
      <c r="BK1" s="382" t="s">
        <v>207</v>
      </c>
      <c r="BL1" s="382"/>
      <c r="BM1" s="382"/>
      <c r="BN1" s="382"/>
      <c r="BO1" s="382"/>
      <c r="BP1" s="382"/>
      <c r="BQ1" s="382"/>
      <c r="BR1" s="382"/>
      <c r="BS1" s="382"/>
      <c r="BT1" s="382"/>
      <c r="BU1" s="382"/>
      <c r="BV1" s="382"/>
      <c r="BW1" s="366"/>
      <c r="BX1" s="366"/>
      <c r="BY1" s="366"/>
      <c r="BZ1" s="366"/>
      <c r="CA1" s="366"/>
      <c r="CB1" s="366"/>
      <c r="CC1" s="366"/>
      <c r="CD1" s="366"/>
      <c r="CE1" s="366"/>
      <c r="CF1" s="366"/>
      <c r="CG1" s="366"/>
      <c r="CH1" s="366"/>
    </row>
    <row r="2" spans="2:86" ht="8.25" customHeight="1" x14ac:dyDescent="0.15">
      <c r="AU2" s="387"/>
      <c r="AV2" s="388" t="s">
        <v>208</v>
      </c>
      <c r="AW2" s="389" t="s">
        <v>209</v>
      </c>
      <c r="AX2" s="389" t="s">
        <v>210</v>
      </c>
      <c r="AY2" s="382" t="s">
        <v>211</v>
      </c>
      <c r="AZ2" s="382"/>
      <c r="BA2" s="382"/>
      <c r="BB2" s="382"/>
      <c r="BC2" s="382"/>
      <c r="BD2" s="382"/>
      <c r="BE2" s="382"/>
      <c r="BF2" s="382"/>
      <c r="BG2" s="382"/>
      <c r="BH2" s="382"/>
      <c r="BI2" s="382"/>
      <c r="BJ2" s="382"/>
      <c r="BK2" s="382" t="s">
        <v>212</v>
      </c>
      <c r="BL2" s="382"/>
      <c r="BM2" s="382"/>
      <c r="BN2" s="382"/>
      <c r="BO2" s="382" t="s">
        <v>213</v>
      </c>
      <c r="BP2" s="382"/>
      <c r="BQ2" s="382"/>
      <c r="BR2" s="382"/>
      <c r="BS2" s="382"/>
      <c r="BT2" s="382"/>
      <c r="BU2" s="382"/>
      <c r="BV2" s="382"/>
      <c r="BW2" s="383"/>
      <c r="BX2" s="383"/>
      <c r="BY2" s="383"/>
      <c r="BZ2" s="383"/>
      <c r="CA2" s="366"/>
      <c r="CB2" s="366"/>
      <c r="CC2" s="366"/>
      <c r="CD2" s="366"/>
      <c r="CE2" s="366"/>
      <c r="CF2" s="366"/>
      <c r="CG2" s="366"/>
      <c r="CH2" s="366"/>
    </row>
    <row r="3" spans="2:86" ht="24.95" customHeight="1" x14ac:dyDescent="0.15">
      <c r="B3" s="384" t="s">
        <v>214</v>
      </c>
      <c r="C3" s="385"/>
      <c r="D3" s="385"/>
      <c r="E3" s="386"/>
      <c r="F3" s="386"/>
      <c r="G3" s="386"/>
      <c r="H3" s="386"/>
      <c r="I3" s="386"/>
      <c r="J3" s="386"/>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c r="AL3" s="385"/>
      <c r="AM3" s="385"/>
      <c r="AN3" s="385"/>
      <c r="AO3" s="385"/>
      <c r="AU3" s="387"/>
      <c r="AV3" s="388"/>
      <c r="AW3" s="389"/>
      <c r="AX3" s="389"/>
      <c r="AY3" s="382" t="s">
        <v>215</v>
      </c>
      <c r="AZ3" s="382"/>
      <c r="BA3" s="382"/>
      <c r="BB3" s="382"/>
      <c r="BC3" s="382" t="s">
        <v>216</v>
      </c>
      <c r="BD3" s="382"/>
      <c r="BE3" s="382"/>
      <c r="BF3" s="382"/>
      <c r="BG3" s="382" t="s">
        <v>217</v>
      </c>
      <c r="BH3" s="382"/>
      <c r="BI3" s="382"/>
      <c r="BJ3" s="382"/>
      <c r="BK3" s="382" t="s">
        <v>218</v>
      </c>
      <c r="BL3" s="382"/>
      <c r="BM3" s="382"/>
      <c r="BN3" s="382"/>
      <c r="BO3" s="382" t="s">
        <v>216</v>
      </c>
      <c r="BP3" s="382"/>
      <c r="BQ3" s="382"/>
      <c r="BR3" s="382"/>
      <c r="BS3" s="382" t="s">
        <v>217</v>
      </c>
      <c r="BT3" s="382"/>
      <c r="BU3" s="382"/>
      <c r="BV3" s="382"/>
      <c r="BW3" s="366"/>
      <c r="BX3" s="366"/>
      <c r="BY3" s="366"/>
      <c r="BZ3" s="366"/>
      <c r="CA3" s="366"/>
      <c r="CB3" s="366"/>
      <c r="CC3" s="366"/>
      <c r="CD3" s="366"/>
      <c r="CE3" s="366"/>
      <c r="CF3" s="366"/>
      <c r="CG3" s="366"/>
      <c r="CH3" s="366"/>
    </row>
    <row r="4" spans="2:86" ht="18" customHeight="1" x14ac:dyDescent="0.15">
      <c r="B4" s="367" t="s">
        <v>398</v>
      </c>
      <c r="C4" s="367"/>
      <c r="D4" s="367"/>
      <c r="E4" s="368" t="s">
        <v>399</v>
      </c>
      <c r="F4" s="369"/>
      <c r="G4" s="369"/>
      <c r="H4" s="369"/>
      <c r="I4" s="369"/>
      <c r="J4" s="370"/>
      <c r="K4" s="371" t="s">
        <v>400</v>
      </c>
      <c r="L4" s="371"/>
      <c r="M4" s="371"/>
      <c r="N4" s="364" t="s">
        <v>401</v>
      </c>
      <c r="O4" s="364"/>
      <c r="P4" s="364"/>
      <c r="Q4" s="364"/>
      <c r="R4" s="364"/>
      <c r="S4" s="364"/>
      <c r="T4" s="372" t="s">
        <v>511</v>
      </c>
      <c r="U4" s="373"/>
      <c r="V4" s="373"/>
      <c r="W4" s="373"/>
      <c r="X4" s="374"/>
      <c r="Y4" s="378" t="s">
        <v>512</v>
      </c>
      <c r="Z4" s="378"/>
      <c r="AA4" s="378"/>
      <c r="AB4" s="378"/>
      <c r="AC4" s="378"/>
      <c r="AD4" s="378"/>
      <c r="AE4" s="378"/>
      <c r="AF4" s="378"/>
      <c r="AG4" s="372" t="s">
        <v>509</v>
      </c>
      <c r="AH4" s="373"/>
      <c r="AI4" s="373"/>
      <c r="AJ4" s="374"/>
      <c r="AK4" s="390">
        <v>45917</v>
      </c>
      <c r="AL4" s="391"/>
      <c r="AM4" s="391"/>
      <c r="AN4" s="391"/>
      <c r="AO4" s="392"/>
      <c r="AU4" s="387"/>
      <c r="AV4" s="388"/>
      <c r="AW4" s="389"/>
      <c r="AX4" s="389"/>
      <c r="AY4" s="293" t="s">
        <v>219</v>
      </c>
      <c r="AZ4" s="293" t="s">
        <v>220</v>
      </c>
      <c r="BA4" s="293" t="s">
        <v>221</v>
      </c>
      <c r="BB4" s="293" t="s">
        <v>222</v>
      </c>
      <c r="BC4" s="293" t="s">
        <v>219</v>
      </c>
      <c r="BD4" s="293" t="s">
        <v>220</v>
      </c>
      <c r="BE4" s="293" t="s">
        <v>221</v>
      </c>
      <c r="BF4" s="293" t="s">
        <v>222</v>
      </c>
      <c r="BG4" s="293" t="s">
        <v>219</v>
      </c>
      <c r="BH4" s="293" t="s">
        <v>220</v>
      </c>
      <c r="BI4" s="293" t="s">
        <v>221</v>
      </c>
      <c r="BJ4" s="293" t="s">
        <v>222</v>
      </c>
      <c r="BK4" s="293" t="s">
        <v>219</v>
      </c>
      <c r="BL4" s="293" t="s">
        <v>220</v>
      </c>
      <c r="BM4" s="293" t="s">
        <v>221</v>
      </c>
      <c r="BN4" s="293" t="s">
        <v>222</v>
      </c>
      <c r="BO4" s="293" t="s">
        <v>219</v>
      </c>
      <c r="BP4" s="293" t="s">
        <v>220</v>
      </c>
      <c r="BQ4" s="293" t="s">
        <v>221</v>
      </c>
      <c r="BR4" s="293" t="s">
        <v>222</v>
      </c>
      <c r="BS4" s="293" t="s">
        <v>219</v>
      </c>
      <c r="BT4" s="293" t="s">
        <v>220</v>
      </c>
      <c r="BU4" s="293" t="s">
        <v>221</v>
      </c>
      <c r="BV4" s="293" t="s">
        <v>222</v>
      </c>
      <c r="BW4" s="5"/>
      <c r="BX4" s="5"/>
      <c r="BY4" s="5"/>
      <c r="BZ4" s="5"/>
      <c r="CA4" s="5"/>
      <c r="CB4" s="5"/>
      <c r="CC4" s="5"/>
      <c r="CD4" s="5"/>
      <c r="CE4" s="5"/>
      <c r="CF4" s="5"/>
      <c r="CG4" s="5"/>
      <c r="CH4" s="5"/>
    </row>
    <row r="5" spans="2:86" ht="18" customHeight="1" x14ac:dyDescent="0.15">
      <c r="B5" s="396" t="s">
        <v>532</v>
      </c>
      <c r="C5" s="396"/>
      <c r="D5" s="396"/>
      <c r="E5" s="397" t="s">
        <v>406</v>
      </c>
      <c r="F5" s="398"/>
      <c r="G5" s="398"/>
      <c r="H5" s="398"/>
      <c r="I5" s="398"/>
      <c r="J5" s="399"/>
      <c r="K5" s="400" t="s">
        <v>402</v>
      </c>
      <c r="L5" s="400"/>
      <c r="M5" s="400"/>
      <c r="N5" s="364" t="s">
        <v>510</v>
      </c>
      <c r="O5" s="364"/>
      <c r="P5" s="364"/>
      <c r="Q5" s="364"/>
      <c r="R5" s="364"/>
      <c r="S5" s="364"/>
      <c r="T5" s="375"/>
      <c r="U5" s="376"/>
      <c r="V5" s="376"/>
      <c r="W5" s="376"/>
      <c r="X5" s="377"/>
      <c r="Y5" s="365" t="s">
        <v>513</v>
      </c>
      <c r="Z5" s="365"/>
      <c r="AA5" s="365"/>
      <c r="AB5" s="365"/>
      <c r="AC5" s="365"/>
      <c r="AD5" s="365"/>
      <c r="AE5" s="365"/>
      <c r="AF5" s="365"/>
      <c r="AG5" s="379"/>
      <c r="AH5" s="380"/>
      <c r="AI5" s="380"/>
      <c r="AJ5" s="381"/>
      <c r="AK5" s="393"/>
      <c r="AL5" s="394"/>
      <c r="AM5" s="394"/>
      <c r="AN5" s="394"/>
      <c r="AO5" s="395"/>
      <c r="AU5" s="387"/>
      <c r="AV5" s="50" t="str">
        <f>N7</f>
        <v>S005</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2</v>
      </c>
      <c r="BF5" s="55">
        <f t="shared" si="0"/>
        <v>10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0.06</v>
      </c>
      <c r="BR5" s="55">
        <f t="shared" si="1"/>
        <v>1.22</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341" t="s">
        <v>223</v>
      </c>
      <c r="C6" s="344"/>
      <c r="D6" s="345"/>
      <c r="E6" s="346"/>
      <c r="F6" s="346"/>
      <c r="G6" s="346"/>
      <c r="H6" s="346"/>
      <c r="I6" s="346"/>
      <c r="J6" s="347"/>
      <c r="K6" s="352" t="s">
        <v>913</v>
      </c>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4"/>
      <c r="AP6" s="2"/>
    </row>
    <row r="7" spans="2:86" ht="12" customHeight="1" x14ac:dyDescent="0.15">
      <c r="B7" s="342"/>
      <c r="C7" s="348"/>
      <c r="D7" s="346"/>
      <c r="E7" s="346"/>
      <c r="F7" s="346"/>
      <c r="G7" s="346"/>
      <c r="H7" s="346"/>
      <c r="I7" s="346"/>
      <c r="J7" s="347"/>
      <c r="K7" s="319" t="s">
        <v>914</v>
      </c>
      <c r="L7" s="320"/>
      <c r="M7" s="321"/>
      <c r="N7" s="332" t="s">
        <v>501</v>
      </c>
      <c r="O7" s="333"/>
      <c r="P7" s="319" t="s">
        <v>915</v>
      </c>
      <c r="Q7" s="321"/>
      <c r="R7" s="355">
        <v>10.5</v>
      </c>
      <c r="S7" s="356"/>
      <c r="T7" s="357"/>
      <c r="U7" s="323" t="s">
        <v>916</v>
      </c>
      <c r="V7" s="325"/>
      <c r="W7" s="323" t="s">
        <v>917</v>
      </c>
      <c r="X7" s="325"/>
      <c r="Y7" s="321" t="s">
        <v>224</v>
      </c>
      <c r="Z7" s="318"/>
      <c r="AA7" s="318"/>
      <c r="AB7" s="318"/>
      <c r="AC7" s="323" t="s">
        <v>225</v>
      </c>
      <c r="AD7" s="324"/>
      <c r="AE7" s="324"/>
      <c r="AF7" s="324"/>
      <c r="AG7" s="324"/>
      <c r="AH7" s="324"/>
      <c r="AI7" s="324"/>
      <c r="AJ7" s="325"/>
      <c r="AK7" s="323" t="s">
        <v>226</v>
      </c>
      <c r="AL7" s="324"/>
      <c r="AM7" s="324"/>
      <c r="AN7" s="358"/>
      <c r="AO7" s="359"/>
      <c r="AP7" s="2"/>
      <c r="AW7" s="58"/>
    </row>
    <row r="8" spans="2:86" ht="12" customHeight="1" x14ac:dyDescent="0.15">
      <c r="B8" s="342"/>
      <c r="C8" s="348"/>
      <c r="D8" s="346"/>
      <c r="E8" s="346"/>
      <c r="F8" s="346"/>
      <c r="G8" s="346"/>
      <c r="H8" s="346"/>
      <c r="I8" s="346"/>
      <c r="J8" s="347"/>
      <c r="K8" s="318" t="s">
        <v>636</v>
      </c>
      <c r="L8" s="318" t="s">
        <v>638</v>
      </c>
      <c r="M8" s="318"/>
      <c r="N8" s="318" t="s">
        <v>290</v>
      </c>
      <c r="O8" s="318"/>
      <c r="P8" s="318" t="s">
        <v>291</v>
      </c>
      <c r="Q8" s="318"/>
      <c r="R8" s="318" t="s">
        <v>292</v>
      </c>
      <c r="S8" s="318"/>
      <c r="T8" s="318"/>
      <c r="U8" s="326"/>
      <c r="V8" s="328"/>
      <c r="W8" s="326"/>
      <c r="X8" s="328"/>
      <c r="Y8" s="321"/>
      <c r="Z8" s="318"/>
      <c r="AA8" s="318"/>
      <c r="AB8" s="318"/>
      <c r="AC8" s="329"/>
      <c r="AD8" s="330"/>
      <c r="AE8" s="330"/>
      <c r="AF8" s="330"/>
      <c r="AG8" s="330"/>
      <c r="AH8" s="330"/>
      <c r="AI8" s="330"/>
      <c r="AJ8" s="331"/>
      <c r="AK8" s="326"/>
      <c r="AL8" s="327"/>
      <c r="AM8" s="327"/>
      <c r="AN8" s="360"/>
      <c r="AO8" s="361"/>
      <c r="AP8" s="2"/>
    </row>
    <row r="9" spans="2:86" ht="12" customHeight="1" x14ac:dyDescent="0.15">
      <c r="B9" s="342"/>
      <c r="C9" s="348"/>
      <c r="D9" s="346"/>
      <c r="E9" s="346"/>
      <c r="F9" s="346"/>
      <c r="G9" s="346"/>
      <c r="H9" s="346"/>
      <c r="I9" s="346"/>
      <c r="J9" s="347"/>
      <c r="K9" s="318"/>
      <c r="L9" s="318"/>
      <c r="M9" s="318"/>
      <c r="N9" s="318"/>
      <c r="O9" s="318"/>
      <c r="P9" s="318"/>
      <c r="Q9" s="318"/>
      <c r="R9" s="318"/>
      <c r="S9" s="318"/>
      <c r="T9" s="318"/>
      <c r="U9" s="326"/>
      <c r="V9" s="328"/>
      <c r="W9" s="326"/>
      <c r="X9" s="328"/>
      <c r="Y9" s="321" t="s">
        <v>227</v>
      </c>
      <c r="Z9" s="318"/>
      <c r="AA9" s="318"/>
      <c r="AB9" s="318"/>
      <c r="AC9" s="318" t="s">
        <v>228</v>
      </c>
      <c r="AD9" s="318"/>
      <c r="AE9" s="318"/>
      <c r="AF9" s="318"/>
      <c r="AG9" s="318" t="s">
        <v>229</v>
      </c>
      <c r="AH9" s="318"/>
      <c r="AI9" s="318"/>
      <c r="AJ9" s="318"/>
      <c r="AK9" s="326"/>
      <c r="AL9" s="327"/>
      <c r="AM9" s="327"/>
      <c r="AN9" s="360"/>
      <c r="AO9" s="361"/>
      <c r="AP9" s="2"/>
    </row>
    <row r="10" spans="2:86" ht="12" customHeight="1" x14ac:dyDescent="0.15">
      <c r="B10" s="342"/>
      <c r="C10" s="348"/>
      <c r="D10" s="346"/>
      <c r="E10" s="346"/>
      <c r="F10" s="346"/>
      <c r="G10" s="346"/>
      <c r="H10" s="346"/>
      <c r="I10" s="346"/>
      <c r="J10" s="347"/>
      <c r="K10" s="318"/>
      <c r="L10" s="318"/>
      <c r="M10" s="318"/>
      <c r="N10" s="318"/>
      <c r="O10" s="318"/>
      <c r="P10" s="318"/>
      <c r="Q10" s="318"/>
      <c r="R10" s="318"/>
      <c r="S10" s="318"/>
      <c r="T10" s="318"/>
      <c r="U10" s="329"/>
      <c r="V10" s="331"/>
      <c r="W10" s="329"/>
      <c r="X10" s="331"/>
      <c r="Y10" s="53" t="s">
        <v>111</v>
      </c>
      <c r="Z10" s="49" t="s">
        <v>110</v>
      </c>
      <c r="AA10" s="49" t="s">
        <v>230</v>
      </c>
      <c r="AB10" s="49" t="s">
        <v>231</v>
      </c>
      <c r="AC10" s="49" t="s">
        <v>111</v>
      </c>
      <c r="AD10" s="49" t="s">
        <v>110</v>
      </c>
      <c r="AE10" s="49" t="s">
        <v>230</v>
      </c>
      <c r="AF10" s="49" t="s">
        <v>231</v>
      </c>
      <c r="AG10" s="49" t="s">
        <v>111</v>
      </c>
      <c r="AH10" s="49" t="s">
        <v>110</v>
      </c>
      <c r="AI10" s="49" t="s">
        <v>230</v>
      </c>
      <c r="AJ10" s="49" t="s">
        <v>231</v>
      </c>
      <c r="AK10" s="329"/>
      <c r="AL10" s="330"/>
      <c r="AM10" s="330"/>
      <c r="AN10" s="362"/>
      <c r="AO10" s="363"/>
      <c r="AP10" s="2"/>
    </row>
    <row r="11" spans="2:86" ht="12" customHeight="1" x14ac:dyDescent="0.15">
      <c r="B11" s="342"/>
      <c r="C11" s="348"/>
      <c r="D11" s="346"/>
      <c r="E11" s="346"/>
      <c r="F11" s="346"/>
      <c r="G11" s="346"/>
      <c r="H11" s="346"/>
      <c r="I11" s="346"/>
      <c r="J11" s="347"/>
      <c r="K11" s="100">
        <v>5</v>
      </c>
      <c r="L11" s="335" t="s">
        <v>533</v>
      </c>
      <c r="M11" s="336"/>
      <c r="N11" s="335" t="s">
        <v>576</v>
      </c>
      <c r="O11" s="336"/>
      <c r="P11" s="335" t="s">
        <v>525</v>
      </c>
      <c r="Q11" s="336"/>
      <c r="R11" s="340" t="s">
        <v>309</v>
      </c>
      <c r="S11" s="340"/>
      <c r="T11" s="340"/>
      <c r="U11" s="335" t="s">
        <v>536</v>
      </c>
      <c r="V11" s="336"/>
      <c r="W11" s="335"/>
      <c r="X11" s="336"/>
      <c r="Y11" s="54"/>
      <c r="Z11" s="54"/>
      <c r="AA11" s="54"/>
      <c r="AB11" s="54"/>
      <c r="AC11" s="60"/>
      <c r="AD11" s="60"/>
      <c r="AE11" s="60">
        <v>0.03</v>
      </c>
      <c r="AF11" s="60"/>
      <c r="AG11" s="60"/>
      <c r="AH11" s="60"/>
      <c r="AI11" s="60"/>
      <c r="AJ11" s="60"/>
      <c r="AK11" s="332"/>
      <c r="AL11" s="333"/>
      <c r="AM11" s="333"/>
      <c r="AN11" s="333"/>
      <c r="AO11" s="334"/>
      <c r="AP11" s="2"/>
      <c r="AQ11" s="59">
        <f t="shared" ref="AQ11:AQ27" si="2">IF(P11="材質劣化",2,IF(P11="漏水",3,1))</f>
        <v>2</v>
      </c>
      <c r="AS11" s="43" t="str">
        <f>IF(Y11&lt;&gt;"",1,"")</f>
        <v/>
      </c>
    </row>
    <row r="12" spans="2:86" ht="12" customHeight="1" x14ac:dyDescent="0.15">
      <c r="B12" s="342"/>
      <c r="C12" s="348"/>
      <c r="D12" s="346"/>
      <c r="E12" s="346"/>
      <c r="F12" s="346"/>
      <c r="G12" s="346"/>
      <c r="H12" s="346"/>
      <c r="I12" s="346"/>
      <c r="J12" s="347"/>
      <c r="K12" s="100">
        <v>33</v>
      </c>
      <c r="L12" s="335" t="s">
        <v>533</v>
      </c>
      <c r="M12" s="336"/>
      <c r="N12" s="335" t="s">
        <v>556</v>
      </c>
      <c r="O12" s="336"/>
      <c r="P12" s="335" t="s">
        <v>525</v>
      </c>
      <c r="Q12" s="336"/>
      <c r="R12" s="340" t="s">
        <v>309</v>
      </c>
      <c r="S12" s="340"/>
      <c r="T12" s="340"/>
      <c r="U12" s="335" t="s">
        <v>536</v>
      </c>
      <c r="V12" s="336"/>
      <c r="W12" s="335"/>
      <c r="X12" s="336"/>
      <c r="Y12" s="54"/>
      <c r="Z12" s="54"/>
      <c r="AA12" s="54"/>
      <c r="AB12" s="54"/>
      <c r="AC12" s="291"/>
      <c r="AD12" s="291"/>
      <c r="AE12" s="291"/>
      <c r="AF12" s="291">
        <v>0.01</v>
      </c>
      <c r="AG12" s="291"/>
      <c r="AH12" s="291"/>
      <c r="AI12" s="291"/>
      <c r="AJ12" s="291"/>
      <c r="AK12" s="332"/>
      <c r="AL12" s="333"/>
      <c r="AM12" s="333"/>
      <c r="AN12" s="333"/>
      <c r="AO12" s="334"/>
      <c r="AP12" s="2"/>
      <c r="AQ12" s="59">
        <f t="shared" si="2"/>
        <v>2</v>
      </c>
    </row>
    <row r="13" spans="2:86" ht="12" customHeight="1" x14ac:dyDescent="0.15">
      <c r="B13" s="342"/>
      <c r="C13" s="348"/>
      <c r="D13" s="346"/>
      <c r="E13" s="346"/>
      <c r="F13" s="346"/>
      <c r="G13" s="346"/>
      <c r="H13" s="346"/>
      <c r="I13" s="346"/>
      <c r="J13" s="347"/>
      <c r="K13" s="100">
        <v>35</v>
      </c>
      <c r="L13" s="335" t="s">
        <v>533</v>
      </c>
      <c r="M13" s="336"/>
      <c r="N13" s="335" t="s">
        <v>556</v>
      </c>
      <c r="O13" s="336"/>
      <c r="P13" s="335" t="s">
        <v>525</v>
      </c>
      <c r="Q13" s="336"/>
      <c r="R13" s="337" t="s">
        <v>309</v>
      </c>
      <c r="S13" s="338"/>
      <c r="T13" s="339"/>
      <c r="U13" s="335" t="s">
        <v>544</v>
      </c>
      <c r="V13" s="336"/>
      <c r="W13" s="335"/>
      <c r="X13" s="336"/>
      <c r="Y13" s="54"/>
      <c r="Z13" s="54"/>
      <c r="AA13" s="54"/>
      <c r="AB13" s="54"/>
      <c r="AC13" s="291"/>
      <c r="AD13" s="291"/>
      <c r="AE13" s="291">
        <v>0.03</v>
      </c>
      <c r="AF13" s="291"/>
      <c r="AG13" s="291"/>
      <c r="AH13" s="291"/>
      <c r="AI13" s="291"/>
      <c r="AJ13" s="291"/>
      <c r="AK13" s="332"/>
      <c r="AL13" s="333"/>
      <c r="AM13" s="333"/>
      <c r="AN13" s="333"/>
      <c r="AO13" s="334"/>
      <c r="AP13" s="2"/>
      <c r="AQ13" s="59">
        <f t="shared" si="2"/>
        <v>2</v>
      </c>
    </row>
    <row r="14" spans="2:86" ht="12" customHeight="1" x14ac:dyDescent="0.15">
      <c r="B14" s="342"/>
      <c r="C14" s="348"/>
      <c r="D14" s="346"/>
      <c r="E14" s="346"/>
      <c r="F14" s="346"/>
      <c r="G14" s="346"/>
      <c r="H14" s="346"/>
      <c r="I14" s="346"/>
      <c r="J14" s="347"/>
      <c r="K14" s="100">
        <v>37</v>
      </c>
      <c r="L14" s="335" t="s">
        <v>533</v>
      </c>
      <c r="M14" s="336"/>
      <c r="N14" s="335" t="s">
        <v>549</v>
      </c>
      <c r="O14" s="336"/>
      <c r="P14" s="335" t="s">
        <v>525</v>
      </c>
      <c r="Q14" s="336"/>
      <c r="R14" s="340" t="s">
        <v>309</v>
      </c>
      <c r="S14" s="340"/>
      <c r="T14" s="340"/>
      <c r="U14" s="335" t="s">
        <v>544</v>
      </c>
      <c r="V14" s="336"/>
      <c r="W14" s="335"/>
      <c r="X14" s="336"/>
      <c r="Y14" s="54"/>
      <c r="Z14" s="54"/>
      <c r="AA14" s="54"/>
      <c r="AB14" s="54"/>
      <c r="AC14" s="60"/>
      <c r="AD14" s="60"/>
      <c r="AE14" s="60"/>
      <c r="AF14" s="60">
        <v>0.35</v>
      </c>
      <c r="AG14" s="60"/>
      <c r="AH14" s="60"/>
      <c r="AI14" s="60"/>
      <c r="AJ14" s="60"/>
      <c r="AK14" s="332"/>
      <c r="AL14" s="333"/>
      <c r="AM14" s="333"/>
      <c r="AN14" s="333"/>
      <c r="AO14" s="334"/>
      <c r="AP14" s="2"/>
      <c r="AQ14" s="59">
        <f t="shared" si="2"/>
        <v>2</v>
      </c>
    </row>
    <row r="15" spans="2:86" ht="12" customHeight="1" x14ac:dyDescent="0.15">
      <c r="B15" s="342"/>
      <c r="C15" s="348"/>
      <c r="D15" s="346"/>
      <c r="E15" s="346"/>
      <c r="F15" s="346"/>
      <c r="G15" s="346"/>
      <c r="H15" s="346"/>
      <c r="I15" s="346"/>
      <c r="J15" s="347"/>
      <c r="K15" s="100">
        <v>38</v>
      </c>
      <c r="L15" s="335" t="s">
        <v>533</v>
      </c>
      <c r="M15" s="336"/>
      <c r="N15" s="335" t="s">
        <v>549</v>
      </c>
      <c r="O15" s="336"/>
      <c r="P15" s="335" t="s">
        <v>525</v>
      </c>
      <c r="Q15" s="336"/>
      <c r="R15" s="337" t="s">
        <v>309</v>
      </c>
      <c r="S15" s="338"/>
      <c r="T15" s="339"/>
      <c r="U15" s="335" t="s">
        <v>544</v>
      </c>
      <c r="V15" s="336"/>
      <c r="W15" s="335"/>
      <c r="X15" s="336"/>
      <c r="Y15" s="54"/>
      <c r="Z15" s="54"/>
      <c r="AA15" s="54"/>
      <c r="AB15" s="54"/>
      <c r="AC15" s="60"/>
      <c r="AD15" s="60"/>
      <c r="AE15" s="60"/>
      <c r="AF15" s="60">
        <v>0.03</v>
      </c>
      <c r="AG15" s="60"/>
      <c r="AH15" s="60"/>
      <c r="AI15" s="60"/>
      <c r="AJ15" s="60"/>
      <c r="AK15" s="332"/>
      <c r="AL15" s="333"/>
      <c r="AM15" s="333"/>
      <c r="AN15" s="333"/>
      <c r="AO15" s="334"/>
      <c r="AP15" s="2"/>
      <c r="AQ15" s="59">
        <f t="shared" si="2"/>
        <v>2</v>
      </c>
    </row>
    <row r="16" spans="2:86" ht="12" customHeight="1" x14ac:dyDescent="0.15">
      <c r="B16" s="342"/>
      <c r="C16" s="348"/>
      <c r="D16" s="346"/>
      <c r="E16" s="346"/>
      <c r="F16" s="346"/>
      <c r="G16" s="346"/>
      <c r="H16" s="346"/>
      <c r="I16" s="346"/>
      <c r="J16" s="347"/>
      <c r="K16" s="100">
        <v>40</v>
      </c>
      <c r="L16" s="335" t="s">
        <v>533</v>
      </c>
      <c r="M16" s="336"/>
      <c r="N16" s="335" t="s">
        <v>552</v>
      </c>
      <c r="O16" s="336"/>
      <c r="P16" s="335" t="s">
        <v>525</v>
      </c>
      <c r="Q16" s="336"/>
      <c r="R16" s="337" t="s">
        <v>309</v>
      </c>
      <c r="S16" s="338"/>
      <c r="T16" s="339"/>
      <c r="U16" s="335" t="s">
        <v>544</v>
      </c>
      <c r="V16" s="336"/>
      <c r="W16" s="335"/>
      <c r="X16" s="336"/>
      <c r="Y16" s="54"/>
      <c r="Z16" s="54"/>
      <c r="AA16" s="54"/>
      <c r="AB16" s="54"/>
      <c r="AC16" s="60"/>
      <c r="AD16" s="60"/>
      <c r="AE16" s="60"/>
      <c r="AF16" s="60">
        <v>0.22</v>
      </c>
      <c r="AG16" s="60"/>
      <c r="AH16" s="60"/>
      <c r="AI16" s="60"/>
      <c r="AJ16" s="60"/>
      <c r="AK16" s="332"/>
      <c r="AL16" s="333"/>
      <c r="AM16" s="333"/>
      <c r="AN16" s="333"/>
      <c r="AO16" s="334"/>
      <c r="AP16" s="2"/>
      <c r="AQ16" s="59">
        <f t="shared" si="2"/>
        <v>2</v>
      </c>
    </row>
    <row r="17" spans="2:46" ht="12" customHeight="1" x14ac:dyDescent="0.15">
      <c r="B17" s="342"/>
      <c r="C17" s="348"/>
      <c r="D17" s="346"/>
      <c r="E17" s="346"/>
      <c r="F17" s="346"/>
      <c r="G17" s="346"/>
      <c r="H17" s="346"/>
      <c r="I17" s="346"/>
      <c r="J17" s="347"/>
      <c r="K17" s="100">
        <v>41</v>
      </c>
      <c r="L17" s="335" t="s">
        <v>533</v>
      </c>
      <c r="M17" s="336"/>
      <c r="N17" s="335" t="s">
        <v>552</v>
      </c>
      <c r="O17" s="336"/>
      <c r="P17" s="335" t="s">
        <v>525</v>
      </c>
      <c r="Q17" s="336"/>
      <c r="R17" s="337" t="s">
        <v>309</v>
      </c>
      <c r="S17" s="338"/>
      <c r="T17" s="339"/>
      <c r="U17" s="335" t="s">
        <v>544</v>
      </c>
      <c r="V17" s="336"/>
      <c r="W17" s="335"/>
      <c r="X17" s="336"/>
      <c r="Y17" s="54"/>
      <c r="Z17" s="54"/>
      <c r="AA17" s="54"/>
      <c r="AB17" s="54"/>
      <c r="AC17" s="60"/>
      <c r="AD17" s="60"/>
      <c r="AE17" s="60"/>
      <c r="AF17" s="60">
        <v>0.09</v>
      </c>
      <c r="AG17" s="60"/>
      <c r="AH17" s="60"/>
      <c r="AI17" s="60"/>
      <c r="AJ17" s="60"/>
      <c r="AK17" s="332"/>
      <c r="AL17" s="333"/>
      <c r="AM17" s="333"/>
      <c r="AN17" s="333"/>
      <c r="AO17" s="334"/>
      <c r="AP17" s="2"/>
      <c r="AQ17" s="59">
        <f t="shared" si="2"/>
        <v>2</v>
      </c>
    </row>
    <row r="18" spans="2:46" ht="12" customHeight="1" x14ac:dyDescent="0.15">
      <c r="B18" s="342"/>
      <c r="C18" s="348"/>
      <c r="D18" s="346"/>
      <c r="E18" s="346"/>
      <c r="F18" s="346"/>
      <c r="G18" s="346"/>
      <c r="H18" s="346"/>
      <c r="I18" s="346"/>
      <c r="J18" s="347"/>
      <c r="K18" s="100">
        <v>42</v>
      </c>
      <c r="L18" s="335" t="s">
        <v>533</v>
      </c>
      <c r="M18" s="336"/>
      <c r="N18" s="335" t="s">
        <v>552</v>
      </c>
      <c r="O18" s="336"/>
      <c r="P18" s="335" t="s">
        <v>525</v>
      </c>
      <c r="Q18" s="336"/>
      <c r="R18" s="337" t="s">
        <v>309</v>
      </c>
      <c r="S18" s="338"/>
      <c r="T18" s="339"/>
      <c r="U18" s="335" t="s">
        <v>544</v>
      </c>
      <c r="V18" s="336"/>
      <c r="W18" s="335"/>
      <c r="X18" s="336"/>
      <c r="Y18" s="54"/>
      <c r="Z18" s="54"/>
      <c r="AA18" s="54"/>
      <c r="AB18" s="54"/>
      <c r="AC18" s="60"/>
      <c r="AD18" s="60"/>
      <c r="AE18" s="60"/>
      <c r="AF18" s="60">
        <v>0.09</v>
      </c>
      <c r="AG18" s="60"/>
      <c r="AH18" s="60"/>
      <c r="AI18" s="60"/>
      <c r="AJ18" s="60"/>
      <c r="AK18" s="332"/>
      <c r="AL18" s="333"/>
      <c r="AM18" s="333"/>
      <c r="AN18" s="333"/>
      <c r="AO18" s="334"/>
      <c r="AP18" s="2"/>
      <c r="AQ18" s="59">
        <f t="shared" si="2"/>
        <v>2</v>
      </c>
    </row>
    <row r="19" spans="2:46" ht="12" customHeight="1" x14ac:dyDescent="0.15">
      <c r="B19" s="342"/>
      <c r="C19" s="348"/>
      <c r="D19" s="346"/>
      <c r="E19" s="346"/>
      <c r="F19" s="346"/>
      <c r="G19" s="346"/>
      <c r="H19" s="346"/>
      <c r="I19" s="346"/>
      <c r="J19" s="347"/>
      <c r="K19" s="100">
        <v>43</v>
      </c>
      <c r="L19" s="335" t="s">
        <v>533</v>
      </c>
      <c r="M19" s="336"/>
      <c r="N19" s="335" t="s">
        <v>572</v>
      </c>
      <c r="O19" s="336"/>
      <c r="P19" s="335" t="s">
        <v>525</v>
      </c>
      <c r="Q19" s="336"/>
      <c r="R19" s="337" t="s">
        <v>335</v>
      </c>
      <c r="S19" s="338"/>
      <c r="T19" s="339"/>
      <c r="U19" s="335" t="s">
        <v>536</v>
      </c>
      <c r="V19" s="336"/>
      <c r="W19" s="335"/>
      <c r="X19" s="336"/>
      <c r="Y19" s="54"/>
      <c r="Z19" s="54"/>
      <c r="AA19" s="54"/>
      <c r="AB19" s="54"/>
      <c r="AC19" s="60"/>
      <c r="AD19" s="60"/>
      <c r="AE19" s="60"/>
      <c r="AF19" s="60">
        <v>0.04</v>
      </c>
      <c r="AG19" s="60"/>
      <c r="AH19" s="60"/>
      <c r="AI19" s="60"/>
      <c r="AJ19" s="60"/>
      <c r="AK19" s="332"/>
      <c r="AL19" s="333"/>
      <c r="AM19" s="333"/>
      <c r="AN19" s="333"/>
      <c r="AO19" s="334"/>
      <c r="AP19" s="2"/>
      <c r="AQ19" s="59">
        <f t="shared" si="2"/>
        <v>2</v>
      </c>
    </row>
    <row r="20" spans="2:46" ht="12" customHeight="1" x14ac:dyDescent="0.15">
      <c r="B20" s="342"/>
      <c r="C20" s="348"/>
      <c r="D20" s="346"/>
      <c r="E20" s="346"/>
      <c r="F20" s="346"/>
      <c r="G20" s="346"/>
      <c r="H20" s="346"/>
      <c r="I20" s="346"/>
      <c r="J20" s="347"/>
      <c r="K20" s="100">
        <v>49</v>
      </c>
      <c r="L20" s="335" t="s">
        <v>533</v>
      </c>
      <c r="M20" s="336"/>
      <c r="N20" s="335" t="s">
        <v>546</v>
      </c>
      <c r="O20" s="336"/>
      <c r="P20" s="335" t="s">
        <v>525</v>
      </c>
      <c r="Q20" s="336"/>
      <c r="R20" s="337" t="s">
        <v>301</v>
      </c>
      <c r="S20" s="338"/>
      <c r="T20" s="339"/>
      <c r="U20" s="335" t="s">
        <v>545</v>
      </c>
      <c r="V20" s="336"/>
      <c r="W20" s="335"/>
      <c r="X20" s="336"/>
      <c r="Y20" s="54"/>
      <c r="Z20" s="54"/>
      <c r="AA20" s="54"/>
      <c r="AB20" s="54"/>
      <c r="AC20" s="60"/>
      <c r="AD20" s="60"/>
      <c r="AE20" s="60"/>
      <c r="AF20" s="60">
        <v>0.04</v>
      </c>
      <c r="AG20" s="60"/>
      <c r="AH20" s="60"/>
      <c r="AI20" s="60"/>
      <c r="AJ20" s="60"/>
      <c r="AK20" s="332"/>
      <c r="AL20" s="333"/>
      <c r="AM20" s="333"/>
      <c r="AN20" s="333"/>
      <c r="AO20" s="334"/>
      <c r="AP20" s="2"/>
      <c r="AQ20" s="59">
        <f t="shared" si="2"/>
        <v>2</v>
      </c>
    </row>
    <row r="21" spans="2:46" ht="12" customHeight="1" x14ac:dyDescent="0.15">
      <c r="B21" s="342"/>
      <c r="C21" s="348"/>
      <c r="D21" s="346"/>
      <c r="E21" s="346"/>
      <c r="F21" s="346"/>
      <c r="G21" s="346"/>
      <c r="H21" s="346"/>
      <c r="I21" s="346"/>
      <c r="J21" s="347"/>
      <c r="K21" s="100">
        <v>50</v>
      </c>
      <c r="L21" s="335" t="s">
        <v>533</v>
      </c>
      <c r="M21" s="336"/>
      <c r="N21" s="335" t="s">
        <v>549</v>
      </c>
      <c r="O21" s="336"/>
      <c r="P21" s="335" t="s">
        <v>525</v>
      </c>
      <c r="Q21" s="336"/>
      <c r="R21" s="337" t="s">
        <v>309</v>
      </c>
      <c r="S21" s="338"/>
      <c r="T21" s="339"/>
      <c r="U21" s="335" t="s">
        <v>544</v>
      </c>
      <c r="V21" s="336"/>
      <c r="W21" s="335"/>
      <c r="X21" s="336"/>
      <c r="Y21" s="54"/>
      <c r="Z21" s="54"/>
      <c r="AA21" s="54"/>
      <c r="AB21" s="54"/>
      <c r="AC21" s="60"/>
      <c r="AD21" s="60"/>
      <c r="AE21" s="60"/>
      <c r="AF21" s="60">
        <v>0.19</v>
      </c>
      <c r="AG21" s="60"/>
      <c r="AH21" s="60"/>
      <c r="AI21" s="60"/>
      <c r="AJ21" s="60"/>
      <c r="AK21" s="332"/>
      <c r="AL21" s="333"/>
      <c r="AM21" s="333"/>
      <c r="AN21" s="333"/>
      <c r="AO21" s="334"/>
      <c r="AP21" s="2"/>
      <c r="AQ21" s="59">
        <f t="shared" si="2"/>
        <v>2</v>
      </c>
    </row>
    <row r="22" spans="2:46" ht="12" customHeight="1" x14ac:dyDescent="0.15">
      <c r="B22" s="342"/>
      <c r="C22" s="348"/>
      <c r="D22" s="346"/>
      <c r="E22" s="346"/>
      <c r="F22" s="346"/>
      <c r="G22" s="346"/>
      <c r="H22" s="346"/>
      <c r="I22" s="346"/>
      <c r="J22" s="347"/>
      <c r="K22" s="100">
        <v>51</v>
      </c>
      <c r="L22" s="335" t="s">
        <v>533</v>
      </c>
      <c r="M22" s="336"/>
      <c r="N22" s="335" t="s">
        <v>549</v>
      </c>
      <c r="O22" s="336"/>
      <c r="P22" s="335" t="s">
        <v>525</v>
      </c>
      <c r="Q22" s="336"/>
      <c r="R22" s="337" t="s">
        <v>309</v>
      </c>
      <c r="S22" s="338"/>
      <c r="T22" s="339"/>
      <c r="U22" s="335" t="s">
        <v>544</v>
      </c>
      <c r="V22" s="336"/>
      <c r="W22" s="335"/>
      <c r="X22" s="336"/>
      <c r="Y22" s="54"/>
      <c r="Z22" s="54"/>
      <c r="AA22" s="54"/>
      <c r="AB22" s="54"/>
      <c r="AC22" s="60"/>
      <c r="AD22" s="60"/>
      <c r="AE22" s="60"/>
      <c r="AF22" s="60">
        <v>0.16</v>
      </c>
      <c r="AG22" s="60"/>
      <c r="AH22" s="60"/>
      <c r="AI22" s="60"/>
      <c r="AJ22" s="60"/>
      <c r="AK22" s="332"/>
      <c r="AL22" s="333"/>
      <c r="AM22" s="333"/>
      <c r="AN22" s="333"/>
      <c r="AO22" s="334"/>
      <c r="AP22" s="2"/>
      <c r="AQ22" s="59">
        <f t="shared" si="2"/>
        <v>2</v>
      </c>
    </row>
    <row r="23" spans="2:46" ht="12" customHeight="1" x14ac:dyDescent="0.15">
      <c r="B23" s="342"/>
      <c r="C23" s="348"/>
      <c r="D23" s="346"/>
      <c r="E23" s="346"/>
      <c r="F23" s="346"/>
      <c r="G23" s="346"/>
      <c r="H23" s="346"/>
      <c r="I23" s="346"/>
      <c r="J23" s="347"/>
      <c r="K23" s="100">
        <v>52</v>
      </c>
      <c r="L23" s="335" t="s">
        <v>557</v>
      </c>
      <c r="M23" s="336"/>
      <c r="N23" s="335" t="s">
        <v>558</v>
      </c>
      <c r="O23" s="336"/>
      <c r="P23" s="335"/>
      <c r="Q23" s="336"/>
      <c r="R23" s="337" t="s">
        <v>343</v>
      </c>
      <c r="S23" s="338"/>
      <c r="T23" s="339"/>
      <c r="U23" s="335" t="s">
        <v>545</v>
      </c>
      <c r="V23" s="336"/>
      <c r="W23" s="335"/>
      <c r="X23" s="336"/>
      <c r="Y23" s="54"/>
      <c r="Z23" s="54"/>
      <c r="AA23" s="54"/>
      <c r="AB23" s="54"/>
      <c r="AC23" s="60"/>
      <c r="AD23" s="60"/>
      <c r="AE23" s="60"/>
      <c r="AF23" s="60"/>
      <c r="AG23" s="60"/>
      <c r="AH23" s="60"/>
      <c r="AI23" s="60"/>
      <c r="AJ23" s="60"/>
      <c r="AK23" s="332" t="s">
        <v>600</v>
      </c>
      <c r="AL23" s="333"/>
      <c r="AM23" s="333"/>
      <c r="AN23" s="333"/>
      <c r="AO23" s="334"/>
      <c r="AP23" s="2"/>
      <c r="AQ23" s="59">
        <f t="shared" si="2"/>
        <v>1</v>
      </c>
    </row>
    <row r="24" spans="2:46" ht="12" customHeight="1" x14ac:dyDescent="0.15">
      <c r="B24" s="342"/>
      <c r="C24" s="348"/>
      <c r="D24" s="346"/>
      <c r="E24" s="346"/>
      <c r="F24" s="346"/>
      <c r="G24" s="346"/>
      <c r="H24" s="346"/>
      <c r="I24" s="346"/>
      <c r="J24" s="347"/>
      <c r="K24" s="100">
        <v>53</v>
      </c>
      <c r="L24" s="335" t="s">
        <v>557</v>
      </c>
      <c r="M24" s="336"/>
      <c r="N24" s="335" t="s">
        <v>558</v>
      </c>
      <c r="O24" s="336"/>
      <c r="P24" s="335"/>
      <c r="Q24" s="336"/>
      <c r="R24" s="337" t="s">
        <v>343</v>
      </c>
      <c r="S24" s="338"/>
      <c r="T24" s="339"/>
      <c r="U24" s="335" t="s">
        <v>545</v>
      </c>
      <c r="V24" s="336"/>
      <c r="W24" s="335"/>
      <c r="X24" s="336"/>
      <c r="Y24" s="54"/>
      <c r="Z24" s="54"/>
      <c r="AA24" s="54"/>
      <c r="AB24" s="54"/>
      <c r="AC24" s="60"/>
      <c r="AD24" s="60"/>
      <c r="AE24" s="60"/>
      <c r="AF24" s="60"/>
      <c r="AG24" s="60"/>
      <c r="AH24" s="60"/>
      <c r="AI24" s="60"/>
      <c r="AJ24" s="60"/>
      <c r="AK24" s="332" t="s">
        <v>595</v>
      </c>
      <c r="AL24" s="333"/>
      <c r="AM24" s="333"/>
      <c r="AN24" s="333"/>
      <c r="AO24" s="334"/>
      <c r="AP24" s="2"/>
      <c r="AQ24" s="59">
        <f t="shared" si="2"/>
        <v>1</v>
      </c>
    </row>
    <row r="25" spans="2:46" ht="12" customHeight="1" x14ac:dyDescent="0.15">
      <c r="B25" s="342"/>
      <c r="C25" s="348"/>
      <c r="D25" s="346"/>
      <c r="E25" s="346"/>
      <c r="F25" s="346"/>
      <c r="G25" s="346"/>
      <c r="H25" s="346"/>
      <c r="I25" s="346"/>
      <c r="J25" s="347"/>
      <c r="K25" s="100">
        <v>15</v>
      </c>
      <c r="L25" s="335"/>
      <c r="M25" s="336"/>
      <c r="N25" s="335"/>
      <c r="O25" s="336"/>
      <c r="P25" s="335"/>
      <c r="Q25" s="336"/>
      <c r="R25" s="337"/>
      <c r="S25" s="338"/>
      <c r="T25" s="339"/>
      <c r="U25" s="335"/>
      <c r="V25" s="336"/>
      <c r="W25" s="335"/>
      <c r="X25" s="336"/>
      <c r="Y25" s="54"/>
      <c r="Z25" s="54"/>
      <c r="AA25" s="54"/>
      <c r="AB25" s="54"/>
      <c r="AC25" s="60"/>
      <c r="AD25" s="60"/>
      <c r="AE25" s="60"/>
      <c r="AF25" s="60"/>
      <c r="AG25" s="60"/>
      <c r="AH25" s="60"/>
      <c r="AI25" s="60"/>
      <c r="AJ25" s="60"/>
      <c r="AK25" s="332"/>
      <c r="AL25" s="333"/>
      <c r="AM25" s="333"/>
      <c r="AN25" s="333"/>
      <c r="AO25" s="334"/>
      <c r="AP25" s="2"/>
      <c r="AQ25" s="59">
        <f t="shared" si="2"/>
        <v>1</v>
      </c>
    </row>
    <row r="26" spans="2:46" ht="12" customHeight="1" x14ac:dyDescent="0.15">
      <c r="B26" s="342"/>
      <c r="C26" s="348"/>
      <c r="D26" s="346"/>
      <c r="E26" s="346"/>
      <c r="F26" s="346"/>
      <c r="G26" s="346"/>
      <c r="H26" s="346"/>
      <c r="I26" s="346"/>
      <c r="J26" s="347"/>
      <c r="K26" s="100">
        <v>16</v>
      </c>
      <c r="L26" s="335"/>
      <c r="M26" s="336"/>
      <c r="N26" s="335"/>
      <c r="O26" s="336"/>
      <c r="P26" s="335"/>
      <c r="Q26" s="336"/>
      <c r="R26" s="337"/>
      <c r="S26" s="338"/>
      <c r="T26" s="339"/>
      <c r="U26" s="335"/>
      <c r="V26" s="336"/>
      <c r="W26" s="335"/>
      <c r="X26" s="336"/>
      <c r="Y26" s="54"/>
      <c r="Z26" s="54"/>
      <c r="AA26" s="54"/>
      <c r="AB26" s="54"/>
      <c r="AC26" s="60"/>
      <c r="AD26" s="60"/>
      <c r="AE26" s="60"/>
      <c r="AF26" s="60"/>
      <c r="AG26" s="60"/>
      <c r="AH26" s="60"/>
      <c r="AI26" s="60"/>
      <c r="AJ26" s="60"/>
      <c r="AK26" s="332"/>
      <c r="AL26" s="333"/>
      <c r="AM26" s="333"/>
      <c r="AN26" s="333"/>
      <c r="AO26" s="334"/>
      <c r="AP26" s="2"/>
      <c r="AQ26" s="59">
        <f t="shared" si="2"/>
        <v>1</v>
      </c>
    </row>
    <row r="27" spans="2:46" ht="12" customHeight="1" x14ac:dyDescent="0.15">
      <c r="B27" s="342"/>
      <c r="C27" s="348"/>
      <c r="D27" s="346"/>
      <c r="E27" s="346"/>
      <c r="F27" s="346"/>
      <c r="G27" s="346"/>
      <c r="H27" s="346"/>
      <c r="I27" s="346"/>
      <c r="J27" s="347"/>
      <c r="K27" s="100">
        <v>17</v>
      </c>
      <c r="L27" s="335"/>
      <c r="M27" s="336"/>
      <c r="N27" s="335"/>
      <c r="O27" s="336"/>
      <c r="P27" s="335"/>
      <c r="Q27" s="336"/>
      <c r="R27" s="337"/>
      <c r="S27" s="338"/>
      <c r="T27" s="339"/>
      <c r="U27" s="335"/>
      <c r="V27" s="336"/>
      <c r="W27" s="335"/>
      <c r="X27" s="336"/>
      <c r="Y27" s="54"/>
      <c r="Z27" s="54"/>
      <c r="AA27" s="54"/>
      <c r="AB27" s="54"/>
      <c r="AC27" s="60"/>
      <c r="AD27" s="60"/>
      <c r="AE27" s="60"/>
      <c r="AF27" s="60"/>
      <c r="AG27" s="60"/>
      <c r="AH27" s="60"/>
      <c r="AI27" s="60"/>
      <c r="AJ27" s="60"/>
      <c r="AK27" s="332"/>
      <c r="AL27" s="333"/>
      <c r="AM27" s="333"/>
      <c r="AN27" s="333"/>
      <c r="AO27" s="334"/>
      <c r="AP27" s="2"/>
      <c r="AQ27" s="59">
        <f t="shared" si="2"/>
        <v>1</v>
      </c>
    </row>
    <row r="28" spans="2:46" ht="12" customHeight="1" x14ac:dyDescent="0.15">
      <c r="B28" s="342"/>
      <c r="C28" s="348"/>
      <c r="D28" s="346"/>
      <c r="E28" s="346"/>
      <c r="F28" s="346"/>
      <c r="G28" s="346"/>
      <c r="H28" s="346"/>
      <c r="I28" s="346"/>
      <c r="J28" s="347"/>
      <c r="K28" s="100">
        <v>18</v>
      </c>
      <c r="L28" s="335"/>
      <c r="M28" s="336"/>
      <c r="N28" s="335"/>
      <c r="O28" s="336"/>
      <c r="P28" s="335"/>
      <c r="Q28" s="336"/>
      <c r="R28" s="337"/>
      <c r="S28" s="338"/>
      <c r="T28" s="339"/>
      <c r="U28" s="335"/>
      <c r="V28" s="336"/>
      <c r="W28" s="335"/>
      <c r="X28" s="336"/>
      <c r="Y28" s="54"/>
      <c r="Z28" s="54"/>
      <c r="AA28" s="54"/>
      <c r="AB28" s="54"/>
      <c r="AC28" s="60"/>
      <c r="AD28" s="60"/>
      <c r="AE28" s="60"/>
      <c r="AF28" s="60"/>
      <c r="AG28" s="60"/>
      <c r="AH28" s="60"/>
      <c r="AI28" s="60"/>
      <c r="AJ28" s="60"/>
      <c r="AK28" s="332"/>
      <c r="AL28" s="333"/>
      <c r="AM28" s="333"/>
      <c r="AN28" s="333"/>
      <c r="AO28" s="334"/>
      <c r="AP28" s="2"/>
      <c r="AQ28" s="59">
        <f>IF(P30="材質劣化",2,IF(P30="漏水",3,1))</f>
        <v>1</v>
      </c>
    </row>
    <row r="29" spans="2:46" ht="12" customHeight="1" x14ac:dyDescent="0.15">
      <c r="B29" s="342"/>
      <c r="C29" s="348"/>
      <c r="D29" s="346"/>
      <c r="E29" s="346"/>
      <c r="F29" s="346"/>
      <c r="G29" s="346"/>
      <c r="H29" s="346"/>
      <c r="I29" s="346"/>
      <c r="J29" s="347"/>
      <c r="K29" s="100">
        <v>19</v>
      </c>
      <c r="L29" s="335"/>
      <c r="M29" s="336"/>
      <c r="N29" s="335"/>
      <c r="O29" s="336"/>
      <c r="P29" s="335"/>
      <c r="Q29" s="336"/>
      <c r="R29" s="337"/>
      <c r="S29" s="338"/>
      <c r="T29" s="339"/>
      <c r="U29" s="335"/>
      <c r="V29" s="336"/>
      <c r="W29" s="335"/>
      <c r="X29" s="336"/>
      <c r="Y29" s="54"/>
      <c r="Z29" s="54"/>
      <c r="AA29" s="54"/>
      <c r="AB29" s="54"/>
      <c r="AC29" s="60"/>
      <c r="AD29" s="60"/>
      <c r="AE29" s="60"/>
      <c r="AF29" s="60"/>
      <c r="AG29" s="60"/>
      <c r="AH29" s="60"/>
      <c r="AI29" s="60"/>
      <c r="AJ29" s="60"/>
      <c r="AK29" s="332"/>
      <c r="AL29" s="333"/>
      <c r="AM29" s="333"/>
      <c r="AN29" s="333"/>
      <c r="AO29" s="334"/>
      <c r="AP29" s="2"/>
      <c r="AQ29" s="59">
        <f>IF(P34="材質劣化",2,IF(P34="漏水",3,1))</f>
        <v>1</v>
      </c>
    </row>
    <row r="30" spans="2:46" ht="12" customHeight="1" x14ac:dyDescent="0.15">
      <c r="B30" s="342"/>
      <c r="C30" s="348"/>
      <c r="D30" s="346"/>
      <c r="E30" s="346"/>
      <c r="F30" s="346"/>
      <c r="G30" s="346"/>
      <c r="H30" s="346"/>
      <c r="I30" s="346"/>
      <c r="J30" s="347"/>
      <c r="K30" s="100">
        <v>20</v>
      </c>
      <c r="L30" s="335"/>
      <c r="M30" s="336"/>
      <c r="N30" s="335"/>
      <c r="O30" s="336"/>
      <c r="P30" s="335"/>
      <c r="Q30" s="336"/>
      <c r="R30" s="337"/>
      <c r="S30" s="338"/>
      <c r="T30" s="339"/>
      <c r="U30" s="335"/>
      <c r="V30" s="336"/>
      <c r="W30" s="335"/>
      <c r="X30" s="336"/>
      <c r="Y30" s="54"/>
      <c r="Z30" s="54"/>
      <c r="AA30" s="54"/>
      <c r="AB30" s="54"/>
      <c r="AC30" s="60"/>
      <c r="AD30" s="60"/>
      <c r="AE30" s="60"/>
      <c r="AF30" s="60"/>
      <c r="AG30" s="60"/>
      <c r="AH30" s="60"/>
      <c r="AI30" s="60"/>
      <c r="AJ30" s="60"/>
      <c r="AK30" s="332"/>
      <c r="AL30" s="333"/>
      <c r="AM30" s="333"/>
      <c r="AN30" s="333"/>
      <c r="AO30" s="334"/>
      <c r="AP30" s="2"/>
      <c r="AQ30" s="59">
        <f>IF(P30="材質劣化",2,IF(P30="漏水",3,1))</f>
        <v>1</v>
      </c>
    </row>
    <row r="31" spans="2:46" ht="12" customHeight="1" x14ac:dyDescent="0.15">
      <c r="B31" s="342"/>
      <c r="C31" s="348"/>
      <c r="D31" s="346"/>
      <c r="E31" s="346"/>
      <c r="F31" s="346"/>
      <c r="G31" s="346"/>
      <c r="H31" s="346"/>
      <c r="I31" s="346"/>
      <c r="J31" s="347"/>
      <c r="K31" s="100">
        <v>21</v>
      </c>
      <c r="L31" s="335"/>
      <c r="M31" s="336"/>
      <c r="N31" s="335"/>
      <c r="O31" s="336"/>
      <c r="P31" s="335"/>
      <c r="Q31" s="336"/>
      <c r="R31" s="337"/>
      <c r="S31" s="338"/>
      <c r="T31" s="339"/>
      <c r="U31" s="335"/>
      <c r="V31" s="336"/>
      <c r="W31" s="335"/>
      <c r="X31" s="336"/>
      <c r="Y31" s="54"/>
      <c r="Z31" s="54"/>
      <c r="AA31" s="54"/>
      <c r="AB31" s="54"/>
      <c r="AC31" s="60"/>
      <c r="AD31" s="60"/>
      <c r="AE31" s="60"/>
      <c r="AF31" s="60"/>
      <c r="AG31" s="60"/>
      <c r="AH31" s="60"/>
      <c r="AI31" s="60"/>
      <c r="AJ31" s="60"/>
      <c r="AK31" s="332"/>
      <c r="AL31" s="333"/>
      <c r="AM31" s="333"/>
      <c r="AN31" s="333"/>
      <c r="AO31" s="334"/>
      <c r="AP31" s="2"/>
      <c r="AQ31" s="59">
        <f>IF(P33="材質劣化",2,IF(P33="漏水",3,1))</f>
        <v>1</v>
      </c>
    </row>
    <row r="32" spans="2:46" ht="12" customHeight="1" x14ac:dyDescent="0.15">
      <c r="B32" s="342"/>
      <c r="C32" s="348"/>
      <c r="D32" s="346"/>
      <c r="E32" s="346"/>
      <c r="F32" s="346"/>
      <c r="G32" s="346"/>
      <c r="H32" s="346"/>
      <c r="I32" s="346"/>
      <c r="J32" s="347"/>
      <c r="K32" s="100">
        <v>22</v>
      </c>
      <c r="L32" s="335"/>
      <c r="M32" s="336"/>
      <c r="N32" s="335"/>
      <c r="O32" s="336"/>
      <c r="P32" s="335"/>
      <c r="Q32" s="336"/>
      <c r="R32" s="337"/>
      <c r="S32" s="338"/>
      <c r="T32" s="339"/>
      <c r="U32" s="335"/>
      <c r="V32" s="336"/>
      <c r="W32" s="335"/>
      <c r="X32" s="336"/>
      <c r="Y32" s="54"/>
      <c r="Z32" s="54"/>
      <c r="AA32" s="54"/>
      <c r="AB32" s="54"/>
      <c r="AC32" s="60"/>
      <c r="AD32" s="60"/>
      <c r="AE32" s="60"/>
      <c r="AF32" s="60"/>
      <c r="AG32" s="60"/>
      <c r="AH32" s="60"/>
      <c r="AI32" s="60"/>
      <c r="AJ32" s="60"/>
      <c r="AK32" s="332"/>
      <c r="AL32" s="333"/>
      <c r="AM32" s="333"/>
      <c r="AN32" s="333"/>
      <c r="AO32" s="334"/>
      <c r="AP32" s="2"/>
      <c r="AQ32" s="59">
        <f>IF(P37="材質劣化",2,IF(P37="漏水",3,1))</f>
        <v>1</v>
      </c>
      <c r="AS32" s="3"/>
      <c r="AT32" s="3"/>
    </row>
    <row r="33" spans="2:86" ht="12" customHeight="1" x14ac:dyDescent="0.15">
      <c r="B33" s="342"/>
      <c r="C33" s="348"/>
      <c r="D33" s="346"/>
      <c r="E33" s="346"/>
      <c r="F33" s="346"/>
      <c r="G33" s="346"/>
      <c r="H33" s="346"/>
      <c r="I33" s="346"/>
      <c r="J33" s="347"/>
      <c r="K33" s="100">
        <v>23</v>
      </c>
      <c r="L33" s="335"/>
      <c r="M33" s="336"/>
      <c r="N33" s="335"/>
      <c r="O33" s="336"/>
      <c r="P33" s="335"/>
      <c r="Q33" s="336"/>
      <c r="R33" s="337"/>
      <c r="S33" s="338"/>
      <c r="T33" s="339"/>
      <c r="U33" s="335"/>
      <c r="V33" s="336"/>
      <c r="W33" s="335"/>
      <c r="X33" s="336"/>
      <c r="Y33" s="54"/>
      <c r="Z33" s="54"/>
      <c r="AA33" s="54"/>
      <c r="AB33" s="54"/>
      <c r="AC33" s="60"/>
      <c r="AD33" s="60"/>
      <c r="AE33" s="60"/>
      <c r="AF33" s="60"/>
      <c r="AG33" s="60"/>
      <c r="AH33" s="60"/>
      <c r="AI33" s="60"/>
      <c r="AJ33" s="60"/>
      <c r="AK33" s="332"/>
      <c r="AL33" s="333"/>
      <c r="AM33" s="333"/>
      <c r="AN33" s="333"/>
      <c r="AO33" s="334"/>
      <c r="AP33" s="2"/>
      <c r="AQ33" s="59">
        <f>IF(P33="材質劣化",2,IF(P33="漏水",3,1))</f>
        <v>1</v>
      </c>
      <c r="AS33" s="198"/>
      <c r="AT33" s="198"/>
    </row>
    <row r="34" spans="2:86" ht="12" customHeight="1" x14ac:dyDescent="0.15">
      <c r="B34" s="342"/>
      <c r="C34" s="348"/>
      <c r="D34" s="346"/>
      <c r="E34" s="346"/>
      <c r="F34" s="346"/>
      <c r="G34" s="346"/>
      <c r="H34" s="346"/>
      <c r="I34" s="346"/>
      <c r="J34" s="347"/>
      <c r="K34" s="100">
        <v>24</v>
      </c>
      <c r="L34" s="335"/>
      <c r="M34" s="336"/>
      <c r="N34" s="335"/>
      <c r="O34" s="336"/>
      <c r="P34" s="335"/>
      <c r="Q34" s="336"/>
      <c r="R34" s="337"/>
      <c r="S34" s="338"/>
      <c r="T34" s="339"/>
      <c r="U34" s="335"/>
      <c r="V34" s="336"/>
      <c r="W34" s="335"/>
      <c r="X34" s="336"/>
      <c r="Y34" s="54"/>
      <c r="Z34" s="54"/>
      <c r="AA34" s="54"/>
      <c r="AB34" s="54"/>
      <c r="AC34" s="60"/>
      <c r="AD34" s="60"/>
      <c r="AE34" s="60"/>
      <c r="AF34" s="60"/>
      <c r="AG34" s="60"/>
      <c r="AH34" s="60"/>
      <c r="AI34" s="60"/>
      <c r="AJ34" s="60"/>
      <c r="AK34" s="332"/>
      <c r="AL34" s="333"/>
      <c r="AM34" s="333"/>
      <c r="AN34" s="333"/>
      <c r="AO34" s="334"/>
      <c r="AP34" s="2"/>
      <c r="AQ34" s="59">
        <f>IF(P36="材質劣化",2,IF(P36="漏水",3,1))</f>
        <v>1</v>
      </c>
      <c r="AS34" s="199"/>
      <c r="AT34" s="199"/>
    </row>
    <row r="35" spans="2:86" ht="12" customHeight="1" x14ac:dyDescent="0.15">
      <c r="B35" s="342"/>
      <c r="C35" s="348"/>
      <c r="D35" s="346"/>
      <c r="E35" s="346"/>
      <c r="F35" s="346"/>
      <c r="G35" s="346"/>
      <c r="H35" s="346"/>
      <c r="I35" s="346"/>
      <c r="J35" s="347"/>
      <c r="K35" s="316" t="s">
        <v>918</v>
      </c>
      <c r="L35" s="318" t="s">
        <v>919</v>
      </c>
      <c r="M35" s="318"/>
      <c r="N35" s="318"/>
      <c r="O35" s="318"/>
      <c r="P35" s="318"/>
      <c r="Q35" s="318"/>
      <c r="R35" s="318"/>
      <c r="S35" s="318"/>
      <c r="T35" s="318"/>
      <c r="U35" s="318"/>
      <c r="V35" s="318"/>
      <c r="W35" s="318"/>
      <c r="X35" s="318"/>
      <c r="Y35" s="319" t="s">
        <v>545</v>
      </c>
      <c r="Z35" s="320"/>
      <c r="AA35" s="320"/>
      <c r="AB35" s="321"/>
      <c r="AC35" s="124">
        <f t="shared" ref="AC35:AJ35" si="3">SUM(AC11:AC34)</f>
        <v>0</v>
      </c>
      <c r="AD35" s="124">
        <f t="shared" si="3"/>
        <v>0</v>
      </c>
      <c r="AE35" s="124">
        <f>SUM(AE11:AE34)</f>
        <v>0.06</v>
      </c>
      <c r="AF35" s="124">
        <f t="shared" si="3"/>
        <v>1.22</v>
      </c>
      <c r="AG35" s="124">
        <f t="shared" si="3"/>
        <v>0</v>
      </c>
      <c r="AH35" s="124">
        <f t="shared" si="3"/>
        <v>0</v>
      </c>
      <c r="AI35" s="124">
        <f t="shared" si="3"/>
        <v>0</v>
      </c>
      <c r="AJ35" s="125">
        <f t="shared" si="3"/>
        <v>0</v>
      </c>
      <c r="AK35" s="318" t="s">
        <v>920</v>
      </c>
      <c r="AL35" s="318"/>
      <c r="AM35" s="322" t="s">
        <v>522</v>
      </c>
      <c r="AN35" s="322"/>
      <c r="AO35" s="322"/>
      <c r="AP35" s="2"/>
    </row>
    <row r="36" spans="2:86" ht="12" customHeight="1" x14ac:dyDescent="0.15">
      <c r="B36" s="342"/>
      <c r="C36" s="348"/>
      <c r="D36" s="346"/>
      <c r="E36" s="346"/>
      <c r="F36" s="346"/>
      <c r="G36" s="346"/>
      <c r="H36" s="346"/>
      <c r="I36" s="346"/>
      <c r="J36" s="347"/>
      <c r="K36" s="317"/>
      <c r="L36" s="323" t="s">
        <v>921</v>
      </c>
      <c r="M36" s="324"/>
      <c r="N36" s="325"/>
      <c r="O36" s="323" t="s">
        <v>922</v>
      </c>
      <c r="P36" s="324"/>
      <c r="Q36" s="324"/>
      <c r="R36" s="324"/>
      <c r="S36" s="324"/>
      <c r="T36" s="324"/>
      <c r="U36" s="324"/>
      <c r="V36" s="324"/>
      <c r="W36" s="324"/>
      <c r="X36" s="325"/>
      <c r="Y36" s="53" t="s">
        <v>527</v>
      </c>
      <c r="Z36" s="49" t="s">
        <v>526</v>
      </c>
      <c r="AA36" s="49" t="s">
        <v>544</v>
      </c>
      <c r="AB36" s="49" t="s">
        <v>536</v>
      </c>
      <c r="AC36" s="49" t="s">
        <v>527</v>
      </c>
      <c r="AD36" s="49" t="s">
        <v>526</v>
      </c>
      <c r="AE36" s="49" t="s">
        <v>544</v>
      </c>
      <c r="AF36" s="49" t="s">
        <v>536</v>
      </c>
      <c r="AG36" s="49" t="s">
        <v>527</v>
      </c>
      <c r="AH36" s="49" t="s">
        <v>526</v>
      </c>
      <c r="AI36" s="49" t="s">
        <v>544</v>
      </c>
      <c r="AJ36" s="82" t="s">
        <v>536</v>
      </c>
      <c r="AK36" s="318"/>
      <c r="AL36" s="318"/>
      <c r="AM36" s="322"/>
      <c r="AN36" s="322"/>
      <c r="AO36" s="322"/>
      <c r="AP36" s="2"/>
    </row>
    <row r="37" spans="2:86" ht="14.25" customHeight="1" x14ac:dyDescent="0.15">
      <c r="B37" s="342"/>
      <c r="C37" s="348"/>
      <c r="D37" s="346"/>
      <c r="E37" s="346"/>
      <c r="F37" s="346"/>
      <c r="G37" s="346"/>
      <c r="H37" s="346"/>
      <c r="I37" s="346"/>
      <c r="J37" s="347"/>
      <c r="K37" s="317"/>
      <c r="L37" s="326"/>
      <c r="M37" s="327"/>
      <c r="N37" s="328"/>
      <c r="O37" s="326"/>
      <c r="P37" s="327"/>
      <c r="Q37" s="327"/>
      <c r="R37" s="327"/>
      <c r="S37" s="327"/>
      <c r="T37" s="327"/>
      <c r="U37" s="327"/>
      <c r="V37" s="327"/>
      <c r="W37" s="327"/>
      <c r="X37" s="328"/>
      <c r="Y37" s="307">
        <f>IF(COUNTIF(Y11:Y34,"〇")&gt;0,1,0)</f>
        <v>0</v>
      </c>
      <c r="Z37" s="307">
        <f t="shared" ref="Z37:AB37" si="4">IF(COUNTIF(Z11:Z34,"〇")&gt;0,1,0)</f>
        <v>0</v>
      </c>
      <c r="AA37" s="307">
        <f t="shared" si="4"/>
        <v>0</v>
      </c>
      <c r="AB37" s="307">
        <f t="shared" si="4"/>
        <v>0</v>
      </c>
      <c r="AC37" s="307">
        <f>COUNTA(AC11:AC34)</f>
        <v>0</v>
      </c>
      <c r="AD37" s="307">
        <f t="shared" ref="AD37:AI37" si="5">COUNTA(AD11:AD34)</f>
        <v>0</v>
      </c>
      <c r="AE37" s="307">
        <f t="shared" si="5"/>
        <v>2</v>
      </c>
      <c r="AF37" s="307">
        <f t="shared" si="5"/>
        <v>10</v>
      </c>
      <c r="AG37" s="307">
        <f t="shared" si="5"/>
        <v>0</v>
      </c>
      <c r="AH37" s="307">
        <f t="shared" si="5"/>
        <v>0</v>
      </c>
      <c r="AI37" s="307">
        <f t="shared" si="5"/>
        <v>0</v>
      </c>
      <c r="AJ37" s="307">
        <f>COUNTA(AJ11:AJ34)</f>
        <v>0</v>
      </c>
      <c r="AK37" s="318"/>
      <c r="AL37" s="318"/>
      <c r="AM37" s="322"/>
      <c r="AN37" s="322"/>
      <c r="AO37" s="322"/>
      <c r="AP37" s="2"/>
      <c r="AU37" s="43">
        <f>+Y37</f>
        <v>0</v>
      </c>
    </row>
    <row r="38" spans="2:86" ht="14.25" customHeight="1" x14ac:dyDescent="0.15">
      <c r="B38" s="342"/>
      <c r="C38" s="348"/>
      <c r="D38" s="346"/>
      <c r="E38" s="346"/>
      <c r="F38" s="346"/>
      <c r="G38" s="346"/>
      <c r="H38" s="346"/>
      <c r="I38" s="346"/>
      <c r="J38" s="347"/>
      <c r="K38" s="317"/>
      <c r="L38" s="329"/>
      <c r="M38" s="330"/>
      <c r="N38" s="331"/>
      <c r="O38" s="329"/>
      <c r="P38" s="330"/>
      <c r="Q38" s="330"/>
      <c r="R38" s="330"/>
      <c r="S38" s="330"/>
      <c r="T38" s="330"/>
      <c r="U38" s="330"/>
      <c r="V38" s="330"/>
      <c r="W38" s="330"/>
      <c r="X38" s="331"/>
      <c r="Y38" s="307"/>
      <c r="Z38" s="307"/>
      <c r="AA38" s="307"/>
      <c r="AB38" s="307"/>
      <c r="AC38" s="307"/>
      <c r="AD38" s="307"/>
      <c r="AE38" s="307"/>
      <c r="AF38" s="307"/>
      <c r="AG38" s="307"/>
      <c r="AH38" s="307"/>
      <c r="AI38" s="307"/>
      <c r="AJ38" s="307"/>
      <c r="AK38" s="318"/>
      <c r="AL38" s="318"/>
      <c r="AM38" s="322"/>
      <c r="AN38" s="322"/>
      <c r="AO38" s="322"/>
      <c r="AP38" s="2"/>
    </row>
    <row r="39" spans="2:86" ht="12" customHeight="1" x14ac:dyDescent="0.15">
      <c r="B39" s="342"/>
      <c r="C39" s="348"/>
      <c r="D39" s="346"/>
      <c r="E39" s="346"/>
      <c r="F39" s="346"/>
      <c r="G39" s="346"/>
      <c r="H39" s="346"/>
      <c r="I39" s="346"/>
      <c r="J39" s="346"/>
      <c r="K39" s="308" t="s">
        <v>232</v>
      </c>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1"/>
      <c r="AL39" s="311"/>
      <c r="AM39" s="311"/>
      <c r="AN39" s="311"/>
      <c r="AO39" s="312"/>
      <c r="AP39" s="2"/>
    </row>
    <row r="40" spans="2:86" ht="12" customHeight="1" x14ac:dyDescent="0.15">
      <c r="B40" s="342"/>
      <c r="C40" s="348"/>
      <c r="D40" s="346"/>
      <c r="E40" s="346"/>
      <c r="F40" s="346"/>
      <c r="G40" s="346"/>
      <c r="H40" s="346"/>
      <c r="I40" s="346"/>
      <c r="J40" s="346"/>
      <c r="K40" s="309"/>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2"/>
      <c r="AP40" s="2"/>
    </row>
    <row r="41" spans="2:86" ht="12" customHeight="1" x14ac:dyDescent="0.15">
      <c r="B41" s="342"/>
      <c r="C41" s="348"/>
      <c r="D41" s="346"/>
      <c r="E41" s="346"/>
      <c r="F41" s="346"/>
      <c r="G41" s="346"/>
      <c r="H41" s="346"/>
      <c r="I41" s="346"/>
      <c r="J41" s="346"/>
      <c r="K41" s="309"/>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11"/>
      <c r="AN41" s="311"/>
      <c r="AO41" s="312"/>
      <c r="AP41" s="2"/>
    </row>
    <row r="42" spans="2:86" ht="12" customHeight="1" x14ac:dyDescent="0.15">
      <c r="B42" s="342"/>
      <c r="C42" s="348"/>
      <c r="D42" s="346"/>
      <c r="E42" s="346"/>
      <c r="F42" s="346"/>
      <c r="G42" s="346"/>
      <c r="H42" s="346"/>
      <c r="I42" s="346"/>
      <c r="J42" s="346"/>
      <c r="K42" s="309"/>
      <c r="L42" s="313"/>
      <c r="M42" s="313"/>
      <c r="N42" s="313"/>
      <c r="O42" s="313"/>
      <c r="P42" s="313"/>
      <c r="Q42" s="313"/>
      <c r="R42" s="313"/>
      <c r="S42" s="313"/>
      <c r="T42" s="313"/>
      <c r="U42" s="313"/>
      <c r="V42" s="313"/>
      <c r="W42" s="313"/>
      <c r="X42" s="313"/>
      <c r="Y42" s="313"/>
      <c r="Z42" s="313"/>
      <c r="AA42" s="313"/>
      <c r="AB42" s="313"/>
      <c r="AC42" s="313"/>
      <c r="AD42" s="313"/>
      <c r="AE42" s="313"/>
      <c r="AF42" s="313"/>
      <c r="AG42" s="313"/>
      <c r="AH42" s="313"/>
      <c r="AI42" s="313"/>
      <c r="AJ42" s="313"/>
      <c r="AK42" s="313"/>
      <c r="AL42" s="313"/>
      <c r="AM42" s="313"/>
      <c r="AN42" s="313"/>
      <c r="AO42" s="314"/>
      <c r="AP42" s="43"/>
      <c r="CD42" s="2"/>
      <c r="CE42" s="2"/>
      <c r="CF42" s="2"/>
      <c r="CG42" s="2"/>
      <c r="CH42" s="2"/>
    </row>
    <row r="43" spans="2:86" ht="12" customHeight="1" x14ac:dyDescent="0.15">
      <c r="B43" s="342"/>
      <c r="C43" s="348"/>
      <c r="D43" s="346"/>
      <c r="E43" s="346"/>
      <c r="F43" s="346"/>
      <c r="G43" s="346"/>
      <c r="H43" s="346"/>
      <c r="I43" s="346"/>
      <c r="J43" s="347"/>
      <c r="K43" s="315" t="s">
        <v>233</v>
      </c>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5"/>
      <c r="AM43" s="315"/>
      <c r="AN43" s="315"/>
      <c r="AO43" s="315"/>
      <c r="AP43" s="43"/>
      <c r="CD43" s="2"/>
      <c r="CE43" s="2"/>
      <c r="CF43" s="2"/>
      <c r="CG43" s="2"/>
      <c r="CH43" s="2"/>
    </row>
    <row r="44" spans="2:86" ht="12" customHeight="1" x14ac:dyDescent="0.15">
      <c r="B44" s="342"/>
      <c r="C44" s="348"/>
      <c r="D44" s="346"/>
      <c r="E44" s="346"/>
      <c r="F44" s="346"/>
      <c r="G44" s="346"/>
      <c r="H44" s="346"/>
      <c r="I44" s="346"/>
      <c r="J44" s="347"/>
      <c r="K44" s="301" t="s">
        <v>234</v>
      </c>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3"/>
      <c r="AP44" s="43"/>
      <c r="CD44" s="2"/>
      <c r="CE44" s="2"/>
      <c r="CF44" s="2"/>
      <c r="CG44" s="2"/>
      <c r="CH44" s="2"/>
    </row>
    <row r="45" spans="2:86" ht="12" customHeight="1" x14ac:dyDescent="0.15">
      <c r="B45" s="343"/>
      <c r="C45" s="349"/>
      <c r="D45" s="350"/>
      <c r="E45" s="350"/>
      <c r="F45" s="350"/>
      <c r="G45" s="350"/>
      <c r="H45" s="350"/>
      <c r="I45" s="350"/>
      <c r="J45" s="351"/>
      <c r="K45" s="304" t="s">
        <v>235</v>
      </c>
      <c r="L45" s="305"/>
      <c r="M45" s="305"/>
      <c r="N45" s="305"/>
      <c r="O45" s="305"/>
      <c r="P45" s="305"/>
      <c r="Q45" s="305"/>
      <c r="R45" s="305"/>
      <c r="S45" s="305"/>
      <c r="T45" s="305"/>
      <c r="U45" s="305"/>
      <c r="V45" s="305"/>
      <c r="W45" s="305"/>
      <c r="X45" s="305"/>
      <c r="Y45" s="305"/>
      <c r="Z45" s="305"/>
      <c r="AA45" s="305"/>
      <c r="AB45" s="305"/>
      <c r="AC45" s="305"/>
      <c r="AD45" s="305"/>
      <c r="AE45" s="305"/>
      <c r="AF45" s="305"/>
      <c r="AG45" s="305"/>
      <c r="AH45" s="305"/>
      <c r="AI45" s="305"/>
      <c r="AJ45" s="305"/>
      <c r="AK45" s="305"/>
      <c r="AL45" s="305"/>
      <c r="AM45" s="305"/>
      <c r="AN45" s="305"/>
      <c r="AO45" s="306"/>
      <c r="AP45" s="43"/>
      <c r="CD45" s="2"/>
      <c r="CE45" s="2"/>
      <c r="CF45" s="2"/>
      <c r="CG45" s="2"/>
      <c r="CH45" s="2"/>
    </row>
    <row r="46" spans="2:86" ht="12" customHeight="1" x14ac:dyDescent="0.2">
      <c r="B46" s="6" t="s">
        <v>236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Y11:AB34" xr:uid="{217602A9-6FCF-43DE-A950-755347B9D992}">
      <formula1>"〇,"</formula1>
    </dataValidation>
    <dataValidation type="list" allowBlank="1" showInputMessage="1" showErrorMessage="1" sqref="N11:O34" xr:uid="{ED40E7D8-46E6-4141-A371-3C656EFB1CD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EFB1EF3-269D-41B9-B72C-E71131AE51E9}">
          <x14:formula1>
            <xm:f>'(参考)リスト'!$D$16:$D$18</xm:f>
          </x14:formula1>
          <xm:sqref>P11:Q34</xm:sqref>
        </x14:dataValidation>
        <x14:dataValidation type="list" allowBlank="1" showInputMessage="1" showErrorMessage="1" xr:uid="{216B6F5D-9FAD-4034-B355-1CDD983C9842}">
          <x14:formula1>
            <xm:f>'(参考)リスト'!$B$16:$B$21</xm:f>
          </x14:formula1>
          <xm:sqref>L11:M34</xm:sqref>
        </x14:dataValidation>
        <x14:dataValidation type="list" allowBlank="1" showInputMessage="1" showErrorMessage="1" xr:uid="{F5F10322-917B-45BF-AA83-0487FDFFCBBB}">
          <x14:formula1>
            <xm:f>'(参考)リスト'!$E$16:$E$27</xm:f>
          </x14:formula1>
          <xm:sqref>R11:T34</xm:sqref>
        </x14:dataValidation>
        <x14:dataValidation type="list" allowBlank="1" showInputMessage="1" showErrorMessage="1" xr:uid="{0B8340CB-0DC9-41E5-BC66-EC32556C2FFC}">
          <x14:formula1>
            <xm:f>'(参考)リスト'!$F$16:$F$21</xm:f>
          </x14:formula1>
          <xm:sqref>U11:X34</xm:sqref>
        </x14:dataValidation>
        <x14:dataValidation type="list" allowBlank="1" showInputMessage="1" showErrorMessage="1" xr:uid="{C9C21970-3F91-4FCB-BD36-D5711DCB099F}">
          <x14:formula1>
            <xm:f>'(参考)リスト'!$G$16:$G$19</xm:f>
          </x14:formula1>
          <xm:sqref>AM35:AO38</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FEACE-6AE8-49C3-B0B4-19BCF03D0E1A}">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387" t="s">
        <v>204</v>
      </c>
      <c r="AV1" s="388" t="s">
        <v>205</v>
      </c>
      <c r="AW1" s="388"/>
      <c r="AX1" s="388"/>
      <c r="AY1" s="382" t="s">
        <v>206</v>
      </c>
      <c r="AZ1" s="382"/>
      <c r="BA1" s="382"/>
      <c r="BB1" s="382"/>
      <c r="BC1" s="382"/>
      <c r="BD1" s="382"/>
      <c r="BE1" s="382"/>
      <c r="BF1" s="382"/>
      <c r="BG1" s="382"/>
      <c r="BH1" s="382"/>
      <c r="BI1" s="382"/>
      <c r="BJ1" s="382"/>
      <c r="BK1" s="382" t="s">
        <v>207</v>
      </c>
      <c r="BL1" s="382"/>
      <c r="BM1" s="382"/>
      <c r="BN1" s="382"/>
      <c r="BO1" s="382"/>
      <c r="BP1" s="382"/>
      <c r="BQ1" s="382"/>
      <c r="BR1" s="382"/>
      <c r="BS1" s="382"/>
      <c r="BT1" s="382"/>
      <c r="BU1" s="382"/>
      <c r="BV1" s="382"/>
      <c r="BW1" s="366"/>
      <c r="BX1" s="366"/>
      <c r="BY1" s="366"/>
      <c r="BZ1" s="366"/>
      <c r="CA1" s="366"/>
      <c r="CB1" s="366"/>
      <c r="CC1" s="366"/>
      <c r="CD1" s="366"/>
      <c r="CE1" s="366"/>
      <c r="CF1" s="366"/>
      <c r="CG1" s="366"/>
      <c r="CH1" s="366"/>
    </row>
    <row r="2" spans="2:86" ht="8.25" customHeight="1" x14ac:dyDescent="0.15">
      <c r="AU2" s="387"/>
      <c r="AV2" s="388" t="s">
        <v>208</v>
      </c>
      <c r="AW2" s="389" t="s">
        <v>209</v>
      </c>
      <c r="AX2" s="389" t="s">
        <v>210</v>
      </c>
      <c r="AY2" s="382" t="s">
        <v>211</v>
      </c>
      <c r="AZ2" s="382"/>
      <c r="BA2" s="382"/>
      <c r="BB2" s="382"/>
      <c r="BC2" s="382"/>
      <c r="BD2" s="382"/>
      <c r="BE2" s="382"/>
      <c r="BF2" s="382"/>
      <c r="BG2" s="382"/>
      <c r="BH2" s="382"/>
      <c r="BI2" s="382"/>
      <c r="BJ2" s="382"/>
      <c r="BK2" s="382" t="s">
        <v>212</v>
      </c>
      <c r="BL2" s="382"/>
      <c r="BM2" s="382"/>
      <c r="BN2" s="382"/>
      <c r="BO2" s="382" t="s">
        <v>213</v>
      </c>
      <c r="BP2" s="382"/>
      <c r="BQ2" s="382"/>
      <c r="BR2" s="382"/>
      <c r="BS2" s="382"/>
      <c r="BT2" s="382"/>
      <c r="BU2" s="382"/>
      <c r="BV2" s="382"/>
      <c r="BW2" s="383"/>
      <c r="BX2" s="383"/>
      <c r="BY2" s="383"/>
      <c r="BZ2" s="383"/>
      <c r="CA2" s="366"/>
      <c r="CB2" s="366"/>
      <c r="CC2" s="366"/>
      <c r="CD2" s="366"/>
      <c r="CE2" s="366"/>
      <c r="CF2" s="366"/>
      <c r="CG2" s="366"/>
      <c r="CH2" s="366"/>
    </row>
    <row r="3" spans="2:86" ht="24.95" customHeight="1" x14ac:dyDescent="0.15">
      <c r="B3" s="384" t="s">
        <v>214</v>
      </c>
      <c r="C3" s="385"/>
      <c r="D3" s="385"/>
      <c r="E3" s="386"/>
      <c r="F3" s="386"/>
      <c r="G3" s="386"/>
      <c r="H3" s="386"/>
      <c r="I3" s="386"/>
      <c r="J3" s="386"/>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c r="AL3" s="385"/>
      <c r="AM3" s="385"/>
      <c r="AN3" s="385"/>
      <c r="AO3" s="385"/>
      <c r="AU3" s="387"/>
      <c r="AV3" s="388"/>
      <c r="AW3" s="389"/>
      <c r="AX3" s="389"/>
      <c r="AY3" s="382" t="s">
        <v>215</v>
      </c>
      <c r="AZ3" s="382"/>
      <c r="BA3" s="382"/>
      <c r="BB3" s="382"/>
      <c r="BC3" s="382" t="s">
        <v>216</v>
      </c>
      <c r="BD3" s="382"/>
      <c r="BE3" s="382"/>
      <c r="BF3" s="382"/>
      <c r="BG3" s="382" t="s">
        <v>217</v>
      </c>
      <c r="BH3" s="382"/>
      <c r="BI3" s="382"/>
      <c r="BJ3" s="382"/>
      <c r="BK3" s="382" t="s">
        <v>218</v>
      </c>
      <c r="BL3" s="382"/>
      <c r="BM3" s="382"/>
      <c r="BN3" s="382"/>
      <c r="BO3" s="382" t="s">
        <v>216</v>
      </c>
      <c r="BP3" s="382"/>
      <c r="BQ3" s="382"/>
      <c r="BR3" s="382"/>
      <c r="BS3" s="382" t="s">
        <v>217</v>
      </c>
      <c r="BT3" s="382"/>
      <c r="BU3" s="382"/>
      <c r="BV3" s="382"/>
      <c r="BW3" s="366"/>
      <c r="BX3" s="366"/>
      <c r="BY3" s="366"/>
      <c r="BZ3" s="366"/>
      <c r="CA3" s="366"/>
      <c r="CB3" s="366"/>
      <c r="CC3" s="366"/>
      <c r="CD3" s="366"/>
      <c r="CE3" s="366"/>
      <c r="CF3" s="366"/>
      <c r="CG3" s="366"/>
      <c r="CH3" s="366"/>
    </row>
    <row r="4" spans="2:86" ht="18" customHeight="1" x14ac:dyDescent="0.15">
      <c r="B4" s="367" t="s">
        <v>398</v>
      </c>
      <c r="C4" s="367"/>
      <c r="D4" s="367"/>
      <c r="E4" s="368" t="s">
        <v>399</v>
      </c>
      <c r="F4" s="369"/>
      <c r="G4" s="369"/>
      <c r="H4" s="369"/>
      <c r="I4" s="369"/>
      <c r="J4" s="370"/>
      <c r="K4" s="371" t="s">
        <v>400</v>
      </c>
      <c r="L4" s="371"/>
      <c r="M4" s="371"/>
      <c r="N4" s="364" t="s">
        <v>401</v>
      </c>
      <c r="O4" s="364"/>
      <c r="P4" s="364"/>
      <c r="Q4" s="364"/>
      <c r="R4" s="364"/>
      <c r="S4" s="364"/>
      <c r="T4" s="372" t="s">
        <v>511</v>
      </c>
      <c r="U4" s="373"/>
      <c r="V4" s="373"/>
      <c r="W4" s="373"/>
      <c r="X4" s="374"/>
      <c r="Y4" s="378" t="s">
        <v>512</v>
      </c>
      <c r="Z4" s="378"/>
      <c r="AA4" s="378"/>
      <c r="AB4" s="378"/>
      <c r="AC4" s="378"/>
      <c r="AD4" s="378"/>
      <c r="AE4" s="378"/>
      <c r="AF4" s="378"/>
      <c r="AG4" s="372" t="s">
        <v>509</v>
      </c>
      <c r="AH4" s="373"/>
      <c r="AI4" s="373"/>
      <c r="AJ4" s="374"/>
      <c r="AK4" s="390">
        <v>45917</v>
      </c>
      <c r="AL4" s="391"/>
      <c r="AM4" s="391"/>
      <c r="AN4" s="391"/>
      <c r="AO4" s="392"/>
      <c r="AU4" s="387"/>
      <c r="AV4" s="388"/>
      <c r="AW4" s="389"/>
      <c r="AX4" s="389"/>
      <c r="AY4" s="293" t="s">
        <v>219</v>
      </c>
      <c r="AZ4" s="293" t="s">
        <v>220</v>
      </c>
      <c r="BA4" s="293" t="s">
        <v>221</v>
      </c>
      <c r="BB4" s="293" t="s">
        <v>222</v>
      </c>
      <c r="BC4" s="293" t="s">
        <v>219</v>
      </c>
      <c r="BD4" s="293" t="s">
        <v>220</v>
      </c>
      <c r="BE4" s="293" t="s">
        <v>221</v>
      </c>
      <c r="BF4" s="293" t="s">
        <v>222</v>
      </c>
      <c r="BG4" s="293" t="s">
        <v>219</v>
      </c>
      <c r="BH4" s="293" t="s">
        <v>220</v>
      </c>
      <c r="BI4" s="293" t="s">
        <v>221</v>
      </c>
      <c r="BJ4" s="293" t="s">
        <v>222</v>
      </c>
      <c r="BK4" s="293" t="s">
        <v>219</v>
      </c>
      <c r="BL4" s="293" t="s">
        <v>220</v>
      </c>
      <c r="BM4" s="293" t="s">
        <v>221</v>
      </c>
      <c r="BN4" s="293" t="s">
        <v>222</v>
      </c>
      <c r="BO4" s="293" t="s">
        <v>219</v>
      </c>
      <c r="BP4" s="293" t="s">
        <v>220</v>
      </c>
      <c r="BQ4" s="293" t="s">
        <v>221</v>
      </c>
      <c r="BR4" s="293" t="s">
        <v>222</v>
      </c>
      <c r="BS4" s="293" t="s">
        <v>219</v>
      </c>
      <c r="BT4" s="293" t="s">
        <v>220</v>
      </c>
      <c r="BU4" s="293" t="s">
        <v>221</v>
      </c>
      <c r="BV4" s="293" t="s">
        <v>222</v>
      </c>
      <c r="BW4" s="5"/>
      <c r="BX4" s="5"/>
      <c r="BY4" s="5"/>
      <c r="BZ4" s="5"/>
      <c r="CA4" s="5"/>
      <c r="CB4" s="5"/>
      <c r="CC4" s="5"/>
      <c r="CD4" s="5"/>
      <c r="CE4" s="5"/>
      <c r="CF4" s="5"/>
      <c r="CG4" s="5"/>
      <c r="CH4" s="5"/>
    </row>
    <row r="5" spans="2:86" ht="18" customHeight="1" x14ac:dyDescent="0.15">
      <c r="B5" s="396" t="s">
        <v>532</v>
      </c>
      <c r="C5" s="396"/>
      <c r="D5" s="396"/>
      <c r="E5" s="397" t="s">
        <v>406</v>
      </c>
      <c r="F5" s="398"/>
      <c r="G5" s="398"/>
      <c r="H5" s="398"/>
      <c r="I5" s="398"/>
      <c r="J5" s="399"/>
      <c r="K5" s="400" t="s">
        <v>402</v>
      </c>
      <c r="L5" s="400"/>
      <c r="M5" s="400"/>
      <c r="N5" s="364" t="s">
        <v>510</v>
      </c>
      <c r="O5" s="364"/>
      <c r="P5" s="364"/>
      <c r="Q5" s="364"/>
      <c r="R5" s="364"/>
      <c r="S5" s="364"/>
      <c r="T5" s="375"/>
      <c r="U5" s="376"/>
      <c r="V5" s="376"/>
      <c r="W5" s="376"/>
      <c r="X5" s="377"/>
      <c r="Y5" s="365" t="s">
        <v>513</v>
      </c>
      <c r="Z5" s="365"/>
      <c r="AA5" s="365"/>
      <c r="AB5" s="365"/>
      <c r="AC5" s="365"/>
      <c r="AD5" s="365"/>
      <c r="AE5" s="365"/>
      <c r="AF5" s="365"/>
      <c r="AG5" s="379"/>
      <c r="AH5" s="380"/>
      <c r="AI5" s="380"/>
      <c r="AJ5" s="381"/>
      <c r="AK5" s="393"/>
      <c r="AL5" s="394"/>
      <c r="AM5" s="394"/>
      <c r="AN5" s="394"/>
      <c r="AO5" s="395"/>
      <c r="AU5" s="387"/>
      <c r="AV5" s="50" t="str">
        <f>N7</f>
        <v>S006</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3</v>
      </c>
      <c r="BF5" s="55">
        <f t="shared" si="0"/>
        <v>9</v>
      </c>
      <c r="BG5" s="55">
        <f t="shared" si="0"/>
        <v>0</v>
      </c>
      <c r="BH5" s="55">
        <f t="shared" si="0"/>
        <v>0</v>
      </c>
      <c r="BI5" s="55">
        <f t="shared" si="0"/>
        <v>0</v>
      </c>
      <c r="BJ5" s="55">
        <f t="shared" si="0"/>
        <v>2</v>
      </c>
      <c r="BK5" s="55" t="str">
        <f>IF(Y37&gt;0,R7,"")</f>
        <v/>
      </c>
      <c r="BL5" s="296" t="str">
        <f>IF(Y37&gt;0,"",IF(Z37&gt;0,R7,""))</f>
        <v/>
      </c>
      <c r="BM5" s="296" t="str">
        <f>IF(Y37+Z37&gt;0,"",IF(AA37&gt;0,R7,""))</f>
        <v/>
      </c>
      <c r="BN5" s="296" t="str">
        <f>IF(Y37+Z37+AA37&gt;0,"",IF(AB37&gt;0,R7,""))</f>
        <v/>
      </c>
      <c r="BO5" s="55">
        <f t="shared" ref="BO5:BV5" si="1">AC35</f>
        <v>0</v>
      </c>
      <c r="BP5" s="55">
        <f t="shared" si="1"/>
        <v>0</v>
      </c>
      <c r="BQ5" s="55">
        <f t="shared" si="1"/>
        <v>9.9999999999999992E-2</v>
      </c>
      <c r="BR5" s="55">
        <f t="shared" si="1"/>
        <v>2.87</v>
      </c>
      <c r="BS5" s="55">
        <f t="shared" si="1"/>
        <v>0</v>
      </c>
      <c r="BT5" s="55">
        <f t="shared" si="1"/>
        <v>0</v>
      </c>
      <c r="BU5" s="55">
        <f t="shared" si="1"/>
        <v>0</v>
      </c>
      <c r="BV5" s="55">
        <f t="shared" si="1"/>
        <v>6.83</v>
      </c>
      <c r="BW5" s="177"/>
      <c r="BX5" s="178"/>
      <c r="BY5" s="178"/>
      <c r="BZ5" s="178"/>
      <c r="CA5" s="179"/>
      <c r="CB5" s="179"/>
      <c r="CC5" s="179"/>
      <c r="CD5" s="179"/>
      <c r="CE5" s="179"/>
      <c r="CF5" s="179"/>
      <c r="CG5" s="179"/>
      <c r="CH5" s="179"/>
    </row>
    <row r="6" spans="2:86" ht="12" customHeight="1" x14ac:dyDescent="0.15">
      <c r="B6" s="341" t="s">
        <v>223</v>
      </c>
      <c r="C6" s="344"/>
      <c r="D6" s="345"/>
      <c r="E6" s="346"/>
      <c r="F6" s="346"/>
      <c r="G6" s="346"/>
      <c r="H6" s="346"/>
      <c r="I6" s="346"/>
      <c r="J6" s="347"/>
      <c r="K6" s="352" t="s">
        <v>913</v>
      </c>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4"/>
      <c r="AP6" s="2"/>
    </row>
    <row r="7" spans="2:86" ht="12" customHeight="1" x14ac:dyDescent="0.15">
      <c r="B7" s="342"/>
      <c r="C7" s="348"/>
      <c r="D7" s="346"/>
      <c r="E7" s="346"/>
      <c r="F7" s="346"/>
      <c r="G7" s="346"/>
      <c r="H7" s="346"/>
      <c r="I7" s="346"/>
      <c r="J7" s="347"/>
      <c r="K7" s="319" t="s">
        <v>914</v>
      </c>
      <c r="L7" s="320"/>
      <c r="M7" s="321"/>
      <c r="N7" s="332" t="s">
        <v>502</v>
      </c>
      <c r="O7" s="333"/>
      <c r="P7" s="319" t="s">
        <v>915</v>
      </c>
      <c r="Q7" s="321"/>
      <c r="R7" s="355">
        <v>10.5</v>
      </c>
      <c r="S7" s="356"/>
      <c r="T7" s="357"/>
      <c r="U7" s="323" t="s">
        <v>916</v>
      </c>
      <c r="V7" s="325"/>
      <c r="W7" s="323" t="s">
        <v>917</v>
      </c>
      <c r="X7" s="325"/>
      <c r="Y7" s="321" t="s">
        <v>224</v>
      </c>
      <c r="Z7" s="318"/>
      <c r="AA7" s="318"/>
      <c r="AB7" s="318"/>
      <c r="AC7" s="323" t="s">
        <v>225</v>
      </c>
      <c r="AD7" s="324"/>
      <c r="AE7" s="324"/>
      <c r="AF7" s="324"/>
      <c r="AG7" s="324"/>
      <c r="AH7" s="324"/>
      <c r="AI7" s="324"/>
      <c r="AJ7" s="325"/>
      <c r="AK7" s="323" t="s">
        <v>226</v>
      </c>
      <c r="AL7" s="324"/>
      <c r="AM7" s="324"/>
      <c r="AN7" s="358"/>
      <c r="AO7" s="359"/>
      <c r="AP7" s="2"/>
      <c r="AW7" s="58"/>
    </row>
    <row r="8" spans="2:86" ht="12" customHeight="1" x14ac:dyDescent="0.15">
      <c r="B8" s="342"/>
      <c r="C8" s="348"/>
      <c r="D8" s="346"/>
      <c r="E8" s="346"/>
      <c r="F8" s="346"/>
      <c r="G8" s="346"/>
      <c r="H8" s="346"/>
      <c r="I8" s="346"/>
      <c r="J8" s="347"/>
      <c r="K8" s="318" t="s">
        <v>636</v>
      </c>
      <c r="L8" s="318" t="s">
        <v>638</v>
      </c>
      <c r="M8" s="318"/>
      <c r="N8" s="318" t="s">
        <v>290</v>
      </c>
      <c r="O8" s="318"/>
      <c r="P8" s="318" t="s">
        <v>291</v>
      </c>
      <c r="Q8" s="318"/>
      <c r="R8" s="318" t="s">
        <v>292</v>
      </c>
      <c r="S8" s="318"/>
      <c r="T8" s="318"/>
      <c r="U8" s="326"/>
      <c r="V8" s="328"/>
      <c r="W8" s="326"/>
      <c r="X8" s="328"/>
      <c r="Y8" s="321"/>
      <c r="Z8" s="318"/>
      <c r="AA8" s="318"/>
      <c r="AB8" s="318"/>
      <c r="AC8" s="329"/>
      <c r="AD8" s="330"/>
      <c r="AE8" s="330"/>
      <c r="AF8" s="330"/>
      <c r="AG8" s="330"/>
      <c r="AH8" s="330"/>
      <c r="AI8" s="330"/>
      <c r="AJ8" s="331"/>
      <c r="AK8" s="326"/>
      <c r="AL8" s="327"/>
      <c r="AM8" s="327"/>
      <c r="AN8" s="360"/>
      <c r="AO8" s="361"/>
      <c r="AP8" s="2"/>
    </row>
    <row r="9" spans="2:86" ht="12" customHeight="1" x14ac:dyDescent="0.15">
      <c r="B9" s="342"/>
      <c r="C9" s="348"/>
      <c r="D9" s="346"/>
      <c r="E9" s="346"/>
      <c r="F9" s="346"/>
      <c r="G9" s="346"/>
      <c r="H9" s="346"/>
      <c r="I9" s="346"/>
      <c r="J9" s="347"/>
      <c r="K9" s="318"/>
      <c r="L9" s="318"/>
      <c r="M9" s="318"/>
      <c r="N9" s="318"/>
      <c r="O9" s="318"/>
      <c r="P9" s="318"/>
      <c r="Q9" s="318"/>
      <c r="R9" s="318"/>
      <c r="S9" s="318"/>
      <c r="T9" s="318"/>
      <c r="U9" s="326"/>
      <c r="V9" s="328"/>
      <c r="W9" s="326"/>
      <c r="X9" s="328"/>
      <c r="Y9" s="321" t="s">
        <v>227</v>
      </c>
      <c r="Z9" s="318"/>
      <c r="AA9" s="318"/>
      <c r="AB9" s="318"/>
      <c r="AC9" s="318" t="s">
        <v>228</v>
      </c>
      <c r="AD9" s="318"/>
      <c r="AE9" s="318"/>
      <c r="AF9" s="318"/>
      <c r="AG9" s="318" t="s">
        <v>229</v>
      </c>
      <c r="AH9" s="318"/>
      <c r="AI9" s="318"/>
      <c r="AJ9" s="318"/>
      <c r="AK9" s="326"/>
      <c r="AL9" s="327"/>
      <c r="AM9" s="327"/>
      <c r="AN9" s="360"/>
      <c r="AO9" s="361"/>
      <c r="AP9" s="2"/>
    </row>
    <row r="10" spans="2:86" ht="12" customHeight="1" x14ac:dyDescent="0.15">
      <c r="B10" s="342"/>
      <c r="C10" s="348"/>
      <c r="D10" s="346"/>
      <c r="E10" s="346"/>
      <c r="F10" s="346"/>
      <c r="G10" s="346"/>
      <c r="H10" s="346"/>
      <c r="I10" s="346"/>
      <c r="J10" s="347"/>
      <c r="K10" s="318"/>
      <c r="L10" s="318"/>
      <c r="M10" s="318"/>
      <c r="N10" s="318"/>
      <c r="O10" s="318"/>
      <c r="P10" s="318"/>
      <c r="Q10" s="318"/>
      <c r="R10" s="318"/>
      <c r="S10" s="318"/>
      <c r="T10" s="318"/>
      <c r="U10" s="329"/>
      <c r="V10" s="331"/>
      <c r="W10" s="329"/>
      <c r="X10" s="331"/>
      <c r="Y10" s="53" t="s">
        <v>111</v>
      </c>
      <c r="Z10" s="49" t="s">
        <v>110</v>
      </c>
      <c r="AA10" s="49" t="s">
        <v>230</v>
      </c>
      <c r="AB10" s="49" t="s">
        <v>231</v>
      </c>
      <c r="AC10" s="49" t="s">
        <v>111</v>
      </c>
      <c r="AD10" s="49" t="s">
        <v>110</v>
      </c>
      <c r="AE10" s="49" t="s">
        <v>230</v>
      </c>
      <c r="AF10" s="49" t="s">
        <v>231</v>
      </c>
      <c r="AG10" s="49" t="s">
        <v>111</v>
      </c>
      <c r="AH10" s="49" t="s">
        <v>110</v>
      </c>
      <c r="AI10" s="49" t="s">
        <v>230</v>
      </c>
      <c r="AJ10" s="49" t="s">
        <v>231</v>
      </c>
      <c r="AK10" s="329"/>
      <c r="AL10" s="330"/>
      <c r="AM10" s="330"/>
      <c r="AN10" s="362"/>
      <c r="AO10" s="363"/>
      <c r="AP10" s="2"/>
    </row>
    <row r="11" spans="2:86" ht="12" customHeight="1" x14ac:dyDescent="0.15">
      <c r="B11" s="342"/>
      <c r="C11" s="348"/>
      <c r="D11" s="346"/>
      <c r="E11" s="346"/>
      <c r="F11" s="346"/>
      <c r="G11" s="346"/>
      <c r="H11" s="346"/>
      <c r="I11" s="346"/>
      <c r="J11" s="347"/>
      <c r="K11" s="100">
        <v>1</v>
      </c>
      <c r="L11" s="335" t="s">
        <v>533</v>
      </c>
      <c r="M11" s="336"/>
      <c r="N11" s="335" t="s">
        <v>546</v>
      </c>
      <c r="O11" s="336"/>
      <c r="P11" s="335" t="s">
        <v>337</v>
      </c>
      <c r="Q11" s="336"/>
      <c r="R11" s="340" t="s">
        <v>337</v>
      </c>
      <c r="S11" s="340"/>
      <c r="T11" s="340"/>
      <c r="U11" s="335" t="s">
        <v>536</v>
      </c>
      <c r="V11" s="336"/>
      <c r="W11" s="335"/>
      <c r="X11" s="336"/>
      <c r="Y11" s="54"/>
      <c r="Z11" s="54"/>
      <c r="AA11" s="54"/>
      <c r="AB11" s="54"/>
      <c r="AC11" s="60"/>
      <c r="AD11" s="60"/>
      <c r="AE11" s="60"/>
      <c r="AF11" s="60"/>
      <c r="AG11" s="60"/>
      <c r="AH11" s="60"/>
      <c r="AI11" s="60"/>
      <c r="AJ11" s="60">
        <v>2.5499999999999998</v>
      </c>
      <c r="AK11" s="332"/>
      <c r="AL11" s="333"/>
      <c r="AM11" s="333"/>
      <c r="AN11" s="333"/>
      <c r="AO11" s="334"/>
      <c r="AP11" s="2"/>
      <c r="AQ11" s="59">
        <f t="shared" ref="AQ11:AQ27" si="2">IF(P11="材質劣化",2,IF(P11="漏水",3,1))</f>
        <v>3</v>
      </c>
      <c r="AS11" s="43" t="str">
        <f>IF(Y11&lt;&gt;"",1,"")</f>
        <v/>
      </c>
    </row>
    <row r="12" spans="2:86" ht="12" customHeight="1" x14ac:dyDescent="0.15">
      <c r="B12" s="342"/>
      <c r="C12" s="348"/>
      <c r="D12" s="346"/>
      <c r="E12" s="346"/>
      <c r="F12" s="346"/>
      <c r="G12" s="346"/>
      <c r="H12" s="346"/>
      <c r="I12" s="346"/>
      <c r="J12" s="347"/>
      <c r="K12" s="100">
        <v>5</v>
      </c>
      <c r="L12" s="335" t="s">
        <v>533</v>
      </c>
      <c r="M12" s="336"/>
      <c r="N12" s="335" t="s">
        <v>542</v>
      </c>
      <c r="O12" s="336"/>
      <c r="P12" s="335" t="s">
        <v>525</v>
      </c>
      <c r="Q12" s="336"/>
      <c r="R12" s="340" t="s">
        <v>309</v>
      </c>
      <c r="S12" s="340"/>
      <c r="T12" s="340"/>
      <c r="U12" s="335" t="s">
        <v>536</v>
      </c>
      <c r="V12" s="336"/>
      <c r="W12" s="335"/>
      <c r="X12" s="336"/>
      <c r="Y12" s="54"/>
      <c r="Z12" s="54"/>
      <c r="AA12" s="54"/>
      <c r="AB12" s="54"/>
      <c r="AC12" s="291"/>
      <c r="AD12" s="291"/>
      <c r="AE12" s="291"/>
      <c r="AF12" s="291">
        <v>0.02</v>
      </c>
      <c r="AG12" s="291"/>
      <c r="AH12" s="291"/>
      <c r="AI12" s="291"/>
      <c r="AJ12" s="291"/>
      <c r="AK12" s="332"/>
      <c r="AL12" s="333"/>
      <c r="AM12" s="333"/>
      <c r="AN12" s="333"/>
      <c r="AO12" s="334"/>
      <c r="AP12" s="2"/>
      <c r="AQ12" s="59">
        <f t="shared" si="2"/>
        <v>2</v>
      </c>
    </row>
    <row r="13" spans="2:86" ht="12" customHeight="1" x14ac:dyDescent="0.15">
      <c r="B13" s="342"/>
      <c r="C13" s="348"/>
      <c r="D13" s="346"/>
      <c r="E13" s="346"/>
      <c r="F13" s="346"/>
      <c r="G13" s="346"/>
      <c r="H13" s="346"/>
      <c r="I13" s="346"/>
      <c r="J13" s="347"/>
      <c r="K13" s="100">
        <v>6</v>
      </c>
      <c r="L13" s="335" t="s">
        <v>533</v>
      </c>
      <c r="M13" s="336"/>
      <c r="N13" s="335" t="s">
        <v>542</v>
      </c>
      <c r="O13" s="336"/>
      <c r="P13" s="335" t="s">
        <v>525</v>
      </c>
      <c r="Q13" s="336"/>
      <c r="R13" s="337" t="s">
        <v>309</v>
      </c>
      <c r="S13" s="338"/>
      <c r="T13" s="339"/>
      <c r="U13" s="335" t="s">
        <v>536</v>
      </c>
      <c r="V13" s="336"/>
      <c r="W13" s="335"/>
      <c r="X13" s="336"/>
      <c r="Y13" s="54"/>
      <c r="Z13" s="54"/>
      <c r="AA13" s="54"/>
      <c r="AB13" s="54"/>
      <c r="AC13" s="291"/>
      <c r="AD13" s="291"/>
      <c r="AE13" s="291"/>
      <c r="AF13" s="291">
        <v>0.08</v>
      </c>
      <c r="AG13" s="291"/>
      <c r="AH13" s="291"/>
      <c r="AI13" s="291"/>
      <c r="AJ13" s="291"/>
      <c r="AK13" s="332"/>
      <c r="AL13" s="333"/>
      <c r="AM13" s="333"/>
      <c r="AN13" s="333"/>
      <c r="AO13" s="334"/>
      <c r="AP13" s="2"/>
      <c r="AQ13" s="59">
        <f t="shared" si="2"/>
        <v>2</v>
      </c>
    </row>
    <row r="14" spans="2:86" ht="12" customHeight="1" x14ac:dyDescent="0.15">
      <c r="B14" s="342"/>
      <c r="C14" s="348"/>
      <c r="D14" s="346"/>
      <c r="E14" s="346"/>
      <c r="F14" s="346"/>
      <c r="G14" s="346"/>
      <c r="H14" s="346"/>
      <c r="I14" s="346"/>
      <c r="J14" s="347"/>
      <c r="K14" s="100">
        <v>7</v>
      </c>
      <c r="L14" s="335" t="s">
        <v>533</v>
      </c>
      <c r="M14" s="336"/>
      <c r="N14" s="335" t="s">
        <v>542</v>
      </c>
      <c r="O14" s="336"/>
      <c r="P14" s="335" t="s">
        <v>525</v>
      </c>
      <c r="Q14" s="336"/>
      <c r="R14" s="340" t="s">
        <v>309</v>
      </c>
      <c r="S14" s="340"/>
      <c r="T14" s="340"/>
      <c r="U14" s="335" t="s">
        <v>536</v>
      </c>
      <c r="V14" s="336"/>
      <c r="W14" s="335"/>
      <c r="X14" s="336"/>
      <c r="Y14" s="54"/>
      <c r="Z14" s="54"/>
      <c r="AA14" s="54"/>
      <c r="AB14" s="54"/>
      <c r="AC14" s="60"/>
      <c r="AD14" s="60"/>
      <c r="AE14" s="60">
        <v>0.08</v>
      </c>
      <c r="AF14" s="60"/>
      <c r="AG14" s="60"/>
      <c r="AH14" s="60"/>
      <c r="AI14" s="60"/>
      <c r="AJ14" s="60"/>
      <c r="AK14" s="332"/>
      <c r="AL14" s="333"/>
      <c r="AM14" s="333"/>
      <c r="AN14" s="333"/>
      <c r="AO14" s="334"/>
      <c r="AP14" s="2"/>
      <c r="AQ14" s="59">
        <f t="shared" si="2"/>
        <v>2</v>
      </c>
    </row>
    <row r="15" spans="2:86" ht="12" customHeight="1" x14ac:dyDescent="0.15">
      <c r="B15" s="342"/>
      <c r="C15" s="348"/>
      <c r="D15" s="346"/>
      <c r="E15" s="346"/>
      <c r="F15" s="346"/>
      <c r="G15" s="346"/>
      <c r="H15" s="346"/>
      <c r="I15" s="346"/>
      <c r="J15" s="347"/>
      <c r="K15" s="100">
        <v>18</v>
      </c>
      <c r="L15" s="335" t="s">
        <v>533</v>
      </c>
      <c r="M15" s="336"/>
      <c r="N15" s="335" t="s">
        <v>576</v>
      </c>
      <c r="O15" s="336"/>
      <c r="P15" s="335" t="s">
        <v>337</v>
      </c>
      <c r="Q15" s="336"/>
      <c r="R15" s="337" t="s">
        <v>337</v>
      </c>
      <c r="S15" s="338"/>
      <c r="T15" s="339"/>
      <c r="U15" s="335" t="s">
        <v>536</v>
      </c>
      <c r="V15" s="336"/>
      <c r="W15" s="335"/>
      <c r="X15" s="336"/>
      <c r="Y15" s="54"/>
      <c r="Z15" s="54"/>
      <c r="AA15" s="54"/>
      <c r="AB15" s="54"/>
      <c r="AC15" s="60"/>
      <c r="AD15" s="60"/>
      <c r="AE15" s="60"/>
      <c r="AF15" s="60"/>
      <c r="AG15" s="60"/>
      <c r="AH15" s="60"/>
      <c r="AI15" s="60"/>
      <c r="AJ15" s="60">
        <v>4.28</v>
      </c>
      <c r="AK15" s="332"/>
      <c r="AL15" s="333"/>
      <c r="AM15" s="333"/>
      <c r="AN15" s="333"/>
      <c r="AO15" s="334"/>
      <c r="AP15" s="2"/>
      <c r="AQ15" s="59">
        <f t="shared" si="2"/>
        <v>3</v>
      </c>
    </row>
    <row r="16" spans="2:86" ht="12" customHeight="1" x14ac:dyDescent="0.15">
      <c r="B16" s="342"/>
      <c r="C16" s="348"/>
      <c r="D16" s="346"/>
      <c r="E16" s="346"/>
      <c r="F16" s="346"/>
      <c r="G16" s="346"/>
      <c r="H16" s="346"/>
      <c r="I16" s="346"/>
      <c r="J16" s="347"/>
      <c r="K16" s="100">
        <v>23</v>
      </c>
      <c r="L16" s="335" t="s">
        <v>533</v>
      </c>
      <c r="M16" s="336"/>
      <c r="N16" s="335" t="s">
        <v>546</v>
      </c>
      <c r="O16" s="336"/>
      <c r="P16" s="335" t="s">
        <v>525</v>
      </c>
      <c r="Q16" s="336"/>
      <c r="R16" s="337" t="s">
        <v>309</v>
      </c>
      <c r="S16" s="338"/>
      <c r="T16" s="339"/>
      <c r="U16" s="335" t="s">
        <v>536</v>
      </c>
      <c r="V16" s="336"/>
      <c r="W16" s="335"/>
      <c r="X16" s="336"/>
      <c r="Y16" s="54"/>
      <c r="Z16" s="54"/>
      <c r="AA16" s="54"/>
      <c r="AB16" s="54"/>
      <c r="AC16" s="60"/>
      <c r="AD16" s="60"/>
      <c r="AE16" s="60"/>
      <c r="AF16" s="60">
        <v>0.03</v>
      </c>
      <c r="AG16" s="60"/>
      <c r="AH16" s="60"/>
      <c r="AI16" s="60"/>
      <c r="AJ16" s="60"/>
      <c r="AK16" s="332"/>
      <c r="AL16" s="333"/>
      <c r="AM16" s="333"/>
      <c r="AN16" s="333"/>
      <c r="AO16" s="334"/>
      <c r="AP16" s="2"/>
      <c r="AQ16" s="59">
        <f t="shared" si="2"/>
        <v>2</v>
      </c>
    </row>
    <row r="17" spans="2:46" ht="12" customHeight="1" x14ac:dyDescent="0.15">
      <c r="B17" s="342"/>
      <c r="C17" s="348"/>
      <c r="D17" s="346"/>
      <c r="E17" s="346"/>
      <c r="F17" s="346"/>
      <c r="G17" s="346"/>
      <c r="H17" s="346"/>
      <c r="I17" s="346"/>
      <c r="J17" s="347"/>
      <c r="K17" s="100">
        <v>25</v>
      </c>
      <c r="L17" s="335" t="s">
        <v>533</v>
      </c>
      <c r="M17" s="336"/>
      <c r="N17" s="335" t="s">
        <v>560</v>
      </c>
      <c r="O17" s="336"/>
      <c r="P17" s="335" t="s">
        <v>525</v>
      </c>
      <c r="Q17" s="336"/>
      <c r="R17" s="337" t="s">
        <v>309</v>
      </c>
      <c r="S17" s="338"/>
      <c r="T17" s="339"/>
      <c r="U17" s="335" t="s">
        <v>536</v>
      </c>
      <c r="V17" s="336"/>
      <c r="W17" s="335"/>
      <c r="X17" s="336"/>
      <c r="Y17" s="54"/>
      <c r="Z17" s="54"/>
      <c r="AA17" s="54"/>
      <c r="AB17" s="54"/>
      <c r="AC17" s="60"/>
      <c r="AD17" s="60"/>
      <c r="AE17" s="60"/>
      <c r="AF17" s="60">
        <v>0.23</v>
      </c>
      <c r="AG17" s="60"/>
      <c r="AH17" s="60"/>
      <c r="AI17" s="60"/>
      <c r="AJ17" s="60"/>
      <c r="AK17" s="332"/>
      <c r="AL17" s="333"/>
      <c r="AM17" s="333"/>
      <c r="AN17" s="333"/>
      <c r="AO17" s="334"/>
      <c r="AP17" s="2"/>
      <c r="AQ17" s="59">
        <f t="shared" si="2"/>
        <v>2</v>
      </c>
    </row>
    <row r="18" spans="2:46" ht="12" customHeight="1" x14ac:dyDescent="0.15">
      <c r="B18" s="342"/>
      <c r="C18" s="348"/>
      <c r="D18" s="346"/>
      <c r="E18" s="346"/>
      <c r="F18" s="346"/>
      <c r="G18" s="346"/>
      <c r="H18" s="346"/>
      <c r="I18" s="346"/>
      <c r="J18" s="347"/>
      <c r="K18" s="100">
        <v>32</v>
      </c>
      <c r="L18" s="335" t="s">
        <v>533</v>
      </c>
      <c r="M18" s="336"/>
      <c r="N18" s="335" t="s">
        <v>549</v>
      </c>
      <c r="O18" s="336"/>
      <c r="P18" s="335" t="s">
        <v>525</v>
      </c>
      <c r="Q18" s="336"/>
      <c r="R18" s="337" t="s">
        <v>309</v>
      </c>
      <c r="S18" s="338"/>
      <c r="T18" s="339"/>
      <c r="U18" s="335" t="s">
        <v>544</v>
      </c>
      <c r="V18" s="336"/>
      <c r="W18" s="335"/>
      <c r="X18" s="336"/>
      <c r="Y18" s="54"/>
      <c r="Z18" s="54"/>
      <c r="AA18" s="54"/>
      <c r="AB18" s="54"/>
      <c r="AC18" s="60"/>
      <c r="AD18" s="60"/>
      <c r="AE18" s="60"/>
      <c r="AF18" s="60">
        <v>0.67</v>
      </c>
      <c r="AG18" s="60"/>
      <c r="AH18" s="60"/>
      <c r="AI18" s="60"/>
      <c r="AJ18" s="60"/>
      <c r="AK18" s="332"/>
      <c r="AL18" s="333"/>
      <c r="AM18" s="333"/>
      <c r="AN18" s="333"/>
      <c r="AO18" s="334"/>
      <c r="AP18" s="2"/>
      <c r="AQ18" s="59">
        <f t="shared" si="2"/>
        <v>2</v>
      </c>
    </row>
    <row r="19" spans="2:46" ht="12" customHeight="1" x14ac:dyDescent="0.15">
      <c r="B19" s="342"/>
      <c r="C19" s="348"/>
      <c r="D19" s="346"/>
      <c r="E19" s="346"/>
      <c r="F19" s="346"/>
      <c r="G19" s="346"/>
      <c r="H19" s="346"/>
      <c r="I19" s="346"/>
      <c r="J19" s="347"/>
      <c r="K19" s="100">
        <v>33</v>
      </c>
      <c r="L19" s="335" t="s">
        <v>533</v>
      </c>
      <c r="M19" s="336"/>
      <c r="N19" s="335" t="s">
        <v>549</v>
      </c>
      <c r="O19" s="336"/>
      <c r="P19" s="335" t="s">
        <v>525</v>
      </c>
      <c r="Q19" s="336"/>
      <c r="R19" s="337" t="s">
        <v>309</v>
      </c>
      <c r="S19" s="338"/>
      <c r="T19" s="339"/>
      <c r="U19" s="335" t="s">
        <v>544</v>
      </c>
      <c r="V19" s="336"/>
      <c r="W19" s="335"/>
      <c r="X19" s="336"/>
      <c r="Y19" s="54"/>
      <c r="Z19" s="54"/>
      <c r="AA19" s="54"/>
      <c r="AB19" s="54"/>
      <c r="AC19" s="60"/>
      <c r="AD19" s="60"/>
      <c r="AE19" s="60"/>
      <c r="AF19" s="60">
        <v>0.26</v>
      </c>
      <c r="AG19" s="60"/>
      <c r="AH19" s="60"/>
      <c r="AI19" s="60"/>
      <c r="AJ19" s="60"/>
      <c r="AK19" s="332"/>
      <c r="AL19" s="333"/>
      <c r="AM19" s="333"/>
      <c r="AN19" s="333"/>
      <c r="AO19" s="334"/>
      <c r="AP19" s="2"/>
      <c r="AQ19" s="59">
        <f t="shared" si="2"/>
        <v>2</v>
      </c>
    </row>
    <row r="20" spans="2:46" ht="12" customHeight="1" x14ac:dyDescent="0.15">
      <c r="B20" s="342"/>
      <c r="C20" s="348"/>
      <c r="D20" s="346"/>
      <c r="E20" s="346"/>
      <c r="F20" s="346"/>
      <c r="G20" s="346"/>
      <c r="H20" s="346"/>
      <c r="I20" s="346"/>
      <c r="J20" s="347"/>
      <c r="K20" s="100">
        <v>34</v>
      </c>
      <c r="L20" s="335" t="s">
        <v>533</v>
      </c>
      <c r="M20" s="336"/>
      <c r="N20" s="335" t="s">
        <v>552</v>
      </c>
      <c r="O20" s="336"/>
      <c r="P20" s="335" t="s">
        <v>525</v>
      </c>
      <c r="Q20" s="336"/>
      <c r="R20" s="337" t="s">
        <v>309</v>
      </c>
      <c r="S20" s="338"/>
      <c r="T20" s="339"/>
      <c r="U20" s="335" t="s">
        <v>544</v>
      </c>
      <c r="V20" s="336"/>
      <c r="W20" s="335"/>
      <c r="X20" s="336"/>
      <c r="Y20" s="54"/>
      <c r="Z20" s="54"/>
      <c r="AA20" s="54"/>
      <c r="AB20" s="54"/>
      <c r="AC20" s="60"/>
      <c r="AD20" s="60"/>
      <c r="AE20" s="60"/>
      <c r="AF20" s="60">
        <v>1.05</v>
      </c>
      <c r="AG20" s="60"/>
      <c r="AH20" s="60"/>
      <c r="AI20" s="60"/>
      <c r="AJ20" s="60"/>
      <c r="AK20" s="332"/>
      <c r="AL20" s="333"/>
      <c r="AM20" s="333"/>
      <c r="AN20" s="333"/>
      <c r="AO20" s="334"/>
      <c r="AP20" s="2"/>
      <c r="AQ20" s="59">
        <f t="shared" si="2"/>
        <v>2</v>
      </c>
    </row>
    <row r="21" spans="2:46" ht="12" customHeight="1" x14ac:dyDescent="0.15">
      <c r="B21" s="342"/>
      <c r="C21" s="348"/>
      <c r="D21" s="346"/>
      <c r="E21" s="346"/>
      <c r="F21" s="346"/>
      <c r="G21" s="346"/>
      <c r="H21" s="346"/>
      <c r="I21" s="346"/>
      <c r="J21" s="347"/>
      <c r="K21" s="100">
        <v>36</v>
      </c>
      <c r="L21" s="335" t="s">
        <v>533</v>
      </c>
      <c r="M21" s="336"/>
      <c r="N21" s="335" t="s">
        <v>572</v>
      </c>
      <c r="O21" s="336"/>
      <c r="P21" s="335" t="s">
        <v>525</v>
      </c>
      <c r="Q21" s="336"/>
      <c r="R21" s="337" t="s">
        <v>335</v>
      </c>
      <c r="S21" s="338"/>
      <c r="T21" s="339"/>
      <c r="U21" s="335" t="s">
        <v>544</v>
      </c>
      <c r="V21" s="336"/>
      <c r="W21" s="335"/>
      <c r="X21" s="336"/>
      <c r="Y21" s="54"/>
      <c r="Z21" s="54"/>
      <c r="AA21" s="54"/>
      <c r="AB21" s="54"/>
      <c r="AC21" s="60"/>
      <c r="AD21" s="60"/>
      <c r="AE21" s="60"/>
      <c r="AF21" s="60">
        <v>0.06</v>
      </c>
      <c r="AG21" s="60"/>
      <c r="AH21" s="60"/>
      <c r="AI21" s="60"/>
      <c r="AJ21" s="60"/>
      <c r="AK21" s="332"/>
      <c r="AL21" s="333"/>
      <c r="AM21" s="333"/>
      <c r="AN21" s="333"/>
      <c r="AO21" s="334"/>
      <c r="AP21" s="2"/>
      <c r="AQ21" s="59">
        <f t="shared" si="2"/>
        <v>2</v>
      </c>
    </row>
    <row r="22" spans="2:46" ht="12" customHeight="1" x14ac:dyDescent="0.15">
      <c r="B22" s="342"/>
      <c r="C22" s="348"/>
      <c r="D22" s="346"/>
      <c r="E22" s="346"/>
      <c r="F22" s="346"/>
      <c r="G22" s="346"/>
      <c r="H22" s="346"/>
      <c r="I22" s="346"/>
      <c r="J22" s="347"/>
      <c r="K22" s="100">
        <v>39</v>
      </c>
      <c r="L22" s="335" t="s">
        <v>533</v>
      </c>
      <c r="M22" s="336"/>
      <c r="N22" s="335" t="s">
        <v>576</v>
      </c>
      <c r="O22" s="336"/>
      <c r="P22" s="335" t="s">
        <v>525</v>
      </c>
      <c r="Q22" s="336"/>
      <c r="R22" s="337" t="s">
        <v>309</v>
      </c>
      <c r="S22" s="338"/>
      <c r="T22" s="339"/>
      <c r="U22" s="335" t="s">
        <v>545</v>
      </c>
      <c r="V22" s="336"/>
      <c r="W22" s="335"/>
      <c r="X22" s="336"/>
      <c r="Y22" s="54"/>
      <c r="Z22" s="54"/>
      <c r="AA22" s="54"/>
      <c r="AB22" s="54"/>
      <c r="AC22" s="60"/>
      <c r="AD22" s="60"/>
      <c r="AE22" s="60">
        <v>0.01</v>
      </c>
      <c r="AF22" s="60"/>
      <c r="AG22" s="60"/>
      <c r="AH22" s="60"/>
      <c r="AI22" s="60"/>
      <c r="AJ22" s="60"/>
      <c r="AK22" s="332"/>
      <c r="AL22" s="333"/>
      <c r="AM22" s="333"/>
      <c r="AN22" s="333"/>
      <c r="AO22" s="334"/>
      <c r="AP22" s="2"/>
      <c r="AQ22" s="59">
        <f t="shared" si="2"/>
        <v>2</v>
      </c>
    </row>
    <row r="23" spans="2:46" ht="12" customHeight="1" x14ac:dyDescent="0.15">
      <c r="B23" s="342"/>
      <c r="C23" s="348"/>
      <c r="D23" s="346"/>
      <c r="E23" s="346"/>
      <c r="F23" s="346"/>
      <c r="G23" s="346"/>
      <c r="H23" s="346"/>
      <c r="I23" s="346"/>
      <c r="J23" s="347"/>
      <c r="K23" s="100">
        <v>40</v>
      </c>
      <c r="L23" s="335" t="s">
        <v>533</v>
      </c>
      <c r="M23" s="336"/>
      <c r="N23" s="335" t="s">
        <v>560</v>
      </c>
      <c r="O23" s="336"/>
      <c r="P23" s="335" t="s">
        <v>525</v>
      </c>
      <c r="Q23" s="336"/>
      <c r="R23" s="337" t="s">
        <v>309</v>
      </c>
      <c r="S23" s="338"/>
      <c r="T23" s="339"/>
      <c r="U23" s="335" t="s">
        <v>545</v>
      </c>
      <c r="V23" s="336"/>
      <c r="W23" s="335"/>
      <c r="X23" s="336"/>
      <c r="Y23" s="54"/>
      <c r="Z23" s="54"/>
      <c r="AA23" s="54"/>
      <c r="AB23" s="54"/>
      <c r="AC23" s="60"/>
      <c r="AD23" s="60"/>
      <c r="AE23" s="60">
        <v>0.01</v>
      </c>
      <c r="AF23" s="60"/>
      <c r="AG23" s="60"/>
      <c r="AH23" s="60"/>
      <c r="AI23" s="60"/>
      <c r="AJ23" s="60"/>
      <c r="AK23" s="332"/>
      <c r="AL23" s="333"/>
      <c r="AM23" s="333"/>
      <c r="AN23" s="333"/>
      <c r="AO23" s="334"/>
      <c r="AP23" s="2"/>
      <c r="AQ23" s="59">
        <f t="shared" si="2"/>
        <v>2</v>
      </c>
    </row>
    <row r="24" spans="2:46" ht="12" customHeight="1" x14ac:dyDescent="0.15">
      <c r="B24" s="342"/>
      <c r="C24" s="348"/>
      <c r="D24" s="346"/>
      <c r="E24" s="346"/>
      <c r="F24" s="346"/>
      <c r="G24" s="346"/>
      <c r="H24" s="346"/>
      <c r="I24" s="346"/>
      <c r="J24" s="347"/>
      <c r="K24" s="100">
        <v>41</v>
      </c>
      <c r="L24" s="335" t="s">
        <v>533</v>
      </c>
      <c r="M24" s="336"/>
      <c r="N24" s="335" t="s">
        <v>560</v>
      </c>
      <c r="O24" s="336"/>
      <c r="P24" s="335" t="s">
        <v>525</v>
      </c>
      <c r="Q24" s="336"/>
      <c r="R24" s="337" t="s">
        <v>301</v>
      </c>
      <c r="S24" s="338"/>
      <c r="T24" s="339"/>
      <c r="U24" s="335" t="s">
        <v>545</v>
      </c>
      <c r="V24" s="336"/>
      <c r="W24" s="335"/>
      <c r="X24" s="336"/>
      <c r="Y24" s="54"/>
      <c r="Z24" s="54"/>
      <c r="AA24" s="54"/>
      <c r="AB24" s="54"/>
      <c r="AC24" s="60"/>
      <c r="AD24" s="60"/>
      <c r="AE24" s="60"/>
      <c r="AF24" s="60">
        <v>0.47</v>
      </c>
      <c r="AG24" s="60"/>
      <c r="AH24" s="60"/>
      <c r="AI24" s="60"/>
      <c r="AJ24" s="60"/>
      <c r="AK24" s="332"/>
      <c r="AL24" s="333"/>
      <c r="AM24" s="333"/>
      <c r="AN24" s="333"/>
      <c r="AO24" s="334"/>
      <c r="AP24" s="2"/>
      <c r="AQ24" s="59">
        <f t="shared" si="2"/>
        <v>2</v>
      </c>
    </row>
    <row r="25" spans="2:46" ht="12" customHeight="1" x14ac:dyDescent="0.15">
      <c r="B25" s="342"/>
      <c r="C25" s="348"/>
      <c r="D25" s="346"/>
      <c r="E25" s="346"/>
      <c r="F25" s="346"/>
      <c r="G25" s="346"/>
      <c r="H25" s="346"/>
      <c r="I25" s="346"/>
      <c r="J25" s="347"/>
      <c r="K25" s="100">
        <v>42</v>
      </c>
      <c r="L25" s="335" t="s">
        <v>557</v>
      </c>
      <c r="M25" s="336"/>
      <c r="N25" s="335" t="s">
        <v>558</v>
      </c>
      <c r="O25" s="336"/>
      <c r="P25" s="335"/>
      <c r="Q25" s="336"/>
      <c r="R25" s="337" t="s">
        <v>343</v>
      </c>
      <c r="S25" s="338"/>
      <c r="T25" s="339"/>
      <c r="U25" s="335" t="s">
        <v>545</v>
      </c>
      <c r="V25" s="336"/>
      <c r="W25" s="335"/>
      <c r="X25" s="336"/>
      <c r="Y25" s="54"/>
      <c r="Z25" s="54"/>
      <c r="AA25" s="54"/>
      <c r="AB25" s="54"/>
      <c r="AC25" s="60"/>
      <c r="AD25" s="60"/>
      <c r="AE25" s="60"/>
      <c r="AF25" s="60"/>
      <c r="AG25" s="60"/>
      <c r="AH25" s="60"/>
      <c r="AI25" s="60"/>
      <c r="AJ25" s="60"/>
      <c r="AK25" s="332" t="s">
        <v>595</v>
      </c>
      <c r="AL25" s="333"/>
      <c r="AM25" s="333"/>
      <c r="AN25" s="333"/>
      <c r="AO25" s="334"/>
      <c r="AP25" s="2"/>
      <c r="AQ25" s="59">
        <f t="shared" si="2"/>
        <v>1</v>
      </c>
    </row>
    <row r="26" spans="2:46" ht="12" customHeight="1" x14ac:dyDescent="0.15">
      <c r="B26" s="342"/>
      <c r="C26" s="348"/>
      <c r="D26" s="346"/>
      <c r="E26" s="346"/>
      <c r="F26" s="346"/>
      <c r="G26" s="346"/>
      <c r="H26" s="346"/>
      <c r="I26" s="346"/>
      <c r="J26" s="347"/>
      <c r="K26" s="100">
        <v>16</v>
      </c>
      <c r="L26" s="335"/>
      <c r="M26" s="336"/>
      <c r="N26" s="335"/>
      <c r="O26" s="336"/>
      <c r="P26" s="335"/>
      <c r="Q26" s="336"/>
      <c r="R26" s="337"/>
      <c r="S26" s="338"/>
      <c r="T26" s="339"/>
      <c r="U26" s="335"/>
      <c r="V26" s="336"/>
      <c r="W26" s="335"/>
      <c r="X26" s="336"/>
      <c r="Y26" s="54"/>
      <c r="Z26" s="54"/>
      <c r="AA26" s="54"/>
      <c r="AB26" s="54"/>
      <c r="AC26" s="60"/>
      <c r="AD26" s="60"/>
      <c r="AE26" s="60"/>
      <c r="AF26" s="60"/>
      <c r="AG26" s="60"/>
      <c r="AH26" s="60"/>
      <c r="AI26" s="60"/>
      <c r="AJ26" s="60"/>
      <c r="AK26" s="332"/>
      <c r="AL26" s="333"/>
      <c r="AM26" s="333"/>
      <c r="AN26" s="333"/>
      <c r="AO26" s="334"/>
      <c r="AP26" s="2"/>
      <c r="AQ26" s="59">
        <f t="shared" si="2"/>
        <v>1</v>
      </c>
    </row>
    <row r="27" spans="2:46" ht="12" customHeight="1" x14ac:dyDescent="0.15">
      <c r="B27" s="342"/>
      <c r="C27" s="348"/>
      <c r="D27" s="346"/>
      <c r="E27" s="346"/>
      <c r="F27" s="346"/>
      <c r="G27" s="346"/>
      <c r="H27" s="346"/>
      <c r="I27" s="346"/>
      <c r="J27" s="347"/>
      <c r="K27" s="100">
        <v>17</v>
      </c>
      <c r="L27" s="335"/>
      <c r="M27" s="336"/>
      <c r="N27" s="335"/>
      <c r="O27" s="336"/>
      <c r="P27" s="335"/>
      <c r="Q27" s="336"/>
      <c r="R27" s="337"/>
      <c r="S27" s="338"/>
      <c r="T27" s="339"/>
      <c r="U27" s="335"/>
      <c r="V27" s="336"/>
      <c r="W27" s="335"/>
      <c r="X27" s="336"/>
      <c r="Y27" s="54"/>
      <c r="Z27" s="54"/>
      <c r="AA27" s="54"/>
      <c r="AB27" s="54"/>
      <c r="AC27" s="60"/>
      <c r="AD27" s="60"/>
      <c r="AE27" s="60"/>
      <c r="AF27" s="60"/>
      <c r="AG27" s="60"/>
      <c r="AH27" s="60"/>
      <c r="AI27" s="60"/>
      <c r="AJ27" s="60"/>
      <c r="AK27" s="332"/>
      <c r="AL27" s="333"/>
      <c r="AM27" s="333"/>
      <c r="AN27" s="333"/>
      <c r="AO27" s="334"/>
      <c r="AP27" s="2"/>
      <c r="AQ27" s="59">
        <f t="shared" si="2"/>
        <v>1</v>
      </c>
    </row>
    <row r="28" spans="2:46" ht="12" customHeight="1" x14ac:dyDescent="0.15">
      <c r="B28" s="342"/>
      <c r="C28" s="348"/>
      <c r="D28" s="346"/>
      <c r="E28" s="346"/>
      <c r="F28" s="346"/>
      <c r="G28" s="346"/>
      <c r="H28" s="346"/>
      <c r="I28" s="346"/>
      <c r="J28" s="347"/>
      <c r="K28" s="100">
        <v>18</v>
      </c>
      <c r="L28" s="335"/>
      <c r="M28" s="336"/>
      <c r="N28" s="335"/>
      <c r="O28" s="336"/>
      <c r="P28" s="335"/>
      <c r="Q28" s="336"/>
      <c r="R28" s="337"/>
      <c r="S28" s="338"/>
      <c r="T28" s="339"/>
      <c r="U28" s="335"/>
      <c r="V28" s="336"/>
      <c r="W28" s="335"/>
      <c r="X28" s="336"/>
      <c r="Y28" s="54"/>
      <c r="Z28" s="54"/>
      <c r="AA28" s="54"/>
      <c r="AB28" s="54"/>
      <c r="AC28" s="60"/>
      <c r="AD28" s="60"/>
      <c r="AE28" s="60"/>
      <c r="AF28" s="60"/>
      <c r="AG28" s="60"/>
      <c r="AH28" s="60"/>
      <c r="AI28" s="60"/>
      <c r="AJ28" s="60"/>
      <c r="AK28" s="332"/>
      <c r="AL28" s="333"/>
      <c r="AM28" s="333"/>
      <c r="AN28" s="333"/>
      <c r="AO28" s="334"/>
      <c r="AP28" s="2"/>
      <c r="AQ28" s="59">
        <f>IF(P30="材質劣化",2,IF(P30="漏水",3,1))</f>
        <v>1</v>
      </c>
    </row>
    <row r="29" spans="2:46" ht="12" customHeight="1" x14ac:dyDescent="0.15">
      <c r="B29" s="342"/>
      <c r="C29" s="348"/>
      <c r="D29" s="346"/>
      <c r="E29" s="346"/>
      <c r="F29" s="346"/>
      <c r="G29" s="346"/>
      <c r="H29" s="346"/>
      <c r="I29" s="346"/>
      <c r="J29" s="347"/>
      <c r="K29" s="100">
        <v>19</v>
      </c>
      <c r="L29" s="335"/>
      <c r="M29" s="336"/>
      <c r="N29" s="335"/>
      <c r="O29" s="336"/>
      <c r="P29" s="335"/>
      <c r="Q29" s="336"/>
      <c r="R29" s="337"/>
      <c r="S29" s="338"/>
      <c r="T29" s="339"/>
      <c r="U29" s="335"/>
      <c r="V29" s="336"/>
      <c r="W29" s="335"/>
      <c r="X29" s="336"/>
      <c r="Y29" s="54"/>
      <c r="Z29" s="54"/>
      <c r="AA29" s="54"/>
      <c r="AB29" s="54"/>
      <c r="AC29" s="60"/>
      <c r="AD29" s="60"/>
      <c r="AE29" s="60"/>
      <c r="AF29" s="60"/>
      <c r="AG29" s="60"/>
      <c r="AH29" s="60"/>
      <c r="AI29" s="60"/>
      <c r="AJ29" s="60"/>
      <c r="AK29" s="332"/>
      <c r="AL29" s="333"/>
      <c r="AM29" s="333"/>
      <c r="AN29" s="333"/>
      <c r="AO29" s="334"/>
      <c r="AP29" s="2"/>
      <c r="AQ29" s="59">
        <f>IF(P34="材質劣化",2,IF(P34="漏水",3,1))</f>
        <v>1</v>
      </c>
    </row>
    <row r="30" spans="2:46" ht="12" customHeight="1" x14ac:dyDescent="0.15">
      <c r="B30" s="342"/>
      <c r="C30" s="348"/>
      <c r="D30" s="346"/>
      <c r="E30" s="346"/>
      <c r="F30" s="346"/>
      <c r="G30" s="346"/>
      <c r="H30" s="346"/>
      <c r="I30" s="346"/>
      <c r="J30" s="347"/>
      <c r="K30" s="100">
        <v>20</v>
      </c>
      <c r="L30" s="335"/>
      <c r="M30" s="336"/>
      <c r="N30" s="335"/>
      <c r="O30" s="336"/>
      <c r="P30" s="335"/>
      <c r="Q30" s="336"/>
      <c r="R30" s="337"/>
      <c r="S30" s="338"/>
      <c r="T30" s="339"/>
      <c r="U30" s="335"/>
      <c r="V30" s="336"/>
      <c r="W30" s="335"/>
      <c r="X30" s="336"/>
      <c r="Y30" s="54"/>
      <c r="Z30" s="54"/>
      <c r="AA30" s="54"/>
      <c r="AB30" s="54"/>
      <c r="AC30" s="60"/>
      <c r="AD30" s="60"/>
      <c r="AE30" s="60"/>
      <c r="AF30" s="60"/>
      <c r="AG30" s="60"/>
      <c r="AH30" s="60"/>
      <c r="AI30" s="60"/>
      <c r="AJ30" s="60"/>
      <c r="AK30" s="332"/>
      <c r="AL30" s="333"/>
      <c r="AM30" s="333"/>
      <c r="AN30" s="333"/>
      <c r="AO30" s="334"/>
      <c r="AP30" s="2"/>
      <c r="AQ30" s="59">
        <f>IF(P30="材質劣化",2,IF(P30="漏水",3,1))</f>
        <v>1</v>
      </c>
    </row>
    <row r="31" spans="2:46" ht="12" customHeight="1" x14ac:dyDescent="0.15">
      <c r="B31" s="342"/>
      <c r="C31" s="348"/>
      <c r="D31" s="346"/>
      <c r="E31" s="346"/>
      <c r="F31" s="346"/>
      <c r="G31" s="346"/>
      <c r="H31" s="346"/>
      <c r="I31" s="346"/>
      <c r="J31" s="347"/>
      <c r="K31" s="100">
        <v>21</v>
      </c>
      <c r="L31" s="335"/>
      <c r="M31" s="336"/>
      <c r="N31" s="335"/>
      <c r="O31" s="336"/>
      <c r="P31" s="335"/>
      <c r="Q31" s="336"/>
      <c r="R31" s="337"/>
      <c r="S31" s="338"/>
      <c r="T31" s="339"/>
      <c r="U31" s="335"/>
      <c r="V31" s="336"/>
      <c r="W31" s="335"/>
      <c r="X31" s="336"/>
      <c r="Y31" s="54"/>
      <c r="Z31" s="54"/>
      <c r="AA31" s="54"/>
      <c r="AB31" s="54"/>
      <c r="AC31" s="60"/>
      <c r="AD31" s="60"/>
      <c r="AE31" s="60"/>
      <c r="AF31" s="60"/>
      <c r="AG31" s="60"/>
      <c r="AH31" s="60"/>
      <c r="AI31" s="60"/>
      <c r="AJ31" s="60"/>
      <c r="AK31" s="332"/>
      <c r="AL31" s="333"/>
      <c r="AM31" s="333"/>
      <c r="AN31" s="333"/>
      <c r="AO31" s="334"/>
      <c r="AP31" s="2"/>
      <c r="AQ31" s="59">
        <f>IF(P33="材質劣化",2,IF(P33="漏水",3,1))</f>
        <v>1</v>
      </c>
    </row>
    <row r="32" spans="2:46" ht="12" customHeight="1" x14ac:dyDescent="0.15">
      <c r="B32" s="342"/>
      <c r="C32" s="348"/>
      <c r="D32" s="346"/>
      <c r="E32" s="346"/>
      <c r="F32" s="346"/>
      <c r="G32" s="346"/>
      <c r="H32" s="346"/>
      <c r="I32" s="346"/>
      <c r="J32" s="347"/>
      <c r="K32" s="100">
        <v>22</v>
      </c>
      <c r="L32" s="335"/>
      <c r="M32" s="336"/>
      <c r="N32" s="335"/>
      <c r="O32" s="336"/>
      <c r="P32" s="335"/>
      <c r="Q32" s="336"/>
      <c r="R32" s="337"/>
      <c r="S32" s="338"/>
      <c r="T32" s="339"/>
      <c r="U32" s="335"/>
      <c r="V32" s="336"/>
      <c r="W32" s="335"/>
      <c r="X32" s="336"/>
      <c r="Y32" s="54"/>
      <c r="Z32" s="54"/>
      <c r="AA32" s="54"/>
      <c r="AB32" s="54"/>
      <c r="AC32" s="60"/>
      <c r="AD32" s="60"/>
      <c r="AE32" s="60"/>
      <c r="AF32" s="60"/>
      <c r="AG32" s="60"/>
      <c r="AH32" s="60"/>
      <c r="AI32" s="60"/>
      <c r="AJ32" s="60"/>
      <c r="AK32" s="332"/>
      <c r="AL32" s="333"/>
      <c r="AM32" s="333"/>
      <c r="AN32" s="333"/>
      <c r="AO32" s="334"/>
      <c r="AP32" s="2"/>
      <c r="AQ32" s="59">
        <f>IF(P37="材質劣化",2,IF(P37="漏水",3,1))</f>
        <v>1</v>
      </c>
      <c r="AS32" s="3"/>
      <c r="AT32" s="3"/>
    </row>
    <row r="33" spans="2:86" ht="12" customHeight="1" x14ac:dyDescent="0.15">
      <c r="B33" s="342"/>
      <c r="C33" s="348"/>
      <c r="D33" s="346"/>
      <c r="E33" s="346"/>
      <c r="F33" s="346"/>
      <c r="G33" s="346"/>
      <c r="H33" s="346"/>
      <c r="I33" s="346"/>
      <c r="J33" s="347"/>
      <c r="K33" s="100">
        <v>23</v>
      </c>
      <c r="L33" s="335"/>
      <c r="M33" s="336"/>
      <c r="N33" s="335"/>
      <c r="O33" s="336"/>
      <c r="P33" s="335"/>
      <c r="Q33" s="336"/>
      <c r="R33" s="337"/>
      <c r="S33" s="338"/>
      <c r="T33" s="339"/>
      <c r="U33" s="335"/>
      <c r="V33" s="336"/>
      <c r="W33" s="335"/>
      <c r="X33" s="336"/>
      <c r="Y33" s="54"/>
      <c r="Z33" s="54"/>
      <c r="AA33" s="54"/>
      <c r="AB33" s="54"/>
      <c r="AC33" s="60"/>
      <c r="AD33" s="60"/>
      <c r="AE33" s="60"/>
      <c r="AF33" s="60"/>
      <c r="AG33" s="60"/>
      <c r="AH33" s="60"/>
      <c r="AI33" s="60"/>
      <c r="AJ33" s="60"/>
      <c r="AK33" s="332"/>
      <c r="AL33" s="333"/>
      <c r="AM33" s="333"/>
      <c r="AN33" s="333"/>
      <c r="AO33" s="334"/>
      <c r="AP33" s="2"/>
      <c r="AQ33" s="59">
        <f>IF(P33="材質劣化",2,IF(P33="漏水",3,1))</f>
        <v>1</v>
      </c>
      <c r="AS33" s="198"/>
      <c r="AT33" s="198"/>
    </row>
    <row r="34" spans="2:86" ht="12" customHeight="1" x14ac:dyDescent="0.15">
      <c r="B34" s="342"/>
      <c r="C34" s="348"/>
      <c r="D34" s="346"/>
      <c r="E34" s="346"/>
      <c r="F34" s="346"/>
      <c r="G34" s="346"/>
      <c r="H34" s="346"/>
      <c r="I34" s="346"/>
      <c r="J34" s="347"/>
      <c r="K34" s="100">
        <v>24</v>
      </c>
      <c r="L34" s="335"/>
      <c r="M34" s="336"/>
      <c r="N34" s="335"/>
      <c r="O34" s="336"/>
      <c r="P34" s="335"/>
      <c r="Q34" s="336"/>
      <c r="R34" s="337"/>
      <c r="S34" s="338"/>
      <c r="T34" s="339"/>
      <c r="U34" s="335"/>
      <c r="V34" s="336"/>
      <c r="W34" s="335"/>
      <c r="X34" s="336"/>
      <c r="Y34" s="54"/>
      <c r="Z34" s="54"/>
      <c r="AA34" s="54"/>
      <c r="AB34" s="54"/>
      <c r="AC34" s="60"/>
      <c r="AD34" s="60"/>
      <c r="AE34" s="60"/>
      <c r="AF34" s="60"/>
      <c r="AG34" s="60"/>
      <c r="AH34" s="60"/>
      <c r="AI34" s="60"/>
      <c r="AJ34" s="60"/>
      <c r="AK34" s="332"/>
      <c r="AL34" s="333"/>
      <c r="AM34" s="333"/>
      <c r="AN34" s="333"/>
      <c r="AO34" s="334"/>
      <c r="AP34" s="2"/>
      <c r="AQ34" s="59">
        <f>IF(P36="材質劣化",2,IF(P36="漏水",3,1))</f>
        <v>1</v>
      </c>
      <c r="AS34" s="199"/>
      <c r="AT34" s="199"/>
    </row>
    <row r="35" spans="2:86" ht="12" customHeight="1" x14ac:dyDescent="0.15">
      <c r="B35" s="342"/>
      <c r="C35" s="348"/>
      <c r="D35" s="346"/>
      <c r="E35" s="346"/>
      <c r="F35" s="346"/>
      <c r="G35" s="346"/>
      <c r="H35" s="346"/>
      <c r="I35" s="346"/>
      <c r="J35" s="347"/>
      <c r="K35" s="316" t="s">
        <v>918</v>
      </c>
      <c r="L35" s="318" t="s">
        <v>919</v>
      </c>
      <c r="M35" s="318"/>
      <c r="N35" s="318"/>
      <c r="O35" s="318"/>
      <c r="P35" s="318"/>
      <c r="Q35" s="318"/>
      <c r="R35" s="318"/>
      <c r="S35" s="318"/>
      <c r="T35" s="318"/>
      <c r="U35" s="318"/>
      <c r="V35" s="318"/>
      <c r="W35" s="318"/>
      <c r="X35" s="318"/>
      <c r="Y35" s="319" t="s">
        <v>545</v>
      </c>
      <c r="Z35" s="320"/>
      <c r="AA35" s="320"/>
      <c r="AB35" s="321"/>
      <c r="AC35" s="124">
        <f t="shared" ref="AC35:AJ35" si="3">SUM(AC11:AC34)</f>
        <v>0</v>
      </c>
      <c r="AD35" s="124">
        <f t="shared" si="3"/>
        <v>0</v>
      </c>
      <c r="AE35" s="124">
        <f>SUM(AE11:AE34)</f>
        <v>9.9999999999999992E-2</v>
      </c>
      <c r="AF35" s="124">
        <f t="shared" si="3"/>
        <v>2.87</v>
      </c>
      <c r="AG35" s="124">
        <f t="shared" si="3"/>
        <v>0</v>
      </c>
      <c r="AH35" s="124">
        <f t="shared" si="3"/>
        <v>0</v>
      </c>
      <c r="AI35" s="124">
        <f t="shared" si="3"/>
        <v>0</v>
      </c>
      <c r="AJ35" s="125">
        <f t="shared" si="3"/>
        <v>6.83</v>
      </c>
      <c r="AK35" s="318" t="s">
        <v>920</v>
      </c>
      <c r="AL35" s="318"/>
      <c r="AM35" s="322" t="s">
        <v>522</v>
      </c>
      <c r="AN35" s="322"/>
      <c r="AO35" s="322"/>
      <c r="AP35" s="2"/>
    </row>
    <row r="36" spans="2:86" ht="12" customHeight="1" x14ac:dyDescent="0.15">
      <c r="B36" s="342"/>
      <c r="C36" s="348"/>
      <c r="D36" s="346"/>
      <c r="E36" s="346"/>
      <c r="F36" s="346"/>
      <c r="G36" s="346"/>
      <c r="H36" s="346"/>
      <c r="I36" s="346"/>
      <c r="J36" s="347"/>
      <c r="K36" s="317"/>
      <c r="L36" s="323" t="s">
        <v>921</v>
      </c>
      <c r="M36" s="324"/>
      <c r="N36" s="325"/>
      <c r="O36" s="323" t="s">
        <v>922</v>
      </c>
      <c r="P36" s="324"/>
      <c r="Q36" s="324"/>
      <c r="R36" s="324"/>
      <c r="S36" s="324"/>
      <c r="T36" s="324"/>
      <c r="U36" s="324"/>
      <c r="V36" s="324"/>
      <c r="W36" s="324"/>
      <c r="X36" s="325"/>
      <c r="Y36" s="53" t="s">
        <v>527</v>
      </c>
      <c r="Z36" s="49" t="s">
        <v>526</v>
      </c>
      <c r="AA36" s="49" t="s">
        <v>544</v>
      </c>
      <c r="AB36" s="49" t="s">
        <v>536</v>
      </c>
      <c r="AC36" s="49" t="s">
        <v>527</v>
      </c>
      <c r="AD36" s="49" t="s">
        <v>526</v>
      </c>
      <c r="AE36" s="49" t="s">
        <v>544</v>
      </c>
      <c r="AF36" s="49" t="s">
        <v>536</v>
      </c>
      <c r="AG36" s="49" t="s">
        <v>527</v>
      </c>
      <c r="AH36" s="49" t="s">
        <v>526</v>
      </c>
      <c r="AI36" s="49" t="s">
        <v>544</v>
      </c>
      <c r="AJ36" s="82" t="s">
        <v>536</v>
      </c>
      <c r="AK36" s="318"/>
      <c r="AL36" s="318"/>
      <c r="AM36" s="322"/>
      <c r="AN36" s="322"/>
      <c r="AO36" s="322"/>
      <c r="AP36" s="2"/>
    </row>
    <row r="37" spans="2:86" ht="14.25" customHeight="1" x14ac:dyDescent="0.15">
      <c r="B37" s="342"/>
      <c r="C37" s="348"/>
      <c r="D37" s="346"/>
      <c r="E37" s="346"/>
      <c r="F37" s="346"/>
      <c r="G37" s="346"/>
      <c r="H37" s="346"/>
      <c r="I37" s="346"/>
      <c r="J37" s="347"/>
      <c r="K37" s="317"/>
      <c r="L37" s="326"/>
      <c r="M37" s="327"/>
      <c r="N37" s="328"/>
      <c r="O37" s="326"/>
      <c r="P37" s="327"/>
      <c r="Q37" s="327"/>
      <c r="R37" s="327"/>
      <c r="S37" s="327"/>
      <c r="T37" s="327"/>
      <c r="U37" s="327"/>
      <c r="V37" s="327"/>
      <c r="W37" s="327"/>
      <c r="X37" s="328"/>
      <c r="Y37" s="307">
        <f>IF(COUNTIF(Y11:Y34,"〇")&gt;0,1,0)</f>
        <v>0</v>
      </c>
      <c r="Z37" s="307">
        <f t="shared" ref="Z37:AB37" si="4">IF(COUNTIF(Z11:Z34,"〇")&gt;0,1,0)</f>
        <v>0</v>
      </c>
      <c r="AA37" s="307">
        <f t="shared" si="4"/>
        <v>0</v>
      </c>
      <c r="AB37" s="307">
        <f t="shared" si="4"/>
        <v>0</v>
      </c>
      <c r="AC37" s="307">
        <f>COUNTA(AC11:AC34)</f>
        <v>0</v>
      </c>
      <c r="AD37" s="307">
        <f t="shared" ref="AD37:AI37" si="5">COUNTA(AD11:AD34)</f>
        <v>0</v>
      </c>
      <c r="AE37" s="307">
        <f t="shared" si="5"/>
        <v>3</v>
      </c>
      <c r="AF37" s="307">
        <f t="shared" si="5"/>
        <v>9</v>
      </c>
      <c r="AG37" s="307">
        <f t="shared" si="5"/>
        <v>0</v>
      </c>
      <c r="AH37" s="307">
        <f t="shared" si="5"/>
        <v>0</v>
      </c>
      <c r="AI37" s="307">
        <f t="shared" si="5"/>
        <v>0</v>
      </c>
      <c r="AJ37" s="307">
        <f>COUNTA(AJ11:AJ34)</f>
        <v>2</v>
      </c>
      <c r="AK37" s="318"/>
      <c r="AL37" s="318"/>
      <c r="AM37" s="322"/>
      <c r="AN37" s="322"/>
      <c r="AO37" s="322"/>
      <c r="AP37" s="2"/>
      <c r="AU37" s="43">
        <f>+Y37</f>
        <v>0</v>
      </c>
    </row>
    <row r="38" spans="2:86" ht="14.25" customHeight="1" x14ac:dyDescent="0.15">
      <c r="B38" s="342"/>
      <c r="C38" s="348"/>
      <c r="D38" s="346"/>
      <c r="E38" s="346"/>
      <c r="F38" s="346"/>
      <c r="G38" s="346"/>
      <c r="H38" s="346"/>
      <c r="I38" s="346"/>
      <c r="J38" s="347"/>
      <c r="K38" s="317"/>
      <c r="L38" s="329"/>
      <c r="M38" s="330"/>
      <c r="N38" s="331"/>
      <c r="O38" s="329"/>
      <c r="P38" s="330"/>
      <c r="Q38" s="330"/>
      <c r="R38" s="330"/>
      <c r="S38" s="330"/>
      <c r="T38" s="330"/>
      <c r="U38" s="330"/>
      <c r="V38" s="330"/>
      <c r="W38" s="330"/>
      <c r="X38" s="331"/>
      <c r="Y38" s="307"/>
      <c r="Z38" s="307"/>
      <c r="AA38" s="307"/>
      <c r="AB38" s="307"/>
      <c r="AC38" s="307"/>
      <c r="AD38" s="307"/>
      <c r="AE38" s="307"/>
      <c r="AF38" s="307"/>
      <c r="AG38" s="307"/>
      <c r="AH38" s="307"/>
      <c r="AI38" s="307"/>
      <c r="AJ38" s="307"/>
      <c r="AK38" s="318"/>
      <c r="AL38" s="318"/>
      <c r="AM38" s="322"/>
      <c r="AN38" s="322"/>
      <c r="AO38" s="322"/>
      <c r="AP38" s="2"/>
    </row>
    <row r="39" spans="2:86" ht="12" customHeight="1" x14ac:dyDescent="0.15">
      <c r="B39" s="342"/>
      <c r="C39" s="348"/>
      <c r="D39" s="346"/>
      <c r="E39" s="346"/>
      <c r="F39" s="346"/>
      <c r="G39" s="346"/>
      <c r="H39" s="346"/>
      <c r="I39" s="346"/>
      <c r="J39" s="346"/>
      <c r="K39" s="308" t="s">
        <v>232</v>
      </c>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1"/>
      <c r="AL39" s="311"/>
      <c r="AM39" s="311"/>
      <c r="AN39" s="311"/>
      <c r="AO39" s="312"/>
      <c r="AP39" s="2"/>
    </row>
    <row r="40" spans="2:86" ht="12" customHeight="1" x14ac:dyDescent="0.15">
      <c r="B40" s="342"/>
      <c r="C40" s="348"/>
      <c r="D40" s="346"/>
      <c r="E40" s="346"/>
      <c r="F40" s="346"/>
      <c r="G40" s="346"/>
      <c r="H40" s="346"/>
      <c r="I40" s="346"/>
      <c r="J40" s="346"/>
      <c r="K40" s="309"/>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2"/>
      <c r="AP40" s="2"/>
    </row>
    <row r="41" spans="2:86" ht="12" customHeight="1" x14ac:dyDescent="0.15">
      <c r="B41" s="342"/>
      <c r="C41" s="348"/>
      <c r="D41" s="346"/>
      <c r="E41" s="346"/>
      <c r="F41" s="346"/>
      <c r="G41" s="346"/>
      <c r="H41" s="346"/>
      <c r="I41" s="346"/>
      <c r="J41" s="346"/>
      <c r="K41" s="309"/>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11"/>
      <c r="AN41" s="311"/>
      <c r="AO41" s="312"/>
      <c r="AP41" s="2"/>
    </row>
    <row r="42" spans="2:86" ht="12" customHeight="1" x14ac:dyDescent="0.15">
      <c r="B42" s="342"/>
      <c r="C42" s="348"/>
      <c r="D42" s="346"/>
      <c r="E42" s="346"/>
      <c r="F42" s="346"/>
      <c r="G42" s="346"/>
      <c r="H42" s="346"/>
      <c r="I42" s="346"/>
      <c r="J42" s="346"/>
      <c r="K42" s="309"/>
      <c r="L42" s="313"/>
      <c r="M42" s="313"/>
      <c r="N42" s="313"/>
      <c r="O42" s="313"/>
      <c r="P42" s="313"/>
      <c r="Q42" s="313"/>
      <c r="R42" s="313"/>
      <c r="S42" s="313"/>
      <c r="T42" s="313"/>
      <c r="U42" s="313"/>
      <c r="V42" s="313"/>
      <c r="W42" s="313"/>
      <c r="X42" s="313"/>
      <c r="Y42" s="313"/>
      <c r="Z42" s="313"/>
      <c r="AA42" s="313"/>
      <c r="AB42" s="313"/>
      <c r="AC42" s="313"/>
      <c r="AD42" s="313"/>
      <c r="AE42" s="313"/>
      <c r="AF42" s="313"/>
      <c r="AG42" s="313"/>
      <c r="AH42" s="313"/>
      <c r="AI42" s="313"/>
      <c r="AJ42" s="313"/>
      <c r="AK42" s="313"/>
      <c r="AL42" s="313"/>
      <c r="AM42" s="313"/>
      <c r="AN42" s="313"/>
      <c r="AO42" s="314"/>
      <c r="AP42" s="43"/>
      <c r="CD42" s="2"/>
      <c r="CE42" s="2"/>
      <c r="CF42" s="2"/>
      <c r="CG42" s="2"/>
      <c r="CH42" s="2"/>
    </row>
    <row r="43" spans="2:86" ht="12" customHeight="1" x14ac:dyDescent="0.15">
      <c r="B43" s="342"/>
      <c r="C43" s="348"/>
      <c r="D43" s="346"/>
      <c r="E43" s="346"/>
      <c r="F43" s="346"/>
      <c r="G43" s="346"/>
      <c r="H43" s="346"/>
      <c r="I43" s="346"/>
      <c r="J43" s="347"/>
      <c r="K43" s="315" t="s">
        <v>233</v>
      </c>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5"/>
      <c r="AM43" s="315"/>
      <c r="AN43" s="315"/>
      <c r="AO43" s="315"/>
      <c r="AP43" s="43"/>
      <c r="CD43" s="2"/>
      <c r="CE43" s="2"/>
      <c r="CF43" s="2"/>
      <c r="CG43" s="2"/>
      <c r="CH43" s="2"/>
    </row>
    <row r="44" spans="2:86" ht="12" customHeight="1" x14ac:dyDescent="0.15">
      <c r="B44" s="342"/>
      <c r="C44" s="348"/>
      <c r="D44" s="346"/>
      <c r="E44" s="346"/>
      <c r="F44" s="346"/>
      <c r="G44" s="346"/>
      <c r="H44" s="346"/>
      <c r="I44" s="346"/>
      <c r="J44" s="347"/>
      <c r="K44" s="301" t="s">
        <v>234</v>
      </c>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3"/>
      <c r="AP44" s="43"/>
      <c r="CD44" s="2"/>
      <c r="CE44" s="2"/>
      <c r="CF44" s="2"/>
      <c r="CG44" s="2"/>
      <c r="CH44" s="2"/>
    </row>
    <row r="45" spans="2:86" ht="12" customHeight="1" x14ac:dyDescent="0.15">
      <c r="B45" s="343"/>
      <c r="C45" s="349"/>
      <c r="D45" s="350"/>
      <c r="E45" s="350"/>
      <c r="F45" s="350"/>
      <c r="G45" s="350"/>
      <c r="H45" s="350"/>
      <c r="I45" s="350"/>
      <c r="J45" s="351"/>
      <c r="K45" s="304" t="s">
        <v>235</v>
      </c>
      <c r="L45" s="305"/>
      <c r="M45" s="305"/>
      <c r="N45" s="305"/>
      <c r="O45" s="305"/>
      <c r="P45" s="305"/>
      <c r="Q45" s="305"/>
      <c r="R45" s="305"/>
      <c r="S45" s="305"/>
      <c r="T45" s="305"/>
      <c r="U45" s="305"/>
      <c r="V45" s="305"/>
      <c r="W45" s="305"/>
      <c r="X45" s="305"/>
      <c r="Y45" s="305"/>
      <c r="Z45" s="305"/>
      <c r="AA45" s="305"/>
      <c r="AB45" s="305"/>
      <c r="AC45" s="305"/>
      <c r="AD45" s="305"/>
      <c r="AE45" s="305"/>
      <c r="AF45" s="305"/>
      <c r="AG45" s="305"/>
      <c r="AH45" s="305"/>
      <c r="AI45" s="305"/>
      <c r="AJ45" s="305"/>
      <c r="AK45" s="305"/>
      <c r="AL45" s="305"/>
      <c r="AM45" s="305"/>
      <c r="AN45" s="305"/>
      <c r="AO45" s="306"/>
      <c r="AP45" s="43"/>
      <c r="CD45" s="2"/>
      <c r="CE45" s="2"/>
      <c r="CF45" s="2"/>
      <c r="CG45" s="2"/>
      <c r="CH45" s="2"/>
    </row>
    <row r="46" spans="2:86" ht="12" customHeight="1" x14ac:dyDescent="0.2">
      <c r="B46" s="6" t="s">
        <v>236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Y11:AB34" xr:uid="{6E3B09AA-E690-4ABF-8027-2194600AACFA}">
      <formula1>"〇,"</formula1>
    </dataValidation>
    <dataValidation type="list" allowBlank="1" showInputMessage="1" showErrorMessage="1" sqref="N11:O34" xr:uid="{F93F50CA-3425-4D0E-A2FB-8C12873EC7E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D2155A-45B6-4A55-87C4-3F566240C10D}">
          <x14:formula1>
            <xm:f>'(参考)リスト'!$D$16:$D$18</xm:f>
          </x14:formula1>
          <xm:sqref>P11:Q34</xm:sqref>
        </x14:dataValidation>
        <x14:dataValidation type="list" allowBlank="1" showInputMessage="1" showErrorMessage="1" xr:uid="{AF23FE11-138C-40CF-B183-A076993473F3}">
          <x14:formula1>
            <xm:f>'(参考)リスト'!$B$16:$B$21</xm:f>
          </x14:formula1>
          <xm:sqref>L11:M34</xm:sqref>
        </x14:dataValidation>
        <x14:dataValidation type="list" allowBlank="1" showInputMessage="1" showErrorMessage="1" xr:uid="{899C0E61-A041-4813-85E0-4EA846FD8674}">
          <x14:formula1>
            <xm:f>'(参考)リスト'!$E$16:$E$27</xm:f>
          </x14:formula1>
          <xm:sqref>R11:T34</xm:sqref>
        </x14:dataValidation>
        <x14:dataValidation type="list" allowBlank="1" showInputMessage="1" showErrorMessage="1" xr:uid="{71AD3399-9D0D-4174-9645-FEB7B14E21EE}">
          <x14:formula1>
            <xm:f>'(参考)リスト'!$F$16:$F$21</xm:f>
          </x14:formula1>
          <xm:sqref>U11:X34</xm:sqref>
        </x14:dataValidation>
        <x14:dataValidation type="list" allowBlank="1" showInputMessage="1" showErrorMessage="1" xr:uid="{79633097-2C45-4E4C-9C6F-889C46C15A06}">
          <x14:formula1>
            <xm:f>'(参考)リスト'!$G$16:$G$19</xm:f>
          </x14:formula1>
          <xm:sqref>AM35:AO38</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D3982-073C-4C28-8CEC-8331327A4FCF}">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387" t="s">
        <v>204</v>
      </c>
      <c r="AV1" s="388" t="s">
        <v>205</v>
      </c>
      <c r="AW1" s="388"/>
      <c r="AX1" s="388"/>
      <c r="AY1" s="382" t="s">
        <v>206</v>
      </c>
      <c r="AZ1" s="382"/>
      <c r="BA1" s="382"/>
      <c r="BB1" s="382"/>
      <c r="BC1" s="382"/>
      <c r="BD1" s="382"/>
      <c r="BE1" s="382"/>
      <c r="BF1" s="382"/>
      <c r="BG1" s="382"/>
      <c r="BH1" s="382"/>
      <c r="BI1" s="382"/>
      <c r="BJ1" s="382"/>
      <c r="BK1" s="382" t="s">
        <v>207</v>
      </c>
      <c r="BL1" s="382"/>
      <c r="BM1" s="382"/>
      <c r="BN1" s="382"/>
      <c r="BO1" s="382"/>
      <c r="BP1" s="382"/>
      <c r="BQ1" s="382"/>
      <c r="BR1" s="382"/>
      <c r="BS1" s="382"/>
      <c r="BT1" s="382"/>
      <c r="BU1" s="382"/>
      <c r="BV1" s="382"/>
      <c r="BW1" s="366"/>
      <c r="BX1" s="366"/>
      <c r="BY1" s="366"/>
      <c r="BZ1" s="366"/>
      <c r="CA1" s="366"/>
      <c r="CB1" s="366"/>
      <c r="CC1" s="366"/>
      <c r="CD1" s="366"/>
      <c r="CE1" s="366"/>
      <c r="CF1" s="366"/>
      <c r="CG1" s="366"/>
      <c r="CH1" s="366"/>
    </row>
    <row r="2" spans="2:86" ht="8.25" customHeight="1" x14ac:dyDescent="0.15">
      <c r="AU2" s="387"/>
      <c r="AV2" s="388" t="s">
        <v>208</v>
      </c>
      <c r="AW2" s="389" t="s">
        <v>209</v>
      </c>
      <c r="AX2" s="389" t="s">
        <v>210</v>
      </c>
      <c r="AY2" s="382" t="s">
        <v>211</v>
      </c>
      <c r="AZ2" s="382"/>
      <c r="BA2" s="382"/>
      <c r="BB2" s="382"/>
      <c r="BC2" s="382"/>
      <c r="BD2" s="382"/>
      <c r="BE2" s="382"/>
      <c r="BF2" s="382"/>
      <c r="BG2" s="382"/>
      <c r="BH2" s="382"/>
      <c r="BI2" s="382"/>
      <c r="BJ2" s="382"/>
      <c r="BK2" s="382" t="s">
        <v>212</v>
      </c>
      <c r="BL2" s="382"/>
      <c r="BM2" s="382"/>
      <c r="BN2" s="382"/>
      <c r="BO2" s="382" t="s">
        <v>213</v>
      </c>
      <c r="BP2" s="382"/>
      <c r="BQ2" s="382"/>
      <c r="BR2" s="382"/>
      <c r="BS2" s="382"/>
      <c r="BT2" s="382"/>
      <c r="BU2" s="382"/>
      <c r="BV2" s="382"/>
      <c r="BW2" s="383"/>
      <c r="BX2" s="383"/>
      <c r="BY2" s="383"/>
      <c r="BZ2" s="383"/>
      <c r="CA2" s="366"/>
      <c r="CB2" s="366"/>
      <c r="CC2" s="366"/>
      <c r="CD2" s="366"/>
      <c r="CE2" s="366"/>
      <c r="CF2" s="366"/>
      <c r="CG2" s="366"/>
      <c r="CH2" s="366"/>
    </row>
    <row r="3" spans="2:86" ht="24.95" customHeight="1" x14ac:dyDescent="0.15">
      <c r="B3" s="384" t="s">
        <v>214</v>
      </c>
      <c r="C3" s="385"/>
      <c r="D3" s="385"/>
      <c r="E3" s="386"/>
      <c r="F3" s="386"/>
      <c r="G3" s="386"/>
      <c r="H3" s="386"/>
      <c r="I3" s="386"/>
      <c r="J3" s="386"/>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c r="AL3" s="385"/>
      <c r="AM3" s="385"/>
      <c r="AN3" s="385"/>
      <c r="AO3" s="385"/>
      <c r="AU3" s="387"/>
      <c r="AV3" s="388"/>
      <c r="AW3" s="389"/>
      <c r="AX3" s="389"/>
      <c r="AY3" s="382" t="s">
        <v>215</v>
      </c>
      <c r="AZ3" s="382"/>
      <c r="BA3" s="382"/>
      <c r="BB3" s="382"/>
      <c r="BC3" s="382" t="s">
        <v>216</v>
      </c>
      <c r="BD3" s="382"/>
      <c r="BE3" s="382"/>
      <c r="BF3" s="382"/>
      <c r="BG3" s="382" t="s">
        <v>217</v>
      </c>
      <c r="BH3" s="382"/>
      <c r="BI3" s="382"/>
      <c r="BJ3" s="382"/>
      <c r="BK3" s="382" t="s">
        <v>218</v>
      </c>
      <c r="BL3" s="382"/>
      <c r="BM3" s="382"/>
      <c r="BN3" s="382"/>
      <c r="BO3" s="382" t="s">
        <v>216</v>
      </c>
      <c r="BP3" s="382"/>
      <c r="BQ3" s="382"/>
      <c r="BR3" s="382"/>
      <c r="BS3" s="382" t="s">
        <v>217</v>
      </c>
      <c r="BT3" s="382"/>
      <c r="BU3" s="382"/>
      <c r="BV3" s="382"/>
      <c r="BW3" s="366"/>
      <c r="BX3" s="366"/>
      <c r="BY3" s="366"/>
      <c r="BZ3" s="366"/>
      <c r="CA3" s="366"/>
      <c r="CB3" s="366"/>
      <c r="CC3" s="366"/>
      <c r="CD3" s="366"/>
      <c r="CE3" s="366"/>
      <c r="CF3" s="366"/>
      <c r="CG3" s="366"/>
      <c r="CH3" s="366"/>
    </row>
    <row r="4" spans="2:86" ht="18" customHeight="1" x14ac:dyDescent="0.15">
      <c r="B4" s="367" t="s">
        <v>398</v>
      </c>
      <c r="C4" s="367"/>
      <c r="D4" s="367"/>
      <c r="E4" s="368" t="s">
        <v>399</v>
      </c>
      <c r="F4" s="369"/>
      <c r="G4" s="369"/>
      <c r="H4" s="369"/>
      <c r="I4" s="369"/>
      <c r="J4" s="370"/>
      <c r="K4" s="371" t="s">
        <v>400</v>
      </c>
      <c r="L4" s="371"/>
      <c r="M4" s="371"/>
      <c r="N4" s="364" t="s">
        <v>401</v>
      </c>
      <c r="O4" s="364"/>
      <c r="P4" s="364"/>
      <c r="Q4" s="364"/>
      <c r="R4" s="364"/>
      <c r="S4" s="364"/>
      <c r="T4" s="372" t="s">
        <v>511</v>
      </c>
      <c r="U4" s="373"/>
      <c r="V4" s="373"/>
      <c r="W4" s="373"/>
      <c r="X4" s="374"/>
      <c r="Y4" s="378" t="s">
        <v>512</v>
      </c>
      <c r="Z4" s="378"/>
      <c r="AA4" s="378"/>
      <c r="AB4" s="378"/>
      <c r="AC4" s="378"/>
      <c r="AD4" s="378"/>
      <c r="AE4" s="378"/>
      <c r="AF4" s="378"/>
      <c r="AG4" s="372" t="s">
        <v>509</v>
      </c>
      <c r="AH4" s="373"/>
      <c r="AI4" s="373"/>
      <c r="AJ4" s="374"/>
      <c r="AK4" s="390">
        <v>45917</v>
      </c>
      <c r="AL4" s="391"/>
      <c r="AM4" s="391"/>
      <c r="AN4" s="391"/>
      <c r="AO4" s="392"/>
      <c r="AU4" s="387"/>
      <c r="AV4" s="388"/>
      <c r="AW4" s="389"/>
      <c r="AX4" s="389"/>
      <c r="AY4" s="293" t="s">
        <v>219</v>
      </c>
      <c r="AZ4" s="293" t="s">
        <v>220</v>
      </c>
      <c r="BA4" s="293" t="s">
        <v>221</v>
      </c>
      <c r="BB4" s="293" t="s">
        <v>222</v>
      </c>
      <c r="BC4" s="293" t="s">
        <v>219</v>
      </c>
      <c r="BD4" s="293" t="s">
        <v>220</v>
      </c>
      <c r="BE4" s="293" t="s">
        <v>221</v>
      </c>
      <c r="BF4" s="293" t="s">
        <v>222</v>
      </c>
      <c r="BG4" s="293" t="s">
        <v>219</v>
      </c>
      <c r="BH4" s="293" t="s">
        <v>220</v>
      </c>
      <c r="BI4" s="293" t="s">
        <v>221</v>
      </c>
      <c r="BJ4" s="293" t="s">
        <v>222</v>
      </c>
      <c r="BK4" s="293" t="s">
        <v>219</v>
      </c>
      <c r="BL4" s="293" t="s">
        <v>220</v>
      </c>
      <c r="BM4" s="293" t="s">
        <v>221</v>
      </c>
      <c r="BN4" s="293" t="s">
        <v>222</v>
      </c>
      <c r="BO4" s="293" t="s">
        <v>219</v>
      </c>
      <c r="BP4" s="293" t="s">
        <v>220</v>
      </c>
      <c r="BQ4" s="293" t="s">
        <v>221</v>
      </c>
      <c r="BR4" s="293" t="s">
        <v>222</v>
      </c>
      <c r="BS4" s="293" t="s">
        <v>219</v>
      </c>
      <c r="BT4" s="293" t="s">
        <v>220</v>
      </c>
      <c r="BU4" s="293" t="s">
        <v>221</v>
      </c>
      <c r="BV4" s="293" t="s">
        <v>222</v>
      </c>
      <c r="BW4" s="5"/>
      <c r="BX4" s="5"/>
      <c r="BY4" s="5"/>
      <c r="BZ4" s="5"/>
      <c r="CA4" s="5"/>
      <c r="CB4" s="5"/>
      <c r="CC4" s="5"/>
      <c r="CD4" s="5"/>
      <c r="CE4" s="5"/>
      <c r="CF4" s="5"/>
      <c r="CG4" s="5"/>
      <c r="CH4" s="5"/>
    </row>
    <row r="5" spans="2:86" ht="18" customHeight="1" x14ac:dyDescent="0.15">
      <c r="B5" s="396" t="s">
        <v>532</v>
      </c>
      <c r="C5" s="396"/>
      <c r="D5" s="396"/>
      <c r="E5" s="397" t="s">
        <v>406</v>
      </c>
      <c r="F5" s="398"/>
      <c r="G5" s="398"/>
      <c r="H5" s="398"/>
      <c r="I5" s="398"/>
      <c r="J5" s="399"/>
      <c r="K5" s="400" t="s">
        <v>402</v>
      </c>
      <c r="L5" s="400"/>
      <c r="M5" s="400"/>
      <c r="N5" s="364" t="s">
        <v>510</v>
      </c>
      <c r="O5" s="364"/>
      <c r="P5" s="364"/>
      <c r="Q5" s="364"/>
      <c r="R5" s="364"/>
      <c r="S5" s="364"/>
      <c r="T5" s="375"/>
      <c r="U5" s="376"/>
      <c r="V5" s="376"/>
      <c r="W5" s="376"/>
      <c r="X5" s="377"/>
      <c r="Y5" s="365" t="s">
        <v>513</v>
      </c>
      <c r="Z5" s="365"/>
      <c r="AA5" s="365"/>
      <c r="AB5" s="365"/>
      <c r="AC5" s="365"/>
      <c r="AD5" s="365"/>
      <c r="AE5" s="365"/>
      <c r="AF5" s="365"/>
      <c r="AG5" s="379"/>
      <c r="AH5" s="380"/>
      <c r="AI5" s="380"/>
      <c r="AJ5" s="381"/>
      <c r="AK5" s="393"/>
      <c r="AL5" s="394"/>
      <c r="AM5" s="394"/>
      <c r="AN5" s="394"/>
      <c r="AO5" s="395"/>
      <c r="AU5" s="387"/>
      <c r="AV5" s="50" t="str">
        <f>N7</f>
        <v>S007</v>
      </c>
      <c r="AW5" s="292">
        <f>R7</f>
        <v>10.45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12</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0.01</v>
      </c>
      <c r="BR5" s="55">
        <f t="shared" si="1"/>
        <v>1.2500000000000002</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341" t="s">
        <v>223</v>
      </c>
      <c r="C6" s="344"/>
      <c r="D6" s="345"/>
      <c r="E6" s="346"/>
      <c r="F6" s="346"/>
      <c r="G6" s="346"/>
      <c r="H6" s="346"/>
      <c r="I6" s="346"/>
      <c r="J6" s="347"/>
      <c r="K6" s="352" t="s">
        <v>913</v>
      </c>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4"/>
      <c r="AP6" s="2"/>
    </row>
    <row r="7" spans="2:86" ht="12" customHeight="1" x14ac:dyDescent="0.15">
      <c r="B7" s="342"/>
      <c r="C7" s="348"/>
      <c r="D7" s="346"/>
      <c r="E7" s="346"/>
      <c r="F7" s="346"/>
      <c r="G7" s="346"/>
      <c r="H7" s="346"/>
      <c r="I7" s="346"/>
      <c r="J7" s="347"/>
      <c r="K7" s="319" t="s">
        <v>914</v>
      </c>
      <c r="L7" s="320"/>
      <c r="M7" s="321"/>
      <c r="N7" s="332" t="s">
        <v>503</v>
      </c>
      <c r="O7" s="333"/>
      <c r="P7" s="319" t="s">
        <v>915</v>
      </c>
      <c r="Q7" s="321"/>
      <c r="R7" s="355">
        <v>10.45</v>
      </c>
      <c r="S7" s="356"/>
      <c r="T7" s="357"/>
      <c r="U7" s="323" t="s">
        <v>916</v>
      </c>
      <c r="V7" s="325"/>
      <c r="W7" s="323" t="s">
        <v>917</v>
      </c>
      <c r="X7" s="325"/>
      <c r="Y7" s="321" t="s">
        <v>224</v>
      </c>
      <c r="Z7" s="318"/>
      <c r="AA7" s="318"/>
      <c r="AB7" s="318"/>
      <c r="AC7" s="323" t="s">
        <v>225</v>
      </c>
      <c r="AD7" s="324"/>
      <c r="AE7" s="324"/>
      <c r="AF7" s="324"/>
      <c r="AG7" s="324"/>
      <c r="AH7" s="324"/>
      <c r="AI7" s="324"/>
      <c r="AJ7" s="325"/>
      <c r="AK7" s="323" t="s">
        <v>226</v>
      </c>
      <c r="AL7" s="324"/>
      <c r="AM7" s="324"/>
      <c r="AN7" s="358"/>
      <c r="AO7" s="359"/>
      <c r="AP7" s="2"/>
      <c r="AW7" s="58"/>
    </row>
    <row r="8" spans="2:86" ht="12" customHeight="1" x14ac:dyDescent="0.15">
      <c r="B8" s="342"/>
      <c r="C8" s="348"/>
      <c r="D8" s="346"/>
      <c r="E8" s="346"/>
      <c r="F8" s="346"/>
      <c r="G8" s="346"/>
      <c r="H8" s="346"/>
      <c r="I8" s="346"/>
      <c r="J8" s="347"/>
      <c r="K8" s="318" t="s">
        <v>636</v>
      </c>
      <c r="L8" s="318" t="s">
        <v>638</v>
      </c>
      <c r="M8" s="318"/>
      <c r="N8" s="318" t="s">
        <v>290</v>
      </c>
      <c r="O8" s="318"/>
      <c r="P8" s="318" t="s">
        <v>291</v>
      </c>
      <c r="Q8" s="318"/>
      <c r="R8" s="318" t="s">
        <v>292</v>
      </c>
      <c r="S8" s="318"/>
      <c r="T8" s="318"/>
      <c r="U8" s="326"/>
      <c r="V8" s="328"/>
      <c r="W8" s="326"/>
      <c r="X8" s="328"/>
      <c r="Y8" s="321"/>
      <c r="Z8" s="318"/>
      <c r="AA8" s="318"/>
      <c r="AB8" s="318"/>
      <c r="AC8" s="329"/>
      <c r="AD8" s="330"/>
      <c r="AE8" s="330"/>
      <c r="AF8" s="330"/>
      <c r="AG8" s="330"/>
      <c r="AH8" s="330"/>
      <c r="AI8" s="330"/>
      <c r="AJ8" s="331"/>
      <c r="AK8" s="326"/>
      <c r="AL8" s="327"/>
      <c r="AM8" s="327"/>
      <c r="AN8" s="360"/>
      <c r="AO8" s="361"/>
      <c r="AP8" s="2"/>
    </row>
    <row r="9" spans="2:86" ht="12" customHeight="1" x14ac:dyDescent="0.15">
      <c r="B9" s="342"/>
      <c r="C9" s="348"/>
      <c r="D9" s="346"/>
      <c r="E9" s="346"/>
      <c r="F9" s="346"/>
      <c r="G9" s="346"/>
      <c r="H9" s="346"/>
      <c r="I9" s="346"/>
      <c r="J9" s="347"/>
      <c r="K9" s="318"/>
      <c r="L9" s="318"/>
      <c r="M9" s="318"/>
      <c r="N9" s="318"/>
      <c r="O9" s="318"/>
      <c r="P9" s="318"/>
      <c r="Q9" s="318"/>
      <c r="R9" s="318"/>
      <c r="S9" s="318"/>
      <c r="T9" s="318"/>
      <c r="U9" s="326"/>
      <c r="V9" s="328"/>
      <c r="W9" s="326"/>
      <c r="X9" s="328"/>
      <c r="Y9" s="321" t="s">
        <v>227</v>
      </c>
      <c r="Z9" s="318"/>
      <c r="AA9" s="318"/>
      <c r="AB9" s="318"/>
      <c r="AC9" s="318" t="s">
        <v>228</v>
      </c>
      <c r="AD9" s="318"/>
      <c r="AE9" s="318"/>
      <c r="AF9" s="318"/>
      <c r="AG9" s="318" t="s">
        <v>229</v>
      </c>
      <c r="AH9" s="318"/>
      <c r="AI9" s="318"/>
      <c r="AJ9" s="318"/>
      <c r="AK9" s="326"/>
      <c r="AL9" s="327"/>
      <c r="AM9" s="327"/>
      <c r="AN9" s="360"/>
      <c r="AO9" s="361"/>
      <c r="AP9" s="2"/>
    </row>
    <row r="10" spans="2:86" ht="12" customHeight="1" x14ac:dyDescent="0.15">
      <c r="B10" s="342"/>
      <c r="C10" s="348"/>
      <c r="D10" s="346"/>
      <c r="E10" s="346"/>
      <c r="F10" s="346"/>
      <c r="G10" s="346"/>
      <c r="H10" s="346"/>
      <c r="I10" s="346"/>
      <c r="J10" s="347"/>
      <c r="K10" s="318"/>
      <c r="L10" s="318"/>
      <c r="M10" s="318"/>
      <c r="N10" s="318"/>
      <c r="O10" s="318"/>
      <c r="P10" s="318"/>
      <c r="Q10" s="318"/>
      <c r="R10" s="318"/>
      <c r="S10" s="318"/>
      <c r="T10" s="318"/>
      <c r="U10" s="329"/>
      <c r="V10" s="331"/>
      <c r="W10" s="329"/>
      <c r="X10" s="331"/>
      <c r="Y10" s="53" t="s">
        <v>111</v>
      </c>
      <c r="Z10" s="49" t="s">
        <v>110</v>
      </c>
      <c r="AA10" s="49" t="s">
        <v>230</v>
      </c>
      <c r="AB10" s="49" t="s">
        <v>231</v>
      </c>
      <c r="AC10" s="49" t="s">
        <v>111</v>
      </c>
      <c r="AD10" s="49" t="s">
        <v>110</v>
      </c>
      <c r="AE10" s="49" t="s">
        <v>230</v>
      </c>
      <c r="AF10" s="49" t="s">
        <v>231</v>
      </c>
      <c r="AG10" s="49" t="s">
        <v>111</v>
      </c>
      <c r="AH10" s="49" t="s">
        <v>110</v>
      </c>
      <c r="AI10" s="49" t="s">
        <v>230</v>
      </c>
      <c r="AJ10" s="49" t="s">
        <v>231</v>
      </c>
      <c r="AK10" s="329"/>
      <c r="AL10" s="330"/>
      <c r="AM10" s="330"/>
      <c r="AN10" s="362"/>
      <c r="AO10" s="363"/>
      <c r="AP10" s="2"/>
    </row>
    <row r="11" spans="2:86" ht="12" customHeight="1" x14ac:dyDescent="0.15">
      <c r="B11" s="342"/>
      <c r="C11" s="348"/>
      <c r="D11" s="346"/>
      <c r="E11" s="346"/>
      <c r="F11" s="346"/>
      <c r="G11" s="346"/>
      <c r="H11" s="346"/>
      <c r="I11" s="346"/>
      <c r="J11" s="347"/>
      <c r="K11" s="100">
        <v>1</v>
      </c>
      <c r="L11" s="335" t="s">
        <v>533</v>
      </c>
      <c r="M11" s="336"/>
      <c r="N11" s="335" t="s">
        <v>542</v>
      </c>
      <c r="O11" s="336"/>
      <c r="P11" s="335" t="s">
        <v>525</v>
      </c>
      <c r="Q11" s="336"/>
      <c r="R11" s="340" t="s">
        <v>309</v>
      </c>
      <c r="S11" s="340"/>
      <c r="T11" s="340"/>
      <c r="U11" s="335" t="s">
        <v>536</v>
      </c>
      <c r="V11" s="336"/>
      <c r="W11" s="335"/>
      <c r="X11" s="336"/>
      <c r="Y11" s="54"/>
      <c r="Z11" s="54"/>
      <c r="AA11" s="54"/>
      <c r="AB11" s="54"/>
      <c r="AC11" s="60"/>
      <c r="AD11" s="60"/>
      <c r="AE11" s="60"/>
      <c r="AF11" s="60">
        <v>0.06</v>
      </c>
      <c r="AG11" s="60"/>
      <c r="AH11" s="60"/>
      <c r="AI11" s="60"/>
      <c r="AJ11" s="60"/>
      <c r="AK11" s="332"/>
      <c r="AL11" s="333"/>
      <c r="AM11" s="333"/>
      <c r="AN11" s="333"/>
      <c r="AO11" s="334"/>
      <c r="AP11" s="2"/>
      <c r="AQ11" s="59">
        <f t="shared" ref="AQ11:AQ27" si="2">IF(P11="材質劣化",2,IF(P11="漏水",3,1))</f>
        <v>2</v>
      </c>
      <c r="AS11" s="43" t="str">
        <f>IF(Y11&lt;&gt;"",1,"")</f>
        <v/>
      </c>
    </row>
    <row r="12" spans="2:86" ht="12" customHeight="1" x14ac:dyDescent="0.15">
      <c r="B12" s="342"/>
      <c r="C12" s="348"/>
      <c r="D12" s="346"/>
      <c r="E12" s="346"/>
      <c r="F12" s="346"/>
      <c r="G12" s="346"/>
      <c r="H12" s="346"/>
      <c r="I12" s="346"/>
      <c r="J12" s="347"/>
      <c r="K12" s="100">
        <v>16</v>
      </c>
      <c r="L12" s="335" t="s">
        <v>533</v>
      </c>
      <c r="M12" s="336"/>
      <c r="N12" s="335" t="s">
        <v>556</v>
      </c>
      <c r="O12" s="336"/>
      <c r="P12" s="335" t="s">
        <v>525</v>
      </c>
      <c r="Q12" s="336"/>
      <c r="R12" s="340" t="s">
        <v>309</v>
      </c>
      <c r="S12" s="340"/>
      <c r="T12" s="340"/>
      <c r="U12" s="335" t="s">
        <v>536</v>
      </c>
      <c r="V12" s="336"/>
      <c r="W12" s="335"/>
      <c r="X12" s="336"/>
      <c r="Y12" s="54"/>
      <c r="Z12" s="54"/>
      <c r="AA12" s="54"/>
      <c r="AB12" s="54"/>
      <c r="AC12" s="291"/>
      <c r="AD12" s="291"/>
      <c r="AE12" s="291"/>
      <c r="AF12" s="291">
        <v>0.02</v>
      </c>
      <c r="AG12" s="291"/>
      <c r="AH12" s="291"/>
      <c r="AI12" s="291"/>
      <c r="AJ12" s="291"/>
      <c r="AK12" s="332"/>
      <c r="AL12" s="333"/>
      <c r="AM12" s="333"/>
      <c r="AN12" s="333"/>
      <c r="AO12" s="334"/>
      <c r="AP12" s="2"/>
      <c r="AQ12" s="59">
        <f t="shared" si="2"/>
        <v>2</v>
      </c>
    </row>
    <row r="13" spans="2:86" ht="12" customHeight="1" x14ac:dyDescent="0.15">
      <c r="B13" s="342"/>
      <c r="C13" s="348"/>
      <c r="D13" s="346"/>
      <c r="E13" s="346"/>
      <c r="F13" s="346"/>
      <c r="G13" s="346"/>
      <c r="H13" s="346"/>
      <c r="I13" s="346"/>
      <c r="J13" s="347"/>
      <c r="K13" s="100">
        <v>21</v>
      </c>
      <c r="L13" s="335" t="s">
        <v>533</v>
      </c>
      <c r="M13" s="336"/>
      <c r="N13" s="335" t="s">
        <v>560</v>
      </c>
      <c r="O13" s="336"/>
      <c r="P13" s="335" t="s">
        <v>525</v>
      </c>
      <c r="Q13" s="336"/>
      <c r="R13" s="337" t="s">
        <v>309</v>
      </c>
      <c r="S13" s="338"/>
      <c r="T13" s="339"/>
      <c r="U13" s="335" t="s">
        <v>544</v>
      </c>
      <c r="V13" s="336"/>
      <c r="W13" s="335"/>
      <c r="X13" s="336"/>
      <c r="Y13" s="54"/>
      <c r="Z13" s="54"/>
      <c r="AA13" s="54"/>
      <c r="AB13" s="54"/>
      <c r="AC13" s="291"/>
      <c r="AD13" s="291"/>
      <c r="AE13" s="291">
        <v>0.01</v>
      </c>
      <c r="AF13" s="291"/>
      <c r="AG13" s="291"/>
      <c r="AH13" s="291"/>
      <c r="AI13" s="291"/>
      <c r="AJ13" s="291"/>
      <c r="AK13" s="332"/>
      <c r="AL13" s="333"/>
      <c r="AM13" s="333"/>
      <c r="AN13" s="333"/>
      <c r="AO13" s="334"/>
      <c r="AP13" s="2"/>
      <c r="AQ13" s="59">
        <f t="shared" si="2"/>
        <v>2</v>
      </c>
    </row>
    <row r="14" spans="2:86" ht="12" customHeight="1" x14ac:dyDescent="0.15">
      <c r="B14" s="342"/>
      <c r="C14" s="348"/>
      <c r="D14" s="346"/>
      <c r="E14" s="346"/>
      <c r="F14" s="346"/>
      <c r="G14" s="346"/>
      <c r="H14" s="346"/>
      <c r="I14" s="346"/>
      <c r="J14" s="347"/>
      <c r="K14" s="100">
        <v>23</v>
      </c>
      <c r="L14" s="335" t="s">
        <v>533</v>
      </c>
      <c r="M14" s="336"/>
      <c r="N14" s="335" t="s">
        <v>556</v>
      </c>
      <c r="O14" s="336"/>
      <c r="P14" s="335" t="s">
        <v>525</v>
      </c>
      <c r="Q14" s="336"/>
      <c r="R14" s="340" t="s">
        <v>309</v>
      </c>
      <c r="S14" s="340"/>
      <c r="T14" s="340"/>
      <c r="U14" s="335" t="s">
        <v>536</v>
      </c>
      <c r="V14" s="336"/>
      <c r="W14" s="335"/>
      <c r="X14" s="336"/>
      <c r="Y14" s="54"/>
      <c r="Z14" s="54"/>
      <c r="AA14" s="54"/>
      <c r="AB14" s="54"/>
      <c r="AC14" s="60"/>
      <c r="AD14" s="60"/>
      <c r="AE14" s="60"/>
      <c r="AF14" s="60">
        <v>0.01</v>
      </c>
      <c r="AG14" s="60"/>
      <c r="AH14" s="60"/>
      <c r="AI14" s="60"/>
      <c r="AJ14" s="60"/>
      <c r="AK14" s="332"/>
      <c r="AL14" s="333"/>
      <c r="AM14" s="333"/>
      <c r="AN14" s="333"/>
      <c r="AO14" s="334"/>
      <c r="AP14" s="2"/>
      <c r="AQ14" s="59">
        <f t="shared" si="2"/>
        <v>2</v>
      </c>
    </row>
    <row r="15" spans="2:86" ht="12" customHeight="1" x14ac:dyDescent="0.15">
      <c r="B15" s="342"/>
      <c r="C15" s="348"/>
      <c r="D15" s="346"/>
      <c r="E15" s="346"/>
      <c r="F15" s="346"/>
      <c r="G15" s="346"/>
      <c r="H15" s="346"/>
      <c r="I15" s="346"/>
      <c r="J15" s="347"/>
      <c r="K15" s="100">
        <v>31</v>
      </c>
      <c r="L15" s="335" t="s">
        <v>533</v>
      </c>
      <c r="M15" s="336"/>
      <c r="N15" s="335" t="s">
        <v>549</v>
      </c>
      <c r="O15" s="336"/>
      <c r="P15" s="335" t="s">
        <v>525</v>
      </c>
      <c r="Q15" s="336"/>
      <c r="R15" s="337" t="s">
        <v>309</v>
      </c>
      <c r="S15" s="338"/>
      <c r="T15" s="339"/>
      <c r="U15" s="335" t="s">
        <v>544</v>
      </c>
      <c r="V15" s="336"/>
      <c r="W15" s="335"/>
      <c r="X15" s="336"/>
      <c r="Y15" s="54"/>
      <c r="Z15" s="54"/>
      <c r="AA15" s="54"/>
      <c r="AB15" s="54"/>
      <c r="AC15" s="60"/>
      <c r="AD15" s="60"/>
      <c r="AE15" s="60"/>
      <c r="AF15" s="60">
        <v>0.55000000000000004</v>
      </c>
      <c r="AG15" s="60"/>
      <c r="AH15" s="60"/>
      <c r="AI15" s="60"/>
      <c r="AJ15" s="60"/>
      <c r="AK15" s="332"/>
      <c r="AL15" s="333"/>
      <c r="AM15" s="333"/>
      <c r="AN15" s="333"/>
      <c r="AO15" s="334"/>
      <c r="AP15" s="2"/>
      <c r="AQ15" s="59">
        <f t="shared" si="2"/>
        <v>2</v>
      </c>
    </row>
    <row r="16" spans="2:86" ht="12" customHeight="1" x14ac:dyDescent="0.15">
      <c r="B16" s="342"/>
      <c r="C16" s="348"/>
      <c r="D16" s="346"/>
      <c r="E16" s="346"/>
      <c r="F16" s="346"/>
      <c r="G16" s="346"/>
      <c r="H16" s="346"/>
      <c r="I16" s="346"/>
      <c r="J16" s="347"/>
      <c r="K16" s="100">
        <v>33</v>
      </c>
      <c r="L16" s="335" t="s">
        <v>533</v>
      </c>
      <c r="M16" s="336"/>
      <c r="N16" s="335" t="s">
        <v>549</v>
      </c>
      <c r="O16" s="336"/>
      <c r="P16" s="335" t="s">
        <v>525</v>
      </c>
      <c r="Q16" s="336"/>
      <c r="R16" s="337" t="s">
        <v>309</v>
      </c>
      <c r="S16" s="338"/>
      <c r="T16" s="339"/>
      <c r="U16" s="335" t="s">
        <v>544</v>
      </c>
      <c r="V16" s="336"/>
      <c r="W16" s="335"/>
      <c r="X16" s="336"/>
      <c r="Y16" s="54"/>
      <c r="Z16" s="54"/>
      <c r="AA16" s="54"/>
      <c r="AB16" s="54"/>
      <c r="AC16" s="60"/>
      <c r="AD16" s="60"/>
      <c r="AE16" s="60"/>
      <c r="AF16" s="60">
        <v>0.06</v>
      </c>
      <c r="AG16" s="60"/>
      <c r="AH16" s="60"/>
      <c r="AI16" s="60"/>
      <c r="AJ16" s="60"/>
      <c r="AK16" s="332"/>
      <c r="AL16" s="333"/>
      <c r="AM16" s="333"/>
      <c r="AN16" s="333"/>
      <c r="AO16" s="334"/>
      <c r="AP16" s="2"/>
      <c r="AQ16" s="59">
        <f t="shared" si="2"/>
        <v>2</v>
      </c>
    </row>
    <row r="17" spans="2:46" ht="12" customHeight="1" x14ac:dyDescent="0.15">
      <c r="B17" s="342"/>
      <c r="C17" s="348"/>
      <c r="D17" s="346"/>
      <c r="E17" s="346"/>
      <c r="F17" s="346"/>
      <c r="G17" s="346"/>
      <c r="H17" s="346"/>
      <c r="I17" s="346"/>
      <c r="J17" s="347"/>
      <c r="K17" s="100">
        <v>34</v>
      </c>
      <c r="L17" s="335" t="s">
        <v>533</v>
      </c>
      <c r="M17" s="336"/>
      <c r="N17" s="335" t="s">
        <v>549</v>
      </c>
      <c r="O17" s="336"/>
      <c r="P17" s="335" t="s">
        <v>525</v>
      </c>
      <c r="Q17" s="336"/>
      <c r="R17" s="337" t="s">
        <v>309</v>
      </c>
      <c r="S17" s="338"/>
      <c r="T17" s="339"/>
      <c r="U17" s="335" t="s">
        <v>544</v>
      </c>
      <c r="V17" s="336"/>
      <c r="W17" s="335"/>
      <c r="X17" s="336"/>
      <c r="Y17" s="54"/>
      <c r="Z17" s="54"/>
      <c r="AA17" s="54"/>
      <c r="AB17" s="54"/>
      <c r="AC17" s="60"/>
      <c r="AD17" s="60"/>
      <c r="AE17" s="60"/>
      <c r="AF17" s="60">
        <v>0.06</v>
      </c>
      <c r="AG17" s="60"/>
      <c r="AH17" s="60"/>
      <c r="AI17" s="60"/>
      <c r="AJ17" s="60"/>
      <c r="AK17" s="332"/>
      <c r="AL17" s="333"/>
      <c r="AM17" s="333"/>
      <c r="AN17" s="333"/>
      <c r="AO17" s="334"/>
      <c r="AP17" s="2"/>
      <c r="AQ17" s="59">
        <f t="shared" si="2"/>
        <v>2</v>
      </c>
    </row>
    <row r="18" spans="2:46" ht="12" customHeight="1" x14ac:dyDescent="0.15">
      <c r="B18" s="342"/>
      <c r="C18" s="348"/>
      <c r="D18" s="346"/>
      <c r="E18" s="346"/>
      <c r="F18" s="346"/>
      <c r="G18" s="346"/>
      <c r="H18" s="346"/>
      <c r="I18" s="346"/>
      <c r="J18" s="347"/>
      <c r="K18" s="100">
        <v>36</v>
      </c>
      <c r="L18" s="335" t="s">
        <v>533</v>
      </c>
      <c r="M18" s="336"/>
      <c r="N18" s="335" t="s">
        <v>552</v>
      </c>
      <c r="O18" s="336"/>
      <c r="P18" s="335" t="s">
        <v>525</v>
      </c>
      <c r="Q18" s="336"/>
      <c r="R18" s="337" t="s">
        <v>309</v>
      </c>
      <c r="S18" s="338"/>
      <c r="T18" s="339"/>
      <c r="U18" s="335" t="s">
        <v>544</v>
      </c>
      <c r="V18" s="336"/>
      <c r="W18" s="335"/>
      <c r="X18" s="336"/>
      <c r="Y18" s="54"/>
      <c r="Z18" s="54"/>
      <c r="AA18" s="54"/>
      <c r="AB18" s="54"/>
      <c r="AC18" s="60"/>
      <c r="AD18" s="60"/>
      <c r="AE18" s="60"/>
      <c r="AF18" s="60">
        <v>7.0000000000000007E-2</v>
      </c>
      <c r="AG18" s="60"/>
      <c r="AH18" s="60"/>
      <c r="AI18" s="60"/>
      <c r="AJ18" s="60"/>
      <c r="AK18" s="332"/>
      <c r="AL18" s="333"/>
      <c r="AM18" s="333"/>
      <c r="AN18" s="333"/>
      <c r="AO18" s="334"/>
      <c r="AP18" s="2"/>
      <c r="AQ18" s="59">
        <f t="shared" si="2"/>
        <v>2</v>
      </c>
    </row>
    <row r="19" spans="2:46" ht="12" customHeight="1" x14ac:dyDescent="0.15">
      <c r="B19" s="342"/>
      <c r="C19" s="348"/>
      <c r="D19" s="346"/>
      <c r="E19" s="346"/>
      <c r="F19" s="346"/>
      <c r="G19" s="346"/>
      <c r="H19" s="346"/>
      <c r="I19" s="346"/>
      <c r="J19" s="347"/>
      <c r="K19" s="100">
        <v>37</v>
      </c>
      <c r="L19" s="335" t="s">
        <v>533</v>
      </c>
      <c r="M19" s="336"/>
      <c r="N19" s="335" t="s">
        <v>552</v>
      </c>
      <c r="O19" s="336"/>
      <c r="P19" s="335" t="s">
        <v>525</v>
      </c>
      <c r="Q19" s="336"/>
      <c r="R19" s="337" t="s">
        <v>309</v>
      </c>
      <c r="S19" s="338"/>
      <c r="T19" s="339"/>
      <c r="U19" s="335" t="s">
        <v>544</v>
      </c>
      <c r="V19" s="336"/>
      <c r="W19" s="335"/>
      <c r="X19" s="336"/>
      <c r="Y19" s="54"/>
      <c r="Z19" s="54"/>
      <c r="AA19" s="54"/>
      <c r="AB19" s="54"/>
      <c r="AC19" s="60"/>
      <c r="AD19" s="60"/>
      <c r="AE19" s="60"/>
      <c r="AF19" s="60">
        <v>0.02</v>
      </c>
      <c r="AG19" s="60"/>
      <c r="AH19" s="60"/>
      <c r="AI19" s="60"/>
      <c r="AJ19" s="60"/>
      <c r="AK19" s="332"/>
      <c r="AL19" s="333"/>
      <c r="AM19" s="333"/>
      <c r="AN19" s="333"/>
      <c r="AO19" s="334"/>
      <c r="AP19" s="2"/>
      <c r="AQ19" s="59">
        <f t="shared" si="2"/>
        <v>2</v>
      </c>
    </row>
    <row r="20" spans="2:46" ht="12" customHeight="1" x14ac:dyDescent="0.15">
      <c r="B20" s="342"/>
      <c r="C20" s="348"/>
      <c r="D20" s="346"/>
      <c r="E20" s="346"/>
      <c r="F20" s="346"/>
      <c r="G20" s="346"/>
      <c r="H20" s="346"/>
      <c r="I20" s="346"/>
      <c r="J20" s="347"/>
      <c r="K20" s="100">
        <v>38</v>
      </c>
      <c r="L20" s="335" t="s">
        <v>533</v>
      </c>
      <c r="M20" s="336"/>
      <c r="N20" s="335" t="s">
        <v>552</v>
      </c>
      <c r="O20" s="336"/>
      <c r="P20" s="335" t="s">
        <v>525</v>
      </c>
      <c r="Q20" s="336"/>
      <c r="R20" s="337" t="s">
        <v>309</v>
      </c>
      <c r="S20" s="338"/>
      <c r="T20" s="339"/>
      <c r="U20" s="335" t="s">
        <v>544</v>
      </c>
      <c r="V20" s="336"/>
      <c r="W20" s="335"/>
      <c r="X20" s="336"/>
      <c r="Y20" s="54"/>
      <c r="Z20" s="54"/>
      <c r="AA20" s="54"/>
      <c r="AB20" s="54"/>
      <c r="AC20" s="60"/>
      <c r="AD20" s="60"/>
      <c r="AE20" s="60"/>
      <c r="AF20" s="60">
        <v>0.15</v>
      </c>
      <c r="AG20" s="60"/>
      <c r="AH20" s="60"/>
      <c r="AI20" s="60"/>
      <c r="AJ20" s="60"/>
      <c r="AK20" s="332"/>
      <c r="AL20" s="333"/>
      <c r="AM20" s="333"/>
      <c r="AN20" s="333"/>
      <c r="AO20" s="334"/>
      <c r="AP20" s="2"/>
      <c r="AQ20" s="59">
        <f t="shared" si="2"/>
        <v>2</v>
      </c>
    </row>
    <row r="21" spans="2:46" ht="12" customHeight="1" x14ac:dyDescent="0.15">
      <c r="B21" s="342"/>
      <c r="C21" s="348"/>
      <c r="D21" s="346"/>
      <c r="E21" s="346"/>
      <c r="F21" s="346"/>
      <c r="G21" s="346"/>
      <c r="H21" s="346"/>
      <c r="I21" s="346"/>
      <c r="J21" s="347"/>
      <c r="K21" s="100">
        <v>39</v>
      </c>
      <c r="L21" s="335" t="s">
        <v>533</v>
      </c>
      <c r="M21" s="336"/>
      <c r="N21" s="335" t="s">
        <v>552</v>
      </c>
      <c r="O21" s="336"/>
      <c r="P21" s="335" t="s">
        <v>525</v>
      </c>
      <c r="Q21" s="336"/>
      <c r="R21" s="337" t="s">
        <v>309</v>
      </c>
      <c r="S21" s="338"/>
      <c r="T21" s="339"/>
      <c r="U21" s="335" t="s">
        <v>544</v>
      </c>
      <c r="V21" s="336"/>
      <c r="W21" s="335"/>
      <c r="X21" s="336"/>
      <c r="Y21" s="54"/>
      <c r="Z21" s="54"/>
      <c r="AA21" s="54"/>
      <c r="AB21" s="54"/>
      <c r="AC21" s="60"/>
      <c r="AD21" s="60"/>
      <c r="AE21" s="60"/>
      <c r="AF21" s="60">
        <v>0.05</v>
      </c>
      <c r="AG21" s="60"/>
      <c r="AH21" s="60"/>
      <c r="AI21" s="60"/>
      <c r="AJ21" s="60"/>
      <c r="AK21" s="332"/>
      <c r="AL21" s="333"/>
      <c r="AM21" s="333"/>
      <c r="AN21" s="333"/>
      <c r="AO21" s="334"/>
      <c r="AP21" s="2"/>
      <c r="AQ21" s="59">
        <f t="shared" si="2"/>
        <v>2</v>
      </c>
    </row>
    <row r="22" spans="2:46" ht="12" customHeight="1" x14ac:dyDescent="0.15">
      <c r="B22" s="342"/>
      <c r="C22" s="348"/>
      <c r="D22" s="346"/>
      <c r="E22" s="346"/>
      <c r="F22" s="346"/>
      <c r="G22" s="346"/>
      <c r="H22" s="346"/>
      <c r="I22" s="346"/>
      <c r="J22" s="347"/>
      <c r="K22" s="100">
        <v>44</v>
      </c>
      <c r="L22" s="335" t="s">
        <v>533</v>
      </c>
      <c r="M22" s="336"/>
      <c r="N22" s="335" t="s">
        <v>552</v>
      </c>
      <c r="O22" s="336"/>
      <c r="P22" s="335" t="s">
        <v>525</v>
      </c>
      <c r="Q22" s="336"/>
      <c r="R22" s="337" t="s">
        <v>309</v>
      </c>
      <c r="S22" s="338"/>
      <c r="T22" s="339"/>
      <c r="U22" s="335" t="s">
        <v>544</v>
      </c>
      <c r="V22" s="336"/>
      <c r="W22" s="335"/>
      <c r="X22" s="336"/>
      <c r="Y22" s="54"/>
      <c r="Z22" s="54"/>
      <c r="AA22" s="54"/>
      <c r="AB22" s="54"/>
      <c r="AC22" s="60"/>
      <c r="AD22" s="60"/>
      <c r="AE22" s="60"/>
      <c r="AF22" s="60">
        <v>0.1</v>
      </c>
      <c r="AG22" s="60"/>
      <c r="AH22" s="60"/>
      <c r="AI22" s="60"/>
      <c r="AJ22" s="60"/>
      <c r="AK22" s="332"/>
      <c r="AL22" s="333"/>
      <c r="AM22" s="333"/>
      <c r="AN22" s="333"/>
      <c r="AO22" s="334"/>
      <c r="AP22" s="2"/>
      <c r="AQ22" s="59">
        <f t="shared" si="2"/>
        <v>2</v>
      </c>
    </row>
    <row r="23" spans="2:46" ht="12" customHeight="1" x14ac:dyDescent="0.15">
      <c r="B23" s="342"/>
      <c r="C23" s="348"/>
      <c r="D23" s="346"/>
      <c r="E23" s="346"/>
      <c r="F23" s="346"/>
      <c r="G23" s="346"/>
      <c r="H23" s="346"/>
      <c r="I23" s="346"/>
      <c r="J23" s="347"/>
      <c r="K23" s="100">
        <v>45</v>
      </c>
      <c r="L23" s="335" t="s">
        <v>533</v>
      </c>
      <c r="M23" s="336"/>
      <c r="N23" s="335" t="s">
        <v>552</v>
      </c>
      <c r="O23" s="336"/>
      <c r="P23" s="335" t="s">
        <v>525</v>
      </c>
      <c r="Q23" s="336"/>
      <c r="R23" s="337" t="s">
        <v>309</v>
      </c>
      <c r="S23" s="338"/>
      <c r="T23" s="339"/>
      <c r="U23" s="335" t="s">
        <v>545</v>
      </c>
      <c r="V23" s="336"/>
      <c r="W23" s="335"/>
      <c r="X23" s="336"/>
      <c r="Y23" s="54"/>
      <c r="Z23" s="54"/>
      <c r="AA23" s="54"/>
      <c r="AB23" s="54"/>
      <c r="AC23" s="60"/>
      <c r="AD23" s="60"/>
      <c r="AE23" s="60"/>
      <c r="AF23" s="60">
        <v>0.1</v>
      </c>
      <c r="AG23" s="60"/>
      <c r="AH23" s="60"/>
      <c r="AI23" s="60"/>
      <c r="AJ23" s="60"/>
      <c r="AK23" s="332"/>
      <c r="AL23" s="333"/>
      <c r="AM23" s="333"/>
      <c r="AN23" s="333"/>
      <c r="AO23" s="334"/>
      <c r="AP23" s="2"/>
      <c r="AQ23" s="59">
        <f t="shared" si="2"/>
        <v>2</v>
      </c>
    </row>
    <row r="24" spans="2:46" ht="12" customHeight="1" x14ac:dyDescent="0.15">
      <c r="B24" s="342"/>
      <c r="C24" s="348"/>
      <c r="D24" s="346"/>
      <c r="E24" s="346"/>
      <c r="F24" s="346"/>
      <c r="G24" s="346"/>
      <c r="H24" s="346"/>
      <c r="I24" s="346"/>
      <c r="J24" s="347"/>
      <c r="K24" s="100">
        <v>14</v>
      </c>
      <c r="L24" s="335"/>
      <c r="M24" s="336"/>
      <c r="N24" s="335"/>
      <c r="O24" s="336"/>
      <c r="P24" s="335"/>
      <c r="Q24" s="336"/>
      <c r="R24" s="337"/>
      <c r="S24" s="338"/>
      <c r="T24" s="339"/>
      <c r="U24" s="335"/>
      <c r="V24" s="336"/>
      <c r="W24" s="335"/>
      <c r="X24" s="336"/>
      <c r="Y24" s="54"/>
      <c r="Z24" s="54"/>
      <c r="AA24" s="54"/>
      <c r="AB24" s="54"/>
      <c r="AC24" s="60"/>
      <c r="AD24" s="60"/>
      <c r="AE24" s="60"/>
      <c r="AF24" s="60"/>
      <c r="AG24" s="60"/>
      <c r="AH24" s="60"/>
      <c r="AI24" s="60"/>
      <c r="AJ24" s="60"/>
      <c r="AK24" s="332"/>
      <c r="AL24" s="333"/>
      <c r="AM24" s="333"/>
      <c r="AN24" s="333"/>
      <c r="AO24" s="334"/>
      <c r="AP24" s="2"/>
      <c r="AQ24" s="59">
        <f t="shared" si="2"/>
        <v>1</v>
      </c>
    </row>
    <row r="25" spans="2:46" ht="12" customHeight="1" x14ac:dyDescent="0.15">
      <c r="B25" s="342"/>
      <c r="C25" s="348"/>
      <c r="D25" s="346"/>
      <c r="E25" s="346"/>
      <c r="F25" s="346"/>
      <c r="G25" s="346"/>
      <c r="H25" s="346"/>
      <c r="I25" s="346"/>
      <c r="J25" s="347"/>
      <c r="K25" s="100">
        <v>15</v>
      </c>
      <c r="L25" s="335"/>
      <c r="M25" s="336"/>
      <c r="N25" s="335"/>
      <c r="O25" s="336"/>
      <c r="P25" s="335"/>
      <c r="Q25" s="336"/>
      <c r="R25" s="337"/>
      <c r="S25" s="338"/>
      <c r="T25" s="339"/>
      <c r="U25" s="335"/>
      <c r="V25" s="336"/>
      <c r="W25" s="335"/>
      <c r="X25" s="336"/>
      <c r="Y25" s="54"/>
      <c r="Z25" s="54"/>
      <c r="AA25" s="54"/>
      <c r="AB25" s="54"/>
      <c r="AC25" s="60"/>
      <c r="AD25" s="60"/>
      <c r="AE25" s="60"/>
      <c r="AF25" s="60"/>
      <c r="AG25" s="60"/>
      <c r="AH25" s="60"/>
      <c r="AI25" s="60"/>
      <c r="AJ25" s="60"/>
      <c r="AK25" s="332"/>
      <c r="AL25" s="333"/>
      <c r="AM25" s="333"/>
      <c r="AN25" s="333"/>
      <c r="AO25" s="334"/>
      <c r="AP25" s="2"/>
      <c r="AQ25" s="59">
        <f t="shared" si="2"/>
        <v>1</v>
      </c>
    </row>
    <row r="26" spans="2:46" ht="12" customHeight="1" x14ac:dyDescent="0.15">
      <c r="B26" s="342"/>
      <c r="C26" s="348"/>
      <c r="D26" s="346"/>
      <c r="E26" s="346"/>
      <c r="F26" s="346"/>
      <c r="G26" s="346"/>
      <c r="H26" s="346"/>
      <c r="I26" s="346"/>
      <c r="J26" s="347"/>
      <c r="K26" s="100">
        <v>16</v>
      </c>
      <c r="L26" s="335"/>
      <c r="M26" s="336"/>
      <c r="N26" s="335"/>
      <c r="O26" s="336"/>
      <c r="P26" s="335"/>
      <c r="Q26" s="336"/>
      <c r="R26" s="337"/>
      <c r="S26" s="338"/>
      <c r="T26" s="339"/>
      <c r="U26" s="335"/>
      <c r="V26" s="336"/>
      <c r="W26" s="335"/>
      <c r="X26" s="336"/>
      <c r="Y26" s="54"/>
      <c r="Z26" s="54"/>
      <c r="AA26" s="54"/>
      <c r="AB26" s="54"/>
      <c r="AC26" s="60"/>
      <c r="AD26" s="60"/>
      <c r="AE26" s="60"/>
      <c r="AF26" s="60"/>
      <c r="AG26" s="60"/>
      <c r="AH26" s="60"/>
      <c r="AI26" s="60"/>
      <c r="AJ26" s="60"/>
      <c r="AK26" s="332"/>
      <c r="AL26" s="333"/>
      <c r="AM26" s="333"/>
      <c r="AN26" s="333"/>
      <c r="AO26" s="334"/>
      <c r="AP26" s="2"/>
      <c r="AQ26" s="59">
        <f t="shared" si="2"/>
        <v>1</v>
      </c>
    </row>
    <row r="27" spans="2:46" ht="12" customHeight="1" x14ac:dyDescent="0.15">
      <c r="B27" s="342"/>
      <c r="C27" s="348"/>
      <c r="D27" s="346"/>
      <c r="E27" s="346"/>
      <c r="F27" s="346"/>
      <c r="G27" s="346"/>
      <c r="H27" s="346"/>
      <c r="I27" s="346"/>
      <c r="J27" s="347"/>
      <c r="K27" s="100">
        <v>17</v>
      </c>
      <c r="L27" s="335"/>
      <c r="M27" s="336"/>
      <c r="N27" s="335"/>
      <c r="O27" s="336"/>
      <c r="P27" s="335"/>
      <c r="Q27" s="336"/>
      <c r="R27" s="337"/>
      <c r="S27" s="338"/>
      <c r="T27" s="339"/>
      <c r="U27" s="335"/>
      <c r="V27" s="336"/>
      <c r="W27" s="335"/>
      <c r="X27" s="336"/>
      <c r="Y27" s="54"/>
      <c r="Z27" s="54"/>
      <c r="AA27" s="54"/>
      <c r="AB27" s="54"/>
      <c r="AC27" s="60"/>
      <c r="AD27" s="60"/>
      <c r="AE27" s="60"/>
      <c r="AF27" s="60"/>
      <c r="AG27" s="60"/>
      <c r="AH27" s="60"/>
      <c r="AI27" s="60"/>
      <c r="AJ27" s="60"/>
      <c r="AK27" s="332"/>
      <c r="AL27" s="333"/>
      <c r="AM27" s="333"/>
      <c r="AN27" s="333"/>
      <c r="AO27" s="334"/>
      <c r="AP27" s="2"/>
      <c r="AQ27" s="59">
        <f t="shared" si="2"/>
        <v>1</v>
      </c>
    </row>
    <row r="28" spans="2:46" ht="12" customHeight="1" x14ac:dyDescent="0.15">
      <c r="B28" s="342"/>
      <c r="C28" s="348"/>
      <c r="D28" s="346"/>
      <c r="E28" s="346"/>
      <c r="F28" s="346"/>
      <c r="G28" s="346"/>
      <c r="H28" s="346"/>
      <c r="I28" s="346"/>
      <c r="J28" s="347"/>
      <c r="K28" s="100">
        <v>18</v>
      </c>
      <c r="L28" s="335"/>
      <c r="M28" s="336"/>
      <c r="N28" s="335"/>
      <c r="O28" s="336"/>
      <c r="P28" s="335"/>
      <c r="Q28" s="336"/>
      <c r="R28" s="337"/>
      <c r="S28" s="338"/>
      <c r="T28" s="339"/>
      <c r="U28" s="335"/>
      <c r="V28" s="336"/>
      <c r="W28" s="335"/>
      <c r="X28" s="336"/>
      <c r="Y28" s="54"/>
      <c r="Z28" s="54"/>
      <c r="AA28" s="54"/>
      <c r="AB28" s="54"/>
      <c r="AC28" s="60"/>
      <c r="AD28" s="60"/>
      <c r="AE28" s="60"/>
      <c r="AF28" s="60"/>
      <c r="AG28" s="60"/>
      <c r="AH28" s="60"/>
      <c r="AI28" s="60"/>
      <c r="AJ28" s="60"/>
      <c r="AK28" s="332"/>
      <c r="AL28" s="333"/>
      <c r="AM28" s="333"/>
      <c r="AN28" s="333"/>
      <c r="AO28" s="334"/>
      <c r="AP28" s="2"/>
      <c r="AQ28" s="59">
        <f>IF(P30="材質劣化",2,IF(P30="漏水",3,1))</f>
        <v>1</v>
      </c>
    </row>
    <row r="29" spans="2:46" ht="12" customHeight="1" x14ac:dyDescent="0.15">
      <c r="B29" s="342"/>
      <c r="C29" s="348"/>
      <c r="D29" s="346"/>
      <c r="E29" s="346"/>
      <c r="F29" s="346"/>
      <c r="G29" s="346"/>
      <c r="H29" s="346"/>
      <c r="I29" s="346"/>
      <c r="J29" s="347"/>
      <c r="K29" s="100">
        <v>19</v>
      </c>
      <c r="L29" s="335"/>
      <c r="M29" s="336"/>
      <c r="N29" s="335"/>
      <c r="O29" s="336"/>
      <c r="P29" s="335"/>
      <c r="Q29" s="336"/>
      <c r="R29" s="337"/>
      <c r="S29" s="338"/>
      <c r="T29" s="339"/>
      <c r="U29" s="335"/>
      <c r="V29" s="336"/>
      <c r="W29" s="335"/>
      <c r="X29" s="336"/>
      <c r="Y29" s="54"/>
      <c r="Z29" s="54"/>
      <c r="AA29" s="54"/>
      <c r="AB29" s="54"/>
      <c r="AC29" s="60"/>
      <c r="AD29" s="60"/>
      <c r="AE29" s="60"/>
      <c r="AF29" s="60"/>
      <c r="AG29" s="60"/>
      <c r="AH29" s="60"/>
      <c r="AI29" s="60"/>
      <c r="AJ29" s="60"/>
      <c r="AK29" s="332"/>
      <c r="AL29" s="333"/>
      <c r="AM29" s="333"/>
      <c r="AN29" s="333"/>
      <c r="AO29" s="334"/>
      <c r="AP29" s="2"/>
      <c r="AQ29" s="59">
        <f>IF(P34="材質劣化",2,IF(P34="漏水",3,1))</f>
        <v>1</v>
      </c>
    </row>
    <row r="30" spans="2:46" ht="12" customHeight="1" x14ac:dyDescent="0.15">
      <c r="B30" s="342"/>
      <c r="C30" s="348"/>
      <c r="D30" s="346"/>
      <c r="E30" s="346"/>
      <c r="F30" s="346"/>
      <c r="G30" s="346"/>
      <c r="H30" s="346"/>
      <c r="I30" s="346"/>
      <c r="J30" s="347"/>
      <c r="K30" s="100">
        <v>20</v>
      </c>
      <c r="L30" s="335"/>
      <c r="M30" s="336"/>
      <c r="N30" s="335"/>
      <c r="O30" s="336"/>
      <c r="P30" s="335"/>
      <c r="Q30" s="336"/>
      <c r="R30" s="337"/>
      <c r="S30" s="338"/>
      <c r="T30" s="339"/>
      <c r="U30" s="335"/>
      <c r="V30" s="336"/>
      <c r="W30" s="335"/>
      <c r="X30" s="336"/>
      <c r="Y30" s="54"/>
      <c r="Z30" s="54"/>
      <c r="AA30" s="54"/>
      <c r="AB30" s="54"/>
      <c r="AC30" s="60"/>
      <c r="AD30" s="60"/>
      <c r="AE30" s="60"/>
      <c r="AF30" s="60"/>
      <c r="AG30" s="60"/>
      <c r="AH30" s="60"/>
      <c r="AI30" s="60"/>
      <c r="AJ30" s="60"/>
      <c r="AK30" s="332"/>
      <c r="AL30" s="333"/>
      <c r="AM30" s="333"/>
      <c r="AN30" s="333"/>
      <c r="AO30" s="334"/>
      <c r="AP30" s="2"/>
      <c r="AQ30" s="59">
        <f>IF(P30="材質劣化",2,IF(P30="漏水",3,1))</f>
        <v>1</v>
      </c>
    </row>
    <row r="31" spans="2:46" ht="12" customHeight="1" x14ac:dyDescent="0.15">
      <c r="B31" s="342"/>
      <c r="C31" s="348"/>
      <c r="D31" s="346"/>
      <c r="E31" s="346"/>
      <c r="F31" s="346"/>
      <c r="G31" s="346"/>
      <c r="H31" s="346"/>
      <c r="I31" s="346"/>
      <c r="J31" s="347"/>
      <c r="K31" s="100">
        <v>21</v>
      </c>
      <c r="L31" s="335"/>
      <c r="M31" s="336"/>
      <c r="N31" s="335"/>
      <c r="O31" s="336"/>
      <c r="P31" s="335"/>
      <c r="Q31" s="336"/>
      <c r="R31" s="337"/>
      <c r="S31" s="338"/>
      <c r="T31" s="339"/>
      <c r="U31" s="335"/>
      <c r="V31" s="336"/>
      <c r="W31" s="335"/>
      <c r="X31" s="336"/>
      <c r="Y31" s="54"/>
      <c r="Z31" s="54"/>
      <c r="AA31" s="54"/>
      <c r="AB31" s="54"/>
      <c r="AC31" s="60"/>
      <c r="AD31" s="60"/>
      <c r="AE31" s="60"/>
      <c r="AF31" s="60"/>
      <c r="AG31" s="60"/>
      <c r="AH31" s="60"/>
      <c r="AI31" s="60"/>
      <c r="AJ31" s="60"/>
      <c r="AK31" s="332"/>
      <c r="AL31" s="333"/>
      <c r="AM31" s="333"/>
      <c r="AN31" s="333"/>
      <c r="AO31" s="334"/>
      <c r="AP31" s="2"/>
      <c r="AQ31" s="59">
        <f>IF(P33="材質劣化",2,IF(P33="漏水",3,1))</f>
        <v>1</v>
      </c>
    </row>
    <row r="32" spans="2:46" ht="12" customHeight="1" x14ac:dyDescent="0.15">
      <c r="B32" s="342"/>
      <c r="C32" s="348"/>
      <c r="D32" s="346"/>
      <c r="E32" s="346"/>
      <c r="F32" s="346"/>
      <c r="G32" s="346"/>
      <c r="H32" s="346"/>
      <c r="I32" s="346"/>
      <c r="J32" s="347"/>
      <c r="K32" s="100">
        <v>22</v>
      </c>
      <c r="L32" s="335"/>
      <c r="M32" s="336"/>
      <c r="N32" s="335"/>
      <c r="O32" s="336"/>
      <c r="P32" s="335"/>
      <c r="Q32" s="336"/>
      <c r="R32" s="337"/>
      <c r="S32" s="338"/>
      <c r="T32" s="339"/>
      <c r="U32" s="335"/>
      <c r="V32" s="336"/>
      <c r="W32" s="335"/>
      <c r="X32" s="336"/>
      <c r="Y32" s="54"/>
      <c r="Z32" s="54"/>
      <c r="AA32" s="54"/>
      <c r="AB32" s="54"/>
      <c r="AC32" s="60"/>
      <c r="AD32" s="60"/>
      <c r="AE32" s="60"/>
      <c r="AF32" s="60"/>
      <c r="AG32" s="60"/>
      <c r="AH32" s="60"/>
      <c r="AI32" s="60"/>
      <c r="AJ32" s="60"/>
      <c r="AK32" s="332"/>
      <c r="AL32" s="333"/>
      <c r="AM32" s="333"/>
      <c r="AN32" s="333"/>
      <c r="AO32" s="334"/>
      <c r="AP32" s="2"/>
      <c r="AQ32" s="59">
        <f>IF(P37="材質劣化",2,IF(P37="漏水",3,1))</f>
        <v>1</v>
      </c>
      <c r="AS32" s="3"/>
      <c r="AT32" s="3"/>
    </row>
    <row r="33" spans="2:86" ht="12" customHeight="1" x14ac:dyDescent="0.15">
      <c r="B33" s="342"/>
      <c r="C33" s="348"/>
      <c r="D33" s="346"/>
      <c r="E33" s="346"/>
      <c r="F33" s="346"/>
      <c r="G33" s="346"/>
      <c r="H33" s="346"/>
      <c r="I33" s="346"/>
      <c r="J33" s="347"/>
      <c r="K33" s="100">
        <v>23</v>
      </c>
      <c r="L33" s="335"/>
      <c r="M33" s="336"/>
      <c r="N33" s="335"/>
      <c r="O33" s="336"/>
      <c r="P33" s="335"/>
      <c r="Q33" s="336"/>
      <c r="R33" s="337"/>
      <c r="S33" s="338"/>
      <c r="T33" s="339"/>
      <c r="U33" s="335"/>
      <c r="V33" s="336"/>
      <c r="W33" s="335"/>
      <c r="X33" s="336"/>
      <c r="Y33" s="54"/>
      <c r="Z33" s="54"/>
      <c r="AA33" s="54"/>
      <c r="AB33" s="54"/>
      <c r="AC33" s="60"/>
      <c r="AD33" s="60"/>
      <c r="AE33" s="60"/>
      <c r="AF33" s="60"/>
      <c r="AG33" s="60"/>
      <c r="AH33" s="60"/>
      <c r="AI33" s="60"/>
      <c r="AJ33" s="60"/>
      <c r="AK33" s="332"/>
      <c r="AL33" s="333"/>
      <c r="AM33" s="333"/>
      <c r="AN33" s="333"/>
      <c r="AO33" s="334"/>
      <c r="AP33" s="2"/>
      <c r="AQ33" s="59">
        <f>IF(P33="材質劣化",2,IF(P33="漏水",3,1))</f>
        <v>1</v>
      </c>
      <c r="AS33" s="198"/>
      <c r="AT33" s="198"/>
    </row>
    <row r="34" spans="2:86" ht="12" customHeight="1" x14ac:dyDescent="0.15">
      <c r="B34" s="342"/>
      <c r="C34" s="348"/>
      <c r="D34" s="346"/>
      <c r="E34" s="346"/>
      <c r="F34" s="346"/>
      <c r="G34" s="346"/>
      <c r="H34" s="346"/>
      <c r="I34" s="346"/>
      <c r="J34" s="347"/>
      <c r="K34" s="100">
        <v>24</v>
      </c>
      <c r="L34" s="335"/>
      <c r="M34" s="336"/>
      <c r="N34" s="335"/>
      <c r="O34" s="336"/>
      <c r="P34" s="335"/>
      <c r="Q34" s="336"/>
      <c r="R34" s="337"/>
      <c r="S34" s="338"/>
      <c r="T34" s="339"/>
      <c r="U34" s="335"/>
      <c r="V34" s="336"/>
      <c r="W34" s="335"/>
      <c r="X34" s="336"/>
      <c r="Y34" s="54"/>
      <c r="Z34" s="54"/>
      <c r="AA34" s="54"/>
      <c r="AB34" s="54"/>
      <c r="AC34" s="60"/>
      <c r="AD34" s="60"/>
      <c r="AE34" s="60"/>
      <c r="AF34" s="60"/>
      <c r="AG34" s="60"/>
      <c r="AH34" s="60"/>
      <c r="AI34" s="60"/>
      <c r="AJ34" s="60"/>
      <c r="AK34" s="332"/>
      <c r="AL34" s="333"/>
      <c r="AM34" s="333"/>
      <c r="AN34" s="333"/>
      <c r="AO34" s="334"/>
      <c r="AP34" s="2"/>
      <c r="AQ34" s="59">
        <f>IF(P36="材質劣化",2,IF(P36="漏水",3,1))</f>
        <v>1</v>
      </c>
      <c r="AS34" s="199"/>
      <c r="AT34" s="199"/>
    </row>
    <row r="35" spans="2:86" ht="12" customHeight="1" x14ac:dyDescent="0.15">
      <c r="B35" s="342"/>
      <c r="C35" s="348"/>
      <c r="D35" s="346"/>
      <c r="E35" s="346"/>
      <c r="F35" s="346"/>
      <c r="G35" s="346"/>
      <c r="H35" s="346"/>
      <c r="I35" s="346"/>
      <c r="J35" s="347"/>
      <c r="K35" s="316" t="s">
        <v>918</v>
      </c>
      <c r="L35" s="318" t="s">
        <v>919</v>
      </c>
      <c r="M35" s="318"/>
      <c r="N35" s="318"/>
      <c r="O35" s="318"/>
      <c r="P35" s="318"/>
      <c r="Q35" s="318"/>
      <c r="R35" s="318"/>
      <c r="S35" s="318"/>
      <c r="T35" s="318"/>
      <c r="U35" s="318"/>
      <c r="V35" s="318"/>
      <c r="W35" s="318"/>
      <c r="X35" s="318"/>
      <c r="Y35" s="319" t="s">
        <v>545</v>
      </c>
      <c r="Z35" s="320"/>
      <c r="AA35" s="320"/>
      <c r="AB35" s="321"/>
      <c r="AC35" s="124">
        <f t="shared" ref="AC35:AJ35" si="3">SUM(AC11:AC34)</f>
        <v>0</v>
      </c>
      <c r="AD35" s="124">
        <f t="shared" si="3"/>
        <v>0</v>
      </c>
      <c r="AE35" s="124">
        <f>SUM(AE11:AE34)</f>
        <v>0.01</v>
      </c>
      <c r="AF35" s="124">
        <f t="shared" si="3"/>
        <v>1.2500000000000002</v>
      </c>
      <c r="AG35" s="124">
        <f t="shared" si="3"/>
        <v>0</v>
      </c>
      <c r="AH35" s="124">
        <f t="shared" si="3"/>
        <v>0</v>
      </c>
      <c r="AI35" s="124">
        <f t="shared" si="3"/>
        <v>0</v>
      </c>
      <c r="AJ35" s="125">
        <f t="shared" si="3"/>
        <v>0</v>
      </c>
      <c r="AK35" s="318" t="s">
        <v>920</v>
      </c>
      <c r="AL35" s="318"/>
      <c r="AM35" s="322" t="s">
        <v>522</v>
      </c>
      <c r="AN35" s="322"/>
      <c r="AO35" s="322"/>
      <c r="AP35" s="2"/>
    </row>
    <row r="36" spans="2:86" ht="12" customHeight="1" x14ac:dyDescent="0.15">
      <c r="B36" s="342"/>
      <c r="C36" s="348"/>
      <c r="D36" s="346"/>
      <c r="E36" s="346"/>
      <c r="F36" s="346"/>
      <c r="G36" s="346"/>
      <c r="H36" s="346"/>
      <c r="I36" s="346"/>
      <c r="J36" s="347"/>
      <c r="K36" s="317"/>
      <c r="L36" s="323" t="s">
        <v>921</v>
      </c>
      <c r="M36" s="324"/>
      <c r="N36" s="325"/>
      <c r="O36" s="323" t="s">
        <v>922</v>
      </c>
      <c r="P36" s="324"/>
      <c r="Q36" s="324"/>
      <c r="R36" s="324"/>
      <c r="S36" s="324"/>
      <c r="T36" s="324"/>
      <c r="U36" s="324"/>
      <c r="V36" s="324"/>
      <c r="W36" s="324"/>
      <c r="X36" s="325"/>
      <c r="Y36" s="53" t="s">
        <v>527</v>
      </c>
      <c r="Z36" s="49" t="s">
        <v>526</v>
      </c>
      <c r="AA36" s="49" t="s">
        <v>544</v>
      </c>
      <c r="AB36" s="49" t="s">
        <v>536</v>
      </c>
      <c r="AC36" s="49" t="s">
        <v>527</v>
      </c>
      <c r="AD36" s="49" t="s">
        <v>526</v>
      </c>
      <c r="AE36" s="49" t="s">
        <v>544</v>
      </c>
      <c r="AF36" s="49" t="s">
        <v>536</v>
      </c>
      <c r="AG36" s="49" t="s">
        <v>527</v>
      </c>
      <c r="AH36" s="49" t="s">
        <v>526</v>
      </c>
      <c r="AI36" s="49" t="s">
        <v>544</v>
      </c>
      <c r="AJ36" s="82" t="s">
        <v>536</v>
      </c>
      <c r="AK36" s="318"/>
      <c r="AL36" s="318"/>
      <c r="AM36" s="322"/>
      <c r="AN36" s="322"/>
      <c r="AO36" s="322"/>
      <c r="AP36" s="2"/>
    </row>
    <row r="37" spans="2:86" ht="14.25" customHeight="1" x14ac:dyDescent="0.15">
      <c r="B37" s="342"/>
      <c r="C37" s="348"/>
      <c r="D37" s="346"/>
      <c r="E37" s="346"/>
      <c r="F37" s="346"/>
      <c r="G37" s="346"/>
      <c r="H37" s="346"/>
      <c r="I37" s="346"/>
      <c r="J37" s="347"/>
      <c r="K37" s="317"/>
      <c r="L37" s="326"/>
      <c r="M37" s="327"/>
      <c r="N37" s="328"/>
      <c r="O37" s="326"/>
      <c r="P37" s="327"/>
      <c r="Q37" s="327"/>
      <c r="R37" s="327"/>
      <c r="S37" s="327"/>
      <c r="T37" s="327"/>
      <c r="U37" s="327"/>
      <c r="V37" s="327"/>
      <c r="W37" s="327"/>
      <c r="X37" s="328"/>
      <c r="Y37" s="307">
        <f>IF(COUNTIF(Y11:Y34,"〇")&gt;0,1,0)</f>
        <v>0</v>
      </c>
      <c r="Z37" s="307">
        <f t="shared" ref="Z37:AB37" si="4">IF(COUNTIF(Z11:Z34,"〇")&gt;0,1,0)</f>
        <v>0</v>
      </c>
      <c r="AA37" s="307">
        <f t="shared" si="4"/>
        <v>0</v>
      </c>
      <c r="AB37" s="307">
        <f t="shared" si="4"/>
        <v>0</v>
      </c>
      <c r="AC37" s="307">
        <f>COUNTA(AC11:AC34)</f>
        <v>0</v>
      </c>
      <c r="AD37" s="307">
        <f t="shared" ref="AD37:AI37" si="5">COUNTA(AD11:AD34)</f>
        <v>0</v>
      </c>
      <c r="AE37" s="307">
        <f t="shared" si="5"/>
        <v>1</v>
      </c>
      <c r="AF37" s="307">
        <f t="shared" si="5"/>
        <v>12</v>
      </c>
      <c r="AG37" s="307">
        <f t="shared" si="5"/>
        <v>0</v>
      </c>
      <c r="AH37" s="307">
        <f t="shared" si="5"/>
        <v>0</v>
      </c>
      <c r="AI37" s="307">
        <f t="shared" si="5"/>
        <v>0</v>
      </c>
      <c r="AJ37" s="307">
        <f>COUNTA(AJ11:AJ34)</f>
        <v>0</v>
      </c>
      <c r="AK37" s="318"/>
      <c r="AL37" s="318"/>
      <c r="AM37" s="322"/>
      <c r="AN37" s="322"/>
      <c r="AO37" s="322"/>
      <c r="AP37" s="2"/>
      <c r="AU37" s="43">
        <f>+Y37</f>
        <v>0</v>
      </c>
    </row>
    <row r="38" spans="2:86" ht="14.25" customHeight="1" x14ac:dyDescent="0.15">
      <c r="B38" s="342"/>
      <c r="C38" s="348"/>
      <c r="D38" s="346"/>
      <c r="E38" s="346"/>
      <c r="F38" s="346"/>
      <c r="G38" s="346"/>
      <c r="H38" s="346"/>
      <c r="I38" s="346"/>
      <c r="J38" s="347"/>
      <c r="K38" s="317"/>
      <c r="L38" s="329"/>
      <c r="M38" s="330"/>
      <c r="N38" s="331"/>
      <c r="O38" s="329"/>
      <c r="P38" s="330"/>
      <c r="Q38" s="330"/>
      <c r="R38" s="330"/>
      <c r="S38" s="330"/>
      <c r="T38" s="330"/>
      <c r="U38" s="330"/>
      <c r="V38" s="330"/>
      <c r="W38" s="330"/>
      <c r="X38" s="331"/>
      <c r="Y38" s="307"/>
      <c r="Z38" s="307"/>
      <c r="AA38" s="307"/>
      <c r="AB38" s="307"/>
      <c r="AC38" s="307"/>
      <c r="AD38" s="307"/>
      <c r="AE38" s="307"/>
      <c r="AF38" s="307"/>
      <c r="AG38" s="307"/>
      <c r="AH38" s="307"/>
      <c r="AI38" s="307"/>
      <c r="AJ38" s="307"/>
      <c r="AK38" s="318"/>
      <c r="AL38" s="318"/>
      <c r="AM38" s="322"/>
      <c r="AN38" s="322"/>
      <c r="AO38" s="322"/>
      <c r="AP38" s="2"/>
    </row>
    <row r="39" spans="2:86" ht="12" customHeight="1" x14ac:dyDescent="0.15">
      <c r="B39" s="342"/>
      <c r="C39" s="348"/>
      <c r="D39" s="346"/>
      <c r="E39" s="346"/>
      <c r="F39" s="346"/>
      <c r="G39" s="346"/>
      <c r="H39" s="346"/>
      <c r="I39" s="346"/>
      <c r="J39" s="346"/>
      <c r="K39" s="308" t="s">
        <v>232</v>
      </c>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1"/>
      <c r="AL39" s="311"/>
      <c r="AM39" s="311"/>
      <c r="AN39" s="311"/>
      <c r="AO39" s="312"/>
      <c r="AP39" s="2"/>
    </row>
    <row r="40" spans="2:86" ht="12" customHeight="1" x14ac:dyDescent="0.15">
      <c r="B40" s="342"/>
      <c r="C40" s="348"/>
      <c r="D40" s="346"/>
      <c r="E40" s="346"/>
      <c r="F40" s="346"/>
      <c r="G40" s="346"/>
      <c r="H40" s="346"/>
      <c r="I40" s="346"/>
      <c r="J40" s="346"/>
      <c r="K40" s="309"/>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2"/>
      <c r="AP40" s="2"/>
    </row>
    <row r="41" spans="2:86" ht="12" customHeight="1" x14ac:dyDescent="0.15">
      <c r="B41" s="342"/>
      <c r="C41" s="348"/>
      <c r="D41" s="346"/>
      <c r="E41" s="346"/>
      <c r="F41" s="346"/>
      <c r="G41" s="346"/>
      <c r="H41" s="346"/>
      <c r="I41" s="346"/>
      <c r="J41" s="346"/>
      <c r="K41" s="309"/>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11"/>
      <c r="AN41" s="311"/>
      <c r="AO41" s="312"/>
      <c r="AP41" s="2"/>
    </row>
    <row r="42" spans="2:86" ht="12" customHeight="1" x14ac:dyDescent="0.15">
      <c r="B42" s="342"/>
      <c r="C42" s="348"/>
      <c r="D42" s="346"/>
      <c r="E42" s="346"/>
      <c r="F42" s="346"/>
      <c r="G42" s="346"/>
      <c r="H42" s="346"/>
      <c r="I42" s="346"/>
      <c r="J42" s="346"/>
      <c r="K42" s="309"/>
      <c r="L42" s="313"/>
      <c r="M42" s="313"/>
      <c r="N42" s="313"/>
      <c r="O42" s="313"/>
      <c r="P42" s="313"/>
      <c r="Q42" s="313"/>
      <c r="R42" s="313"/>
      <c r="S42" s="313"/>
      <c r="T42" s="313"/>
      <c r="U42" s="313"/>
      <c r="V42" s="313"/>
      <c r="W42" s="313"/>
      <c r="X42" s="313"/>
      <c r="Y42" s="313"/>
      <c r="Z42" s="313"/>
      <c r="AA42" s="313"/>
      <c r="AB42" s="313"/>
      <c r="AC42" s="313"/>
      <c r="AD42" s="313"/>
      <c r="AE42" s="313"/>
      <c r="AF42" s="313"/>
      <c r="AG42" s="313"/>
      <c r="AH42" s="313"/>
      <c r="AI42" s="313"/>
      <c r="AJ42" s="313"/>
      <c r="AK42" s="313"/>
      <c r="AL42" s="313"/>
      <c r="AM42" s="313"/>
      <c r="AN42" s="313"/>
      <c r="AO42" s="314"/>
      <c r="AP42" s="43"/>
      <c r="CD42" s="2"/>
      <c r="CE42" s="2"/>
      <c r="CF42" s="2"/>
      <c r="CG42" s="2"/>
      <c r="CH42" s="2"/>
    </row>
    <row r="43" spans="2:86" ht="12" customHeight="1" x14ac:dyDescent="0.15">
      <c r="B43" s="342"/>
      <c r="C43" s="348"/>
      <c r="D43" s="346"/>
      <c r="E43" s="346"/>
      <c r="F43" s="346"/>
      <c r="G43" s="346"/>
      <c r="H43" s="346"/>
      <c r="I43" s="346"/>
      <c r="J43" s="347"/>
      <c r="K43" s="315" t="s">
        <v>233</v>
      </c>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5"/>
      <c r="AM43" s="315"/>
      <c r="AN43" s="315"/>
      <c r="AO43" s="315"/>
      <c r="AP43" s="43"/>
      <c r="CD43" s="2"/>
      <c r="CE43" s="2"/>
      <c r="CF43" s="2"/>
      <c r="CG43" s="2"/>
      <c r="CH43" s="2"/>
    </row>
    <row r="44" spans="2:86" ht="12" customHeight="1" x14ac:dyDescent="0.15">
      <c r="B44" s="342"/>
      <c r="C44" s="348"/>
      <c r="D44" s="346"/>
      <c r="E44" s="346"/>
      <c r="F44" s="346"/>
      <c r="G44" s="346"/>
      <c r="H44" s="346"/>
      <c r="I44" s="346"/>
      <c r="J44" s="347"/>
      <c r="K44" s="301" t="s">
        <v>234</v>
      </c>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3"/>
      <c r="AP44" s="43"/>
      <c r="CD44" s="2"/>
      <c r="CE44" s="2"/>
      <c r="CF44" s="2"/>
      <c r="CG44" s="2"/>
      <c r="CH44" s="2"/>
    </row>
    <row r="45" spans="2:86" ht="12" customHeight="1" x14ac:dyDescent="0.15">
      <c r="B45" s="343"/>
      <c r="C45" s="349"/>
      <c r="D45" s="350"/>
      <c r="E45" s="350"/>
      <c r="F45" s="350"/>
      <c r="G45" s="350"/>
      <c r="H45" s="350"/>
      <c r="I45" s="350"/>
      <c r="J45" s="351"/>
      <c r="K45" s="304" t="s">
        <v>235</v>
      </c>
      <c r="L45" s="305"/>
      <c r="M45" s="305"/>
      <c r="N45" s="305"/>
      <c r="O45" s="305"/>
      <c r="P45" s="305"/>
      <c r="Q45" s="305"/>
      <c r="R45" s="305"/>
      <c r="S45" s="305"/>
      <c r="T45" s="305"/>
      <c r="U45" s="305"/>
      <c r="V45" s="305"/>
      <c r="W45" s="305"/>
      <c r="X45" s="305"/>
      <c r="Y45" s="305"/>
      <c r="Z45" s="305"/>
      <c r="AA45" s="305"/>
      <c r="AB45" s="305"/>
      <c r="AC45" s="305"/>
      <c r="AD45" s="305"/>
      <c r="AE45" s="305"/>
      <c r="AF45" s="305"/>
      <c r="AG45" s="305"/>
      <c r="AH45" s="305"/>
      <c r="AI45" s="305"/>
      <c r="AJ45" s="305"/>
      <c r="AK45" s="305"/>
      <c r="AL45" s="305"/>
      <c r="AM45" s="305"/>
      <c r="AN45" s="305"/>
      <c r="AO45" s="306"/>
      <c r="AP45" s="43"/>
      <c r="CD45" s="2"/>
      <c r="CE45" s="2"/>
      <c r="CF45" s="2"/>
      <c r="CG45" s="2"/>
      <c r="CH45" s="2"/>
    </row>
    <row r="46" spans="2:86" ht="12" customHeight="1" x14ac:dyDescent="0.2">
      <c r="B46" s="6" t="s">
        <v>236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N11:O34" xr:uid="{8C48A89F-0178-4F82-A8AE-D0C8522BB6BE}">
      <formula1>INDIRECT(L11)</formula1>
    </dataValidation>
    <dataValidation type="list" allowBlank="1" showInputMessage="1" showErrorMessage="1" sqref="Y11:AB34" xr:uid="{C6C6A362-A1EB-41AE-B01F-208C8158FEB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F801A0D-640E-4698-8DE8-0ED0B30818E7}">
          <x14:formula1>
            <xm:f>'(参考)リスト'!$G$16:$G$19</xm:f>
          </x14:formula1>
          <xm:sqref>AM35:AO38</xm:sqref>
        </x14:dataValidation>
        <x14:dataValidation type="list" allowBlank="1" showInputMessage="1" showErrorMessage="1" xr:uid="{7F8A2B86-8803-4741-B749-417F3D65C6C2}">
          <x14:formula1>
            <xm:f>'(参考)リスト'!$F$16:$F$21</xm:f>
          </x14:formula1>
          <xm:sqref>U11:X34</xm:sqref>
        </x14:dataValidation>
        <x14:dataValidation type="list" allowBlank="1" showInputMessage="1" showErrorMessage="1" xr:uid="{67A30BA2-6D04-4F7A-8D42-33D4EE712892}">
          <x14:formula1>
            <xm:f>'(参考)リスト'!$E$16:$E$27</xm:f>
          </x14:formula1>
          <xm:sqref>R11:T34</xm:sqref>
        </x14:dataValidation>
        <x14:dataValidation type="list" allowBlank="1" showInputMessage="1" showErrorMessage="1" xr:uid="{233F6B19-E267-493B-82C4-8FE064ED1195}">
          <x14:formula1>
            <xm:f>'(参考)リスト'!$B$16:$B$21</xm:f>
          </x14:formula1>
          <xm:sqref>L11:M34</xm:sqref>
        </x14:dataValidation>
        <x14:dataValidation type="list" allowBlank="1" showInputMessage="1" showErrorMessage="1" xr:uid="{9E72C608-000D-4190-B66F-6885DD4C5B25}">
          <x14:formula1>
            <xm:f>'(参考)リスト'!$D$16:$D$18</xm:f>
          </x14:formula1>
          <xm:sqref>P11:Q34</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89E6A-2917-4412-8127-2863AFE4D7D5}">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387" t="s">
        <v>204</v>
      </c>
      <c r="AV1" s="388" t="s">
        <v>205</v>
      </c>
      <c r="AW1" s="388"/>
      <c r="AX1" s="388"/>
      <c r="AY1" s="382" t="s">
        <v>206</v>
      </c>
      <c r="AZ1" s="382"/>
      <c r="BA1" s="382"/>
      <c r="BB1" s="382"/>
      <c r="BC1" s="382"/>
      <c r="BD1" s="382"/>
      <c r="BE1" s="382"/>
      <c r="BF1" s="382"/>
      <c r="BG1" s="382"/>
      <c r="BH1" s="382"/>
      <c r="BI1" s="382"/>
      <c r="BJ1" s="382"/>
      <c r="BK1" s="382" t="s">
        <v>207</v>
      </c>
      <c r="BL1" s="382"/>
      <c r="BM1" s="382"/>
      <c r="BN1" s="382"/>
      <c r="BO1" s="382"/>
      <c r="BP1" s="382"/>
      <c r="BQ1" s="382"/>
      <c r="BR1" s="382"/>
      <c r="BS1" s="382"/>
      <c r="BT1" s="382"/>
      <c r="BU1" s="382"/>
      <c r="BV1" s="382"/>
      <c r="BW1" s="366"/>
      <c r="BX1" s="366"/>
      <c r="BY1" s="366"/>
      <c r="BZ1" s="366"/>
      <c r="CA1" s="366"/>
      <c r="CB1" s="366"/>
      <c r="CC1" s="366"/>
      <c r="CD1" s="366"/>
      <c r="CE1" s="366"/>
      <c r="CF1" s="366"/>
      <c r="CG1" s="366"/>
      <c r="CH1" s="366"/>
    </row>
    <row r="2" spans="2:86" ht="8.25" customHeight="1" x14ac:dyDescent="0.15">
      <c r="AU2" s="387"/>
      <c r="AV2" s="388" t="s">
        <v>208</v>
      </c>
      <c r="AW2" s="389" t="s">
        <v>209</v>
      </c>
      <c r="AX2" s="389" t="s">
        <v>210</v>
      </c>
      <c r="AY2" s="382" t="s">
        <v>211</v>
      </c>
      <c r="AZ2" s="382"/>
      <c r="BA2" s="382"/>
      <c r="BB2" s="382"/>
      <c r="BC2" s="382"/>
      <c r="BD2" s="382"/>
      <c r="BE2" s="382"/>
      <c r="BF2" s="382"/>
      <c r="BG2" s="382"/>
      <c r="BH2" s="382"/>
      <c r="BI2" s="382"/>
      <c r="BJ2" s="382"/>
      <c r="BK2" s="382" t="s">
        <v>212</v>
      </c>
      <c r="BL2" s="382"/>
      <c r="BM2" s="382"/>
      <c r="BN2" s="382"/>
      <c r="BO2" s="382" t="s">
        <v>213</v>
      </c>
      <c r="BP2" s="382"/>
      <c r="BQ2" s="382"/>
      <c r="BR2" s="382"/>
      <c r="BS2" s="382"/>
      <c r="BT2" s="382"/>
      <c r="BU2" s="382"/>
      <c r="BV2" s="382"/>
      <c r="BW2" s="383"/>
      <c r="BX2" s="383"/>
      <c r="BY2" s="383"/>
      <c r="BZ2" s="383"/>
      <c r="CA2" s="366"/>
      <c r="CB2" s="366"/>
      <c r="CC2" s="366"/>
      <c r="CD2" s="366"/>
      <c r="CE2" s="366"/>
      <c r="CF2" s="366"/>
      <c r="CG2" s="366"/>
      <c r="CH2" s="366"/>
    </row>
    <row r="3" spans="2:86" ht="24.95" customHeight="1" x14ac:dyDescent="0.15">
      <c r="B3" s="384" t="s">
        <v>214</v>
      </c>
      <c r="C3" s="385"/>
      <c r="D3" s="385"/>
      <c r="E3" s="386"/>
      <c r="F3" s="386"/>
      <c r="G3" s="386"/>
      <c r="H3" s="386"/>
      <c r="I3" s="386"/>
      <c r="J3" s="386"/>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c r="AL3" s="385"/>
      <c r="AM3" s="385"/>
      <c r="AN3" s="385"/>
      <c r="AO3" s="385"/>
      <c r="AU3" s="387"/>
      <c r="AV3" s="388"/>
      <c r="AW3" s="389"/>
      <c r="AX3" s="389"/>
      <c r="AY3" s="382" t="s">
        <v>215</v>
      </c>
      <c r="AZ3" s="382"/>
      <c r="BA3" s="382"/>
      <c r="BB3" s="382"/>
      <c r="BC3" s="382" t="s">
        <v>216</v>
      </c>
      <c r="BD3" s="382"/>
      <c r="BE3" s="382"/>
      <c r="BF3" s="382"/>
      <c r="BG3" s="382" t="s">
        <v>217</v>
      </c>
      <c r="BH3" s="382"/>
      <c r="BI3" s="382"/>
      <c r="BJ3" s="382"/>
      <c r="BK3" s="382" t="s">
        <v>218</v>
      </c>
      <c r="BL3" s="382"/>
      <c r="BM3" s="382"/>
      <c r="BN3" s="382"/>
      <c r="BO3" s="382" t="s">
        <v>216</v>
      </c>
      <c r="BP3" s="382"/>
      <c r="BQ3" s="382"/>
      <c r="BR3" s="382"/>
      <c r="BS3" s="382" t="s">
        <v>217</v>
      </c>
      <c r="BT3" s="382"/>
      <c r="BU3" s="382"/>
      <c r="BV3" s="382"/>
      <c r="BW3" s="366"/>
      <c r="BX3" s="366"/>
      <c r="BY3" s="366"/>
      <c r="BZ3" s="366"/>
      <c r="CA3" s="366"/>
      <c r="CB3" s="366"/>
      <c r="CC3" s="366"/>
      <c r="CD3" s="366"/>
      <c r="CE3" s="366"/>
      <c r="CF3" s="366"/>
      <c r="CG3" s="366"/>
      <c r="CH3" s="366"/>
    </row>
    <row r="4" spans="2:86" ht="18" customHeight="1" x14ac:dyDescent="0.15">
      <c r="B4" s="367" t="s">
        <v>398</v>
      </c>
      <c r="C4" s="367"/>
      <c r="D4" s="367"/>
      <c r="E4" s="368" t="s">
        <v>399</v>
      </c>
      <c r="F4" s="369"/>
      <c r="G4" s="369"/>
      <c r="H4" s="369"/>
      <c r="I4" s="369"/>
      <c r="J4" s="370"/>
      <c r="K4" s="371" t="s">
        <v>400</v>
      </c>
      <c r="L4" s="371"/>
      <c r="M4" s="371"/>
      <c r="N4" s="364" t="s">
        <v>401</v>
      </c>
      <c r="O4" s="364"/>
      <c r="P4" s="364"/>
      <c r="Q4" s="364"/>
      <c r="R4" s="364"/>
      <c r="S4" s="364"/>
      <c r="T4" s="372" t="s">
        <v>511</v>
      </c>
      <c r="U4" s="373"/>
      <c r="V4" s="373"/>
      <c r="W4" s="373"/>
      <c r="X4" s="374"/>
      <c r="Y4" s="378" t="s">
        <v>512</v>
      </c>
      <c r="Z4" s="378"/>
      <c r="AA4" s="378"/>
      <c r="AB4" s="378"/>
      <c r="AC4" s="378"/>
      <c r="AD4" s="378"/>
      <c r="AE4" s="378"/>
      <c r="AF4" s="378"/>
      <c r="AG4" s="372" t="s">
        <v>509</v>
      </c>
      <c r="AH4" s="373"/>
      <c r="AI4" s="373"/>
      <c r="AJ4" s="374"/>
      <c r="AK4" s="390">
        <v>45917</v>
      </c>
      <c r="AL4" s="391"/>
      <c r="AM4" s="391"/>
      <c r="AN4" s="391"/>
      <c r="AO4" s="392"/>
      <c r="AU4" s="387"/>
      <c r="AV4" s="388"/>
      <c r="AW4" s="389"/>
      <c r="AX4" s="389"/>
      <c r="AY4" s="293" t="s">
        <v>219</v>
      </c>
      <c r="AZ4" s="293" t="s">
        <v>220</v>
      </c>
      <c r="BA4" s="293" t="s">
        <v>221</v>
      </c>
      <c r="BB4" s="293" t="s">
        <v>222</v>
      </c>
      <c r="BC4" s="293" t="s">
        <v>219</v>
      </c>
      <c r="BD4" s="293" t="s">
        <v>220</v>
      </c>
      <c r="BE4" s="293" t="s">
        <v>221</v>
      </c>
      <c r="BF4" s="293" t="s">
        <v>222</v>
      </c>
      <c r="BG4" s="293" t="s">
        <v>219</v>
      </c>
      <c r="BH4" s="293" t="s">
        <v>220</v>
      </c>
      <c r="BI4" s="293" t="s">
        <v>221</v>
      </c>
      <c r="BJ4" s="293" t="s">
        <v>222</v>
      </c>
      <c r="BK4" s="293" t="s">
        <v>219</v>
      </c>
      <c r="BL4" s="293" t="s">
        <v>220</v>
      </c>
      <c r="BM4" s="293" t="s">
        <v>221</v>
      </c>
      <c r="BN4" s="293" t="s">
        <v>222</v>
      </c>
      <c r="BO4" s="293" t="s">
        <v>219</v>
      </c>
      <c r="BP4" s="293" t="s">
        <v>220</v>
      </c>
      <c r="BQ4" s="293" t="s">
        <v>221</v>
      </c>
      <c r="BR4" s="293" t="s">
        <v>222</v>
      </c>
      <c r="BS4" s="293" t="s">
        <v>219</v>
      </c>
      <c r="BT4" s="293" t="s">
        <v>220</v>
      </c>
      <c r="BU4" s="293" t="s">
        <v>221</v>
      </c>
      <c r="BV4" s="293" t="s">
        <v>222</v>
      </c>
      <c r="BW4" s="5"/>
      <c r="BX4" s="5"/>
      <c r="BY4" s="5"/>
      <c r="BZ4" s="5"/>
      <c r="CA4" s="5"/>
      <c r="CB4" s="5"/>
      <c r="CC4" s="5"/>
      <c r="CD4" s="5"/>
      <c r="CE4" s="5"/>
      <c r="CF4" s="5"/>
      <c r="CG4" s="5"/>
      <c r="CH4" s="5"/>
    </row>
    <row r="5" spans="2:86" ht="18" customHeight="1" x14ac:dyDescent="0.15">
      <c r="B5" s="396" t="s">
        <v>532</v>
      </c>
      <c r="C5" s="396"/>
      <c r="D5" s="396"/>
      <c r="E5" s="397" t="s">
        <v>406</v>
      </c>
      <c r="F5" s="398"/>
      <c r="G5" s="398"/>
      <c r="H5" s="398"/>
      <c r="I5" s="398"/>
      <c r="J5" s="399"/>
      <c r="K5" s="400" t="s">
        <v>402</v>
      </c>
      <c r="L5" s="400"/>
      <c r="M5" s="400"/>
      <c r="N5" s="364" t="s">
        <v>510</v>
      </c>
      <c r="O5" s="364"/>
      <c r="P5" s="364"/>
      <c r="Q5" s="364"/>
      <c r="R5" s="364"/>
      <c r="S5" s="364"/>
      <c r="T5" s="375"/>
      <c r="U5" s="376"/>
      <c r="V5" s="376"/>
      <c r="W5" s="376"/>
      <c r="X5" s="377"/>
      <c r="Y5" s="365" t="s">
        <v>513</v>
      </c>
      <c r="Z5" s="365"/>
      <c r="AA5" s="365"/>
      <c r="AB5" s="365"/>
      <c r="AC5" s="365"/>
      <c r="AD5" s="365"/>
      <c r="AE5" s="365"/>
      <c r="AF5" s="365"/>
      <c r="AG5" s="379"/>
      <c r="AH5" s="380"/>
      <c r="AI5" s="380"/>
      <c r="AJ5" s="381"/>
      <c r="AK5" s="393"/>
      <c r="AL5" s="394"/>
      <c r="AM5" s="394"/>
      <c r="AN5" s="394"/>
      <c r="AO5" s="395"/>
      <c r="AU5" s="387"/>
      <c r="AV5" s="50" t="str">
        <f>N7</f>
        <v>S008</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15</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1.22</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341" t="s">
        <v>223</v>
      </c>
      <c r="C6" s="344"/>
      <c r="D6" s="345"/>
      <c r="E6" s="346"/>
      <c r="F6" s="346"/>
      <c r="G6" s="346"/>
      <c r="H6" s="346"/>
      <c r="I6" s="346"/>
      <c r="J6" s="347"/>
      <c r="K6" s="352" t="s">
        <v>913</v>
      </c>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4"/>
      <c r="AP6" s="2"/>
    </row>
    <row r="7" spans="2:86" ht="12" customHeight="1" x14ac:dyDescent="0.15">
      <c r="B7" s="342"/>
      <c r="C7" s="348"/>
      <c r="D7" s="346"/>
      <c r="E7" s="346"/>
      <c r="F7" s="346"/>
      <c r="G7" s="346"/>
      <c r="H7" s="346"/>
      <c r="I7" s="346"/>
      <c r="J7" s="347"/>
      <c r="K7" s="319" t="s">
        <v>914</v>
      </c>
      <c r="L7" s="320"/>
      <c r="M7" s="321"/>
      <c r="N7" s="332" t="s">
        <v>504</v>
      </c>
      <c r="O7" s="333"/>
      <c r="P7" s="319" t="s">
        <v>915</v>
      </c>
      <c r="Q7" s="321"/>
      <c r="R7" s="355">
        <v>10.5</v>
      </c>
      <c r="S7" s="356"/>
      <c r="T7" s="357"/>
      <c r="U7" s="323" t="s">
        <v>916</v>
      </c>
      <c r="V7" s="325"/>
      <c r="W7" s="323" t="s">
        <v>917</v>
      </c>
      <c r="X7" s="325"/>
      <c r="Y7" s="321" t="s">
        <v>224</v>
      </c>
      <c r="Z7" s="318"/>
      <c r="AA7" s="318"/>
      <c r="AB7" s="318"/>
      <c r="AC7" s="323" t="s">
        <v>225</v>
      </c>
      <c r="AD7" s="324"/>
      <c r="AE7" s="324"/>
      <c r="AF7" s="324"/>
      <c r="AG7" s="324"/>
      <c r="AH7" s="324"/>
      <c r="AI7" s="324"/>
      <c r="AJ7" s="325"/>
      <c r="AK7" s="323" t="s">
        <v>226</v>
      </c>
      <c r="AL7" s="324"/>
      <c r="AM7" s="324"/>
      <c r="AN7" s="358"/>
      <c r="AO7" s="359"/>
      <c r="AP7" s="2"/>
      <c r="AW7" s="58"/>
    </row>
    <row r="8" spans="2:86" ht="12" customHeight="1" x14ac:dyDescent="0.15">
      <c r="B8" s="342"/>
      <c r="C8" s="348"/>
      <c r="D8" s="346"/>
      <c r="E8" s="346"/>
      <c r="F8" s="346"/>
      <c r="G8" s="346"/>
      <c r="H8" s="346"/>
      <c r="I8" s="346"/>
      <c r="J8" s="347"/>
      <c r="K8" s="318" t="s">
        <v>636</v>
      </c>
      <c r="L8" s="318" t="s">
        <v>638</v>
      </c>
      <c r="M8" s="318"/>
      <c r="N8" s="318" t="s">
        <v>290</v>
      </c>
      <c r="O8" s="318"/>
      <c r="P8" s="318" t="s">
        <v>291</v>
      </c>
      <c r="Q8" s="318"/>
      <c r="R8" s="318" t="s">
        <v>292</v>
      </c>
      <c r="S8" s="318"/>
      <c r="T8" s="318"/>
      <c r="U8" s="326"/>
      <c r="V8" s="328"/>
      <c r="W8" s="326"/>
      <c r="X8" s="328"/>
      <c r="Y8" s="321"/>
      <c r="Z8" s="318"/>
      <c r="AA8" s="318"/>
      <c r="AB8" s="318"/>
      <c r="AC8" s="329"/>
      <c r="AD8" s="330"/>
      <c r="AE8" s="330"/>
      <c r="AF8" s="330"/>
      <c r="AG8" s="330"/>
      <c r="AH8" s="330"/>
      <c r="AI8" s="330"/>
      <c r="AJ8" s="331"/>
      <c r="AK8" s="326"/>
      <c r="AL8" s="327"/>
      <c r="AM8" s="327"/>
      <c r="AN8" s="360"/>
      <c r="AO8" s="361"/>
      <c r="AP8" s="2"/>
    </row>
    <row r="9" spans="2:86" ht="12" customHeight="1" x14ac:dyDescent="0.15">
      <c r="B9" s="342"/>
      <c r="C9" s="348"/>
      <c r="D9" s="346"/>
      <c r="E9" s="346"/>
      <c r="F9" s="346"/>
      <c r="G9" s="346"/>
      <c r="H9" s="346"/>
      <c r="I9" s="346"/>
      <c r="J9" s="347"/>
      <c r="K9" s="318"/>
      <c r="L9" s="318"/>
      <c r="M9" s="318"/>
      <c r="N9" s="318"/>
      <c r="O9" s="318"/>
      <c r="P9" s="318"/>
      <c r="Q9" s="318"/>
      <c r="R9" s="318"/>
      <c r="S9" s="318"/>
      <c r="T9" s="318"/>
      <c r="U9" s="326"/>
      <c r="V9" s="328"/>
      <c r="W9" s="326"/>
      <c r="X9" s="328"/>
      <c r="Y9" s="321" t="s">
        <v>227</v>
      </c>
      <c r="Z9" s="318"/>
      <c r="AA9" s="318"/>
      <c r="AB9" s="318"/>
      <c r="AC9" s="318" t="s">
        <v>228</v>
      </c>
      <c r="AD9" s="318"/>
      <c r="AE9" s="318"/>
      <c r="AF9" s="318"/>
      <c r="AG9" s="318" t="s">
        <v>229</v>
      </c>
      <c r="AH9" s="318"/>
      <c r="AI9" s="318"/>
      <c r="AJ9" s="318"/>
      <c r="AK9" s="326"/>
      <c r="AL9" s="327"/>
      <c r="AM9" s="327"/>
      <c r="AN9" s="360"/>
      <c r="AO9" s="361"/>
      <c r="AP9" s="2"/>
    </row>
    <row r="10" spans="2:86" ht="12" customHeight="1" x14ac:dyDescent="0.15">
      <c r="B10" s="342"/>
      <c r="C10" s="348"/>
      <c r="D10" s="346"/>
      <c r="E10" s="346"/>
      <c r="F10" s="346"/>
      <c r="G10" s="346"/>
      <c r="H10" s="346"/>
      <c r="I10" s="346"/>
      <c r="J10" s="347"/>
      <c r="K10" s="318"/>
      <c r="L10" s="318"/>
      <c r="M10" s="318"/>
      <c r="N10" s="318"/>
      <c r="O10" s="318"/>
      <c r="P10" s="318"/>
      <c r="Q10" s="318"/>
      <c r="R10" s="318"/>
      <c r="S10" s="318"/>
      <c r="T10" s="318"/>
      <c r="U10" s="329"/>
      <c r="V10" s="331"/>
      <c r="W10" s="329"/>
      <c r="X10" s="331"/>
      <c r="Y10" s="53" t="s">
        <v>111</v>
      </c>
      <c r="Z10" s="49" t="s">
        <v>110</v>
      </c>
      <c r="AA10" s="49" t="s">
        <v>230</v>
      </c>
      <c r="AB10" s="49" t="s">
        <v>231</v>
      </c>
      <c r="AC10" s="49" t="s">
        <v>111</v>
      </c>
      <c r="AD10" s="49" t="s">
        <v>110</v>
      </c>
      <c r="AE10" s="49" t="s">
        <v>230</v>
      </c>
      <c r="AF10" s="49" t="s">
        <v>231</v>
      </c>
      <c r="AG10" s="49" t="s">
        <v>111</v>
      </c>
      <c r="AH10" s="49" t="s">
        <v>110</v>
      </c>
      <c r="AI10" s="49" t="s">
        <v>230</v>
      </c>
      <c r="AJ10" s="49" t="s">
        <v>231</v>
      </c>
      <c r="AK10" s="329"/>
      <c r="AL10" s="330"/>
      <c r="AM10" s="330"/>
      <c r="AN10" s="362"/>
      <c r="AO10" s="363"/>
      <c r="AP10" s="2"/>
    </row>
    <row r="11" spans="2:86" ht="12" customHeight="1" x14ac:dyDescent="0.15">
      <c r="B11" s="342"/>
      <c r="C11" s="348"/>
      <c r="D11" s="346"/>
      <c r="E11" s="346"/>
      <c r="F11" s="346"/>
      <c r="G11" s="346"/>
      <c r="H11" s="346"/>
      <c r="I11" s="346"/>
      <c r="J11" s="347"/>
      <c r="K11" s="100">
        <v>8</v>
      </c>
      <c r="L11" s="335" t="s">
        <v>533</v>
      </c>
      <c r="M11" s="336"/>
      <c r="N11" s="335" t="s">
        <v>534</v>
      </c>
      <c r="O11" s="336"/>
      <c r="P11" s="335" t="s">
        <v>525</v>
      </c>
      <c r="Q11" s="336"/>
      <c r="R11" s="340" t="s">
        <v>309</v>
      </c>
      <c r="S11" s="340"/>
      <c r="T11" s="340"/>
      <c r="U11" s="335" t="s">
        <v>536</v>
      </c>
      <c r="V11" s="336"/>
      <c r="W11" s="335"/>
      <c r="X11" s="336"/>
      <c r="Y11" s="54"/>
      <c r="Z11" s="54"/>
      <c r="AA11" s="54"/>
      <c r="AB11" s="54"/>
      <c r="AC11" s="60"/>
      <c r="AD11" s="60"/>
      <c r="AE11" s="60"/>
      <c r="AF11" s="60">
        <v>0.02</v>
      </c>
      <c r="AG11" s="60"/>
      <c r="AH11" s="60"/>
      <c r="AI11" s="60"/>
      <c r="AJ11" s="60"/>
      <c r="AK11" s="332"/>
      <c r="AL11" s="333"/>
      <c r="AM11" s="333"/>
      <c r="AN11" s="333"/>
      <c r="AO11" s="334"/>
      <c r="AP11" s="2"/>
      <c r="AQ11" s="59">
        <f t="shared" ref="AQ11:AQ27" si="2">IF(P11="材質劣化",2,IF(P11="漏水",3,1))</f>
        <v>2</v>
      </c>
      <c r="AS11" s="43" t="str">
        <f>IF(Y11&lt;&gt;"",1,"")</f>
        <v/>
      </c>
    </row>
    <row r="12" spans="2:86" ht="12" customHeight="1" x14ac:dyDescent="0.15">
      <c r="B12" s="342"/>
      <c r="C12" s="348"/>
      <c r="D12" s="346"/>
      <c r="E12" s="346"/>
      <c r="F12" s="346"/>
      <c r="G12" s="346"/>
      <c r="H12" s="346"/>
      <c r="I12" s="346"/>
      <c r="J12" s="347"/>
      <c r="K12" s="100">
        <v>9</v>
      </c>
      <c r="L12" s="335" t="s">
        <v>533</v>
      </c>
      <c r="M12" s="336"/>
      <c r="N12" s="335" t="s">
        <v>542</v>
      </c>
      <c r="O12" s="336"/>
      <c r="P12" s="335" t="s">
        <v>525</v>
      </c>
      <c r="Q12" s="336"/>
      <c r="R12" s="340" t="s">
        <v>309</v>
      </c>
      <c r="S12" s="340"/>
      <c r="T12" s="340"/>
      <c r="U12" s="335" t="s">
        <v>536</v>
      </c>
      <c r="V12" s="336"/>
      <c r="W12" s="335"/>
      <c r="X12" s="336"/>
      <c r="Y12" s="54"/>
      <c r="Z12" s="54"/>
      <c r="AA12" s="54"/>
      <c r="AB12" s="54"/>
      <c r="AC12" s="291"/>
      <c r="AD12" s="291"/>
      <c r="AE12" s="291"/>
      <c r="AF12" s="291">
        <v>0.16</v>
      </c>
      <c r="AG12" s="291"/>
      <c r="AH12" s="291"/>
      <c r="AI12" s="291"/>
      <c r="AJ12" s="291"/>
      <c r="AK12" s="332"/>
      <c r="AL12" s="333"/>
      <c r="AM12" s="333"/>
      <c r="AN12" s="333"/>
      <c r="AO12" s="334"/>
      <c r="AP12" s="2"/>
      <c r="AQ12" s="59">
        <f t="shared" si="2"/>
        <v>2</v>
      </c>
    </row>
    <row r="13" spans="2:86" ht="12" customHeight="1" x14ac:dyDescent="0.15">
      <c r="B13" s="342"/>
      <c r="C13" s="348"/>
      <c r="D13" s="346"/>
      <c r="E13" s="346"/>
      <c r="F13" s="346"/>
      <c r="G13" s="346"/>
      <c r="H13" s="346"/>
      <c r="I13" s="346"/>
      <c r="J13" s="347"/>
      <c r="K13" s="100">
        <v>10</v>
      </c>
      <c r="L13" s="335" t="s">
        <v>533</v>
      </c>
      <c r="M13" s="336"/>
      <c r="N13" s="335" t="s">
        <v>542</v>
      </c>
      <c r="O13" s="336"/>
      <c r="P13" s="335" t="s">
        <v>525</v>
      </c>
      <c r="Q13" s="336"/>
      <c r="R13" s="337" t="s">
        <v>309</v>
      </c>
      <c r="S13" s="338"/>
      <c r="T13" s="339"/>
      <c r="U13" s="335" t="s">
        <v>536</v>
      </c>
      <c r="V13" s="336"/>
      <c r="W13" s="335"/>
      <c r="X13" s="336"/>
      <c r="Y13" s="54"/>
      <c r="Z13" s="54"/>
      <c r="AA13" s="54"/>
      <c r="AB13" s="54"/>
      <c r="AC13" s="291"/>
      <c r="AD13" s="291"/>
      <c r="AE13" s="291"/>
      <c r="AF13" s="291">
        <v>0.05</v>
      </c>
      <c r="AG13" s="291"/>
      <c r="AH13" s="291"/>
      <c r="AI13" s="291"/>
      <c r="AJ13" s="291"/>
      <c r="AK13" s="332"/>
      <c r="AL13" s="333"/>
      <c r="AM13" s="333"/>
      <c r="AN13" s="333"/>
      <c r="AO13" s="334"/>
      <c r="AP13" s="2"/>
      <c r="AQ13" s="59">
        <f t="shared" si="2"/>
        <v>2</v>
      </c>
    </row>
    <row r="14" spans="2:86" ht="12" customHeight="1" x14ac:dyDescent="0.15">
      <c r="B14" s="342"/>
      <c r="C14" s="348"/>
      <c r="D14" s="346"/>
      <c r="E14" s="346"/>
      <c r="F14" s="346"/>
      <c r="G14" s="346"/>
      <c r="H14" s="346"/>
      <c r="I14" s="346"/>
      <c r="J14" s="347"/>
      <c r="K14" s="100">
        <v>16</v>
      </c>
      <c r="L14" s="335" t="s">
        <v>533</v>
      </c>
      <c r="M14" s="336"/>
      <c r="N14" s="335" t="s">
        <v>576</v>
      </c>
      <c r="O14" s="336"/>
      <c r="P14" s="335" t="s">
        <v>525</v>
      </c>
      <c r="Q14" s="336"/>
      <c r="R14" s="340" t="s">
        <v>309</v>
      </c>
      <c r="S14" s="340"/>
      <c r="T14" s="340"/>
      <c r="U14" s="335" t="s">
        <v>536</v>
      </c>
      <c r="V14" s="336"/>
      <c r="W14" s="335"/>
      <c r="X14" s="336"/>
      <c r="Y14" s="54"/>
      <c r="Z14" s="54"/>
      <c r="AA14" s="54"/>
      <c r="AB14" s="54"/>
      <c r="AC14" s="60"/>
      <c r="AD14" s="60"/>
      <c r="AE14" s="60"/>
      <c r="AF14" s="60">
        <v>0.02</v>
      </c>
      <c r="AG14" s="60"/>
      <c r="AH14" s="60"/>
      <c r="AI14" s="60"/>
      <c r="AJ14" s="60"/>
      <c r="AK14" s="332"/>
      <c r="AL14" s="333"/>
      <c r="AM14" s="333"/>
      <c r="AN14" s="333"/>
      <c r="AO14" s="334"/>
      <c r="AP14" s="2"/>
      <c r="AQ14" s="59">
        <f t="shared" si="2"/>
        <v>2</v>
      </c>
    </row>
    <row r="15" spans="2:86" ht="12" customHeight="1" x14ac:dyDescent="0.15">
      <c r="B15" s="342"/>
      <c r="C15" s="348"/>
      <c r="D15" s="346"/>
      <c r="E15" s="346"/>
      <c r="F15" s="346"/>
      <c r="G15" s="346"/>
      <c r="H15" s="346"/>
      <c r="I15" s="346"/>
      <c r="J15" s="347"/>
      <c r="K15" s="100">
        <v>24</v>
      </c>
      <c r="L15" s="335" t="s">
        <v>533</v>
      </c>
      <c r="M15" s="336"/>
      <c r="N15" s="335" t="s">
        <v>549</v>
      </c>
      <c r="O15" s="336"/>
      <c r="P15" s="335" t="s">
        <v>525</v>
      </c>
      <c r="Q15" s="336"/>
      <c r="R15" s="337" t="s">
        <v>309</v>
      </c>
      <c r="S15" s="338"/>
      <c r="T15" s="339"/>
      <c r="U15" s="335" t="s">
        <v>544</v>
      </c>
      <c r="V15" s="336"/>
      <c r="W15" s="335"/>
      <c r="X15" s="336"/>
      <c r="Y15" s="54"/>
      <c r="Z15" s="54"/>
      <c r="AA15" s="54"/>
      <c r="AB15" s="54"/>
      <c r="AC15" s="60"/>
      <c r="AD15" s="60"/>
      <c r="AE15" s="60"/>
      <c r="AF15" s="60">
        <v>0.08</v>
      </c>
      <c r="AG15" s="60"/>
      <c r="AH15" s="60"/>
      <c r="AI15" s="60"/>
      <c r="AJ15" s="60"/>
      <c r="AK15" s="332"/>
      <c r="AL15" s="333"/>
      <c r="AM15" s="333"/>
      <c r="AN15" s="333"/>
      <c r="AO15" s="334"/>
      <c r="AP15" s="2"/>
      <c r="AQ15" s="59">
        <f t="shared" si="2"/>
        <v>2</v>
      </c>
    </row>
    <row r="16" spans="2:86" ht="12" customHeight="1" x14ac:dyDescent="0.15">
      <c r="B16" s="342"/>
      <c r="C16" s="348"/>
      <c r="D16" s="346"/>
      <c r="E16" s="346"/>
      <c r="F16" s="346"/>
      <c r="G16" s="346"/>
      <c r="H16" s="346"/>
      <c r="I16" s="346"/>
      <c r="J16" s="347"/>
      <c r="K16" s="100">
        <v>25</v>
      </c>
      <c r="L16" s="335" t="s">
        <v>533</v>
      </c>
      <c r="M16" s="336"/>
      <c r="N16" s="335" t="s">
        <v>549</v>
      </c>
      <c r="O16" s="336"/>
      <c r="P16" s="335" t="s">
        <v>525</v>
      </c>
      <c r="Q16" s="336"/>
      <c r="R16" s="337" t="s">
        <v>309</v>
      </c>
      <c r="S16" s="338"/>
      <c r="T16" s="339"/>
      <c r="U16" s="335" t="s">
        <v>544</v>
      </c>
      <c r="V16" s="336"/>
      <c r="W16" s="335"/>
      <c r="X16" s="336"/>
      <c r="Y16" s="54"/>
      <c r="Z16" s="54"/>
      <c r="AA16" s="54"/>
      <c r="AB16" s="54"/>
      <c r="AC16" s="60"/>
      <c r="AD16" s="60"/>
      <c r="AE16" s="60"/>
      <c r="AF16" s="60">
        <v>0.14000000000000001</v>
      </c>
      <c r="AG16" s="60"/>
      <c r="AH16" s="60"/>
      <c r="AI16" s="60"/>
      <c r="AJ16" s="60"/>
      <c r="AK16" s="332"/>
      <c r="AL16" s="333"/>
      <c r="AM16" s="333"/>
      <c r="AN16" s="333"/>
      <c r="AO16" s="334"/>
      <c r="AP16" s="2"/>
      <c r="AQ16" s="59">
        <f t="shared" si="2"/>
        <v>2</v>
      </c>
    </row>
    <row r="17" spans="2:46" ht="12" customHeight="1" x14ac:dyDescent="0.15">
      <c r="B17" s="342"/>
      <c r="C17" s="348"/>
      <c r="D17" s="346"/>
      <c r="E17" s="346"/>
      <c r="F17" s="346"/>
      <c r="G17" s="346"/>
      <c r="H17" s="346"/>
      <c r="I17" s="346"/>
      <c r="J17" s="347"/>
      <c r="K17" s="100">
        <v>26</v>
      </c>
      <c r="L17" s="335" t="s">
        <v>533</v>
      </c>
      <c r="M17" s="336"/>
      <c r="N17" s="335" t="s">
        <v>549</v>
      </c>
      <c r="O17" s="336"/>
      <c r="P17" s="335" t="s">
        <v>525</v>
      </c>
      <c r="Q17" s="336"/>
      <c r="R17" s="337" t="s">
        <v>309</v>
      </c>
      <c r="S17" s="338"/>
      <c r="T17" s="339"/>
      <c r="U17" s="335" t="s">
        <v>544</v>
      </c>
      <c r="V17" s="336"/>
      <c r="W17" s="335"/>
      <c r="X17" s="336"/>
      <c r="Y17" s="54"/>
      <c r="Z17" s="54"/>
      <c r="AA17" s="54"/>
      <c r="AB17" s="54"/>
      <c r="AC17" s="60"/>
      <c r="AD17" s="60"/>
      <c r="AE17" s="60"/>
      <c r="AF17" s="60">
        <v>0.05</v>
      </c>
      <c r="AG17" s="60"/>
      <c r="AH17" s="60"/>
      <c r="AI17" s="60"/>
      <c r="AJ17" s="60"/>
      <c r="AK17" s="332"/>
      <c r="AL17" s="333"/>
      <c r="AM17" s="333"/>
      <c r="AN17" s="333"/>
      <c r="AO17" s="334"/>
      <c r="AP17" s="2"/>
      <c r="AQ17" s="59">
        <f t="shared" si="2"/>
        <v>2</v>
      </c>
    </row>
    <row r="18" spans="2:46" ht="12" customHeight="1" x14ac:dyDescent="0.15">
      <c r="B18" s="342"/>
      <c r="C18" s="348"/>
      <c r="D18" s="346"/>
      <c r="E18" s="346"/>
      <c r="F18" s="346"/>
      <c r="G18" s="346"/>
      <c r="H18" s="346"/>
      <c r="I18" s="346"/>
      <c r="J18" s="347"/>
      <c r="K18" s="100">
        <v>27</v>
      </c>
      <c r="L18" s="335" t="s">
        <v>533</v>
      </c>
      <c r="M18" s="336"/>
      <c r="N18" s="335" t="s">
        <v>549</v>
      </c>
      <c r="O18" s="336"/>
      <c r="P18" s="335" t="s">
        <v>525</v>
      </c>
      <c r="Q18" s="336"/>
      <c r="R18" s="337" t="s">
        <v>309</v>
      </c>
      <c r="S18" s="338"/>
      <c r="T18" s="339"/>
      <c r="U18" s="335" t="s">
        <v>544</v>
      </c>
      <c r="V18" s="336"/>
      <c r="W18" s="335"/>
      <c r="X18" s="336"/>
      <c r="Y18" s="54"/>
      <c r="Z18" s="54"/>
      <c r="AA18" s="54"/>
      <c r="AB18" s="54"/>
      <c r="AC18" s="60"/>
      <c r="AD18" s="60"/>
      <c r="AE18" s="60"/>
      <c r="AF18" s="60">
        <v>0.02</v>
      </c>
      <c r="AG18" s="60"/>
      <c r="AH18" s="60"/>
      <c r="AI18" s="60"/>
      <c r="AJ18" s="60"/>
      <c r="AK18" s="332"/>
      <c r="AL18" s="333"/>
      <c r="AM18" s="333"/>
      <c r="AN18" s="333"/>
      <c r="AO18" s="334"/>
      <c r="AP18" s="2"/>
      <c r="AQ18" s="59">
        <f t="shared" si="2"/>
        <v>2</v>
      </c>
    </row>
    <row r="19" spans="2:46" ht="12" customHeight="1" x14ac:dyDescent="0.15">
      <c r="B19" s="342"/>
      <c r="C19" s="348"/>
      <c r="D19" s="346"/>
      <c r="E19" s="346"/>
      <c r="F19" s="346"/>
      <c r="G19" s="346"/>
      <c r="H19" s="346"/>
      <c r="I19" s="346"/>
      <c r="J19" s="347"/>
      <c r="K19" s="100">
        <v>28</v>
      </c>
      <c r="L19" s="335" t="s">
        <v>533</v>
      </c>
      <c r="M19" s="336"/>
      <c r="N19" s="335" t="s">
        <v>549</v>
      </c>
      <c r="O19" s="336"/>
      <c r="P19" s="335" t="s">
        <v>525</v>
      </c>
      <c r="Q19" s="336"/>
      <c r="R19" s="337" t="s">
        <v>309</v>
      </c>
      <c r="S19" s="338"/>
      <c r="T19" s="339"/>
      <c r="U19" s="335" t="s">
        <v>544</v>
      </c>
      <c r="V19" s="336"/>
      <c r="W19" s="335"/>
      <c r="X19" s="336"/>
      <c r="Y19" s="54"/>
      <c r="Z19" s="54"/>
      <c r="AA19" s="54"/>
      <c r="AB19" s="54"/>
      <c r="AC19" s="60"/>
      <c r="AD19" s="60"/>
      <c r="AE19" s="60"/>
      <c r="AF19" s="60">
        <v>0.12</v>
      </c>
      <c r="AG19" s="60"/>
      <c r="AH19" s="60"/>
      <c r="AI19" s="60"/>
      <c r="AJ19" s="60"/>
      <c r="AK19" s="332"/>
      <c r="AL19" s="333"/>
      <c r="AM19" s="333"/>
      <c r="AN19" s="333"/>
      <c r="AO19" s="334"/>
      <c r="AP19" s="2"/>
      <c r="AQ19" s="59">
        <f t="shared" si="2"/>
        <v>2</v>
      </c>
    </row>
    <row r="20" spans="2:46" ht="12" customHeight="1" x14ac:dyDescent="0.15">
      <c r="B20" s="342"/>
      <c r="C20" s="348"/>
      <c r="D20" s="346"/>
      <c r="E20" s="346"/>
      <c r="F20" s="346"/>
      <c r="G20" s="346"/>
      <c r="H20" s="346"/>
      <c r="I20" s="346"/>
      <c r="J20" s="347"/>
      <c r="K20" s="100">
        <v>29</v>
      </c>
      <c r="L20" s="335" t="s">
        <v>533</v>
      </c>
      <c r="M20" s="336"/>
      <c r="N20" s="335" t="s">
        <v>567</v>
      </c>
      <c r="O20" s="336"/>
      <c r="P20" s="335" t="s">
        <v>525</v>
      </c>
      <c r="Q20" s="336"/>
      <c r="R20" s="337" t="s">
        <v>309</v>
      </c>
      <c r="S20" s="338"/>
      <c r="T20" s="339"/>
      <c r="U20" s="335" t="s">
        <v>536</v>
      </c>
      <c r="V20" s="336"/>
      <c r="W20" s="335"/>
      <c r="X20" s="336"/>
      <c r="Y20" s="54"/>
      <c r="Z20" s="54"/>
      <c r="AA20" s="54"/>
      <c r="AB20" s="54"/>
      <c r="AC20" s="60"/>
      <c r="AD20" s="60"/>
      <c r="AE20" s="60"/>
      <c r="AF20" s="60">
        <v>0.08</v>
      </c>
      <c r="AG20" s="60"/>
      <c r="AH20" s="60"/>
      <c r="AI20" s="60"/>
      <c r="AJ20" s="60"/>
      <c r="AK20" s="332"/>
      <c r="AL20" s="333"/>
      <c r="AM20" s="333"/>
      <c r="AN20" s="333"/>
      <c r="AO20" s="334"/>
      <c r="AP20" s="2"/>
      <c r="AQ20" s="59">
        <f t="shared" si="2"/>
        <v>2</v>
      </c>
    </row>
    <row r="21" spans="2:46" ht="12" customHeight="1" x14ac:dyDescent="0.15">
      <c r="B21" s="342"/>
      <c r="C21" s="348"/>
      <c r="D21" s="346"/>
      <c r="E21" s="346"/>
      <c r="F21" s="346"/>
      <c r="G21" s="346"/>
      <c r="H21" s="346"/>
      <c r="I21" s="346"/>
      <c r="J21" s="347"/>
      <c r="K21" s="100">
        <v>31</v>
      </c>
      <c r="L21" s="335" t="s">
        <v>533</v>
      </c>
      <c r="M21" s="336"/>
      <c r="N21" s="335" t="s">
        <v>567</v>
      </c>
      <c r="O21" s="336"/>
      <c r="P21" s="335" t="s">
        <v>525</v>
      </c>
      <c r="Q21" s="336"/>
      <c r="R21" s="337" t="s">
        <v>335</v>
      </c>
      <c r="S21" s="338"/>
      <c r="T21" s="339"/>
      <c r="U21" s="335" t="s">
        <v>536</v>
      </c>
      <c r="V21" s="336"/>
      <c r="W21" s="335"/>
      <c r="X21" s="336"/>
      <c r="Y21" s="54"/>
      <c r="Z21" s="54"/>
      <c r="AA21" s="54"/>
      <c r="AB21" s="54"/>
      <c r="AC21" s="60"/>
      <c r="AD21" s="60"/>
      <c r="AE21" s="60"/>
      <c r="AF21" s="60">
        <v>0.01</v>
      </c>
      <c r="AG21" s="60"/>
      <c r="AH21" s="60"/>
      <c r="AI21" s="60"/>
      <c r="AJ21" s="60"/>
      <c r="AK21" s="332"/>
      <c r="AL21" s="333"/>
      <c r="AM21" s="333"/>
      <c r="AN21" s="333"/>
      <c r="AO21" s="334"/>
      <c r="AP21" s="2"/>
      <c r="AQ21" s="59">
        <f t="shared" si="2"/>
        <v>2</v>
      </c>
    </row>
    <row r="22" spans="2:46" ht="12" customHeight="1" x14ac:dyDescent="0.15">
      <c r="B22" s="342"/>
      <c r="C22" s="348"/>
      <c r="D22" s="346"/>
      <c r="E22" s="346"/>
      <c r="F22" s="346"/>
      <c r="G22" s="346"/>
      <c r="H22" s="346"/>
      <c r="I22" s="346"/>
      <c r="J22" s="347"/>
      <c r="K22" s="100">
        <v>32</v>
      </c>
      <c r="L22" s="335" t="s">
        <v>533</v>
      </c>
      <c r="M22" s="336"/>
      <c r="N22" s="335" t="s">
        <v>552</v>
      </c>
      <c r="O22" s="336"/>
      <c r="P22" s="335" t="s">
        <v>525</v>
      </c>
      <c r="Q22" s="336"/>
      <c r="R22" s="337" t="s">
        <v>309</v>
      </c>
      <c r="S22" s="338"/>
      <c r="T22" s="339"/>
      <c r="U22" s="335" t="s">
        <v>544</v>
      </c>
      <c r="V22" s="336"/>
      <c r="W22" s="335"/>
      <c r="X22" s="336"/>
      <c r="Y22" s="54"/>
      <c r="Z22" s="54"/>
      <c r="AA22" s="54"/>
      <c r="AB22" s="54"/>
      <c r="AC22" s="60"/>
      <c r="AD22" s="60"/>
      <c r="AE22" s="60"/>
      <c r="AF22" s="60">
        <v>0.15</v>
      </c>
      <c r="AG22" s="60"/>
      <c r="AH22" s="60"/>
      <c r="AI22" s="60"/>
      <c r="AJ22" s="60"/>
      <c r="AK22" s="332"/>
      <c r="AL22" s="333"/>
      <c r="AM22" s="333"/>
      <c r="AN22" s="333"/>
      <c r="AO22" s="334"/>
      <c r="AP22" s="2"/>
      <c r="AQ22" s="59">
        <f t="shared" si="2"/>
        <v>2</v>
      </c>
    </row>
    <row r="23" spans="2:46" ht="12" customHeight="1" x14ac:dyDescent="0.15">
      <c r="B23" s="342"/>
      <c r="C23" s="348"/>
      <c r="D23" s="346"/>
      <c r="E23" s="346"/>
      <c r="F23" s="346"/>
      <c r="G23" s="346"/>
      <c r="H23" s="346"/>
      <c r="I23" s="346"/>
      <c r="J23" s="347"/>
      <c r="K23" s="100">
        <v>33</v>
      </c>
      <c r="L23" s="335" t="s">
        <v>533</v>
      </c>
      <c r="M23" s="336"/>
      <c r="N23" s="335" t="s">
        <v>552</v>
      </c>
      <c r="O23" s="336"/>
      <c r="P23" s="335" t="s">
        <v>525</v>
      </c>
      <c r="Q23" s="336"/>
      <c r="R23" s="337" t="s">
        <v>309</v>
      </c>
      <c r="S23" s="338"/>
      <c r="T23" s="339"/>
      <c r="U23" s="335" t="s">
        <v>544</v>
      </c>
      <c r="V23" s="336"/>
      <c r="W23" s="335"/>
      <c r="X23" s="336"/>
      <c r="Y23" s="54"/>
      <c r="Z23" s="54"/>
      <c r="AA23" s="54"/>
      <c r="AB23" s="54"/>
      <c r="AC23" s="60"/>
      <c r="AD23" s="60"/>
      <c r="AE23" s="60"/>
      <c r="AF23" s="60">
        <v>0.25</v>
      </c>
      <c r="AG23" s="60"/>
      <c r="AH23" s="60"/>
      <c r="AI23" s="60"/>
      <c r="AJ23" s="60"/>
      <c r="AK23" s="332"/>
      <c r="AL23" s="333"/>
      <c r="AM23" s="333"/>
      <c r="AN23" s="333"/>
      <c r="AO23" s="334"/>
      <c r="AP23" s="2"/>
      <c r="AQ23" s="59">
        <f t="shared" si="2"/>
        <v>2</v>
      </c>
    </row>
    <row r="24" spans="2:46" ht="12" customHeight="1" x14ac:dyDescent="0.15">
      <c r="B24" s="342"/>
      <c r="C24" s="348"/>
      <c r="D24" s="346"/>
      <c r="E24" s="346"/>
      <c r="F24" s="346"/>
      <c r="G24" s="346"/>
      <c r="H24" s="346"/>
      <c r="I24" s="346"/>
      <c r="J24" s="347"/>
      <c r="K24" s="100">
        <v>34</v>
      </c>
      <c r="L24" s="335" t="s">
        <v>533</v>
      </c>
      <c r="M24" s="336"/>
      <c r="N24" s="335" t="s">
        <v>552</v>
      </c>
      <c r="O24" s="336"/>
      <c r="P24" s="335" t="s">
        <v>525</v>
      </c>
      <c r="Q24" s="336"/>
      <c r="R24" s="337" t="s">
        <v>309</v>
      </c>
      <c r="S24" s="338"/>
      <c r="T24" s="339"/>
      <c r="U24" s="335" t="s">
        <v>544</v>
      </c>
      <c r="V24" s="336"/>
      <c r="W24" s="335"/>
      <c r="X24" s="336"/>
      <c r="Y24" s="54"/>
      <c r="Z24" s="54"/>
      <c r="AA24" s="54"/>
      <c r="AB24" s="54"/>
      <c r="AC24" s="60"/>
      <c r="AD24" s="60"/>
      <c r="AE24" s="60"/>
      <c r="AF24" s="60">
        <v>0.03</v>
      </c>
      <c r="AG24" s="60"/>
      <c r="AH24" s="60"/>
      <c r="AI24" s="60"/>
      <c r="AJ24" s="60"/>
      <c r="AK24" s="332"/>
      <c r="AL24" s="333"/>
      <c r="AM24" s="333"/>
      <c r="AN24" s="333"/>
      <c r="AO24" s="334"/>
      <c r="AP24" s="2"/>
      <c r="AQ24" s="59">
        <f t="shared" si="2"/>
        <v>2</v>
      </c>
    </row>
    <row r="25" spans="2:46" ht="12" customHeight="1" x14ac:dyDescent="0.15">
      <c r="B25" s="342"/>
      <c r="C25" s="348"/>
      <c r="D25" s="346"/>
      <c r="E25" s="346"/>
      <c r="F25" s="346"/>
      <c r="G25" s="346"/>
      <c r="H25" s="346"/>
      <c r="I25" s="346"/>
      <c r="J25" s="347"/>
      <c r="K25" s="100">
        <v>35</v>
      </c>
      <c r="L25" s="335" t="s">
        <v>533</v>
      </c>
      <c r="M25" s="336"/>
      <c r="N25" s="335" t="s">
        <v>552</v>
      </c>
      <c r="O25" s="336"/>
      <c r="P25" s="335" t="s">
        <v>525</v>
      </c>
      <c r="Q25" s="336"/>
      <c r="R25" s="337" t="s">
        <v>309</v>
      </c>
      <c r="S25" s="338"/>
      <c r="T25" s="339"/>
      <c r="U25" s="335" t="s">
        <v>544</v>
      </c>
      <c r="V25" s="336"/>
      <c r="W25" s="335"/>
      <c r="X25" s="336"/>
      <c r="Y25" s="54"/>
      <c r="Z25" s="54"/>
      <c r="AA25" s="54"/>
      <c r="AB25" s="54"/>
      <c r="AC25" s="60"/>
      <c r="AD25" s="60"/>
      <c r="AE25" s="60"/>
      <c r="AF25" s="60">
        <v>0.04</v>
      </c>
      <c r="AG25" s="60"/>
      <c r="AH25" s="60"/>
      <c r="AI25" s="60"/>
      <c r="AJ25" s="60"/>
      <c r="AK25" s="332"/>
      <c r="AL25" s="333"/>
      <c r="AM25" s="333"/>
      <c r="AN25" s="333"/>
      <c r="AO25" s="334"/>
      <c r="AP25" s="2"/>
      <c r="AQ25" s="59">
        <f t="shared" si="2"/>
        <v>2</v>
      </c>
    </row>
    <row r="26" spans="2:46" ht="12" customHeight="1" x14ac:dyDescent="0.15">
      <c r="B26" s="342"/>
      <c r="C26" s="348"/>
      <c r="D26" s="346"/>
      <c r="E26" s="346"/>
      <c r="F26" s="346"/>
      <c r="G26" s="346"/>
      <c r="H26" s="346"/>
      <c r="I26" s="346"/>
      <c r="J26" s="347"/>
      <c r="K26" s="100">
        <v>46</v>
      </c>
      <c r="L26" s="335" t="s">
        <v>557</v>
      </c>
      <c r="M26" s="336"/>
      <c r="N26" s="335" t="s">
        <v>558</v>
      </c>
      <c r="O26" s="336"/>
      <c r="P26" s="335"/>
      <c r="Q26" s="336"/>
      <c r="R26" s="337" t="s">
        <v>343</v>
      </c>
      <c r="S26" s="338"/>
      <c r="T26" s="339"/>
      <c r="U26" s="335" t="s">
        <v>545</v>
      </c>
      <c r="V26" s="336"/>
      <c r="W26" s="335"/>
      <c r="X26" s="336"/>
      <c r="Y26" s="54"/>
      <c r="Z26" s="54"/>
      <c r="AA26" s="54"/>
      <c r="AB26" s="54"/>
      <c r="AC26" s="60"/>
      <c r="AD26" s="60"/>
      <c r="AE26" s="60"/>
      <c r="AF26" s="60"/>
      <c r="AG26" s="60"/>
      <c r="AH26" s="60"/>
      <c r="AI26" s="60"/>
      <c r="AJ26" s="60"/>
      <c r="AK26" s="332" t="s">
        <v>595</v>
      </c>
      <c r="AL26" s="333"/>
      <c r="AM26" s="333"/>
      <c r="AN26" s="333"/>
      <c r="AO26" s="334"/>
      <c r="AP26" s="2"/>
      <c r="AQ26" s="59">
        <f t="shared" si="2"/>
        <v>1</v>
      </c>
    </row>
    <row r="27" spans="2:46" ht="12" customHeight="1" x14ac:dyDescent="0.15">
      <c r="B27" s="342"/>
      <c r="C27" s="348"/>
      <c r="D27" s="346"/>
      <c r="E27" s="346"/>
      <c r="F27" s="346"/>
      <c r="G27" s="346"/>
      <c r="H27" s="346"/>
      <c r="I27" s="346"/>
      <c r="J27" s="347"/>
      <c r="K27" s="100">
        <v>17</v>
      </c>
      <c r="L27" s="335"/>
      <c r="M27" s="336"/>
      <c r="N27" s="335"/>
      <c r="O27" s="336"/>
      <c r="P27" s="335"/>
      <c r="Q27" s="336"/>
      <c r="R27" s="337"/>
      <c r="S27" s="338"/>
      <c r="T27" s="339"/>
      <c r="U27" s="335"/>
      <c r="V27" s="336"/>
      <c r="W27" s="335"/>
      <c r="X27" s="336"/>
      <c r="Y27" s="54"/>
      <c r="Z27" s="54"/>
      <c r="AA27" s="54"/>
      <c r="AB27" s="54"/>
      <c r="AC27" s="60"/>
      <c r="AD27" s="60"/>
      <c r="AE27" s="60"/>
      <c r="AF27" s="60"/>
      <c r="AG27" s="60"/>
      <c r="AH27" s="60"/>
      <c r="AI27" s="60"/>
      <c r="AJ27" s="60"/>
      <c r="AK27" s="332"/>
      <c r="AL27" s="333"/>
      <c r="AM27" s="333"/>
      <c r="AN27" s="333"/>
      <c r="AO27" s="334"/>
      <c r="AP27" s="2"/>
      <c r="AQ27" s="59">
        <f t="shared" si="2"/>
        <v>1</v>
      </c>
    </row>
    <row r="28" spans="2:46" ht="12" customHeight="1" x14ac:dyDescent="0.15">
      <c r="B28" s="342"/>
      <c r="C28" s="348"/>
      <c r="D28" s="346"/>
      <c r="E28" s="346"/>
      <c r="F28" s="346"/>
      <c r="G28" s="346"/>
      <c r="H28" s="346"/>
      <c r="I28" s="346"/>
      <c r="J28" s="347"/>
      <c r="K28" s="100">
        <v>18</v>
      </c>
      <c r="L28" s="335"/>
      <c r="M28" s="336"/>
      <c r="N28" s="335"/>
      <c r="O28" s="336"/>
      <c r="P28" s="335"/>
      <c r="Q28" s="336"/>
      <c r="R28" s="337"/>
      <c r="S28" s="338"/>
      <c r="T28" s="339"/>
      <c r="U28" s="335"/>
      <c r="V28" s="336"/>
      <c r="W28" s="335"/>
      <c r="X28" s="336"/>
      <c r="Y28" s="54"/>
      <c r="Z28" s="54"/>
      <c r="AA28" s="54"/>
      <c r="AB28" s="54"/>
      <c r="AC28" s="60"/>
      <c r="AD28" s="60"/>
      <c r="AE28" s="60"/>
      <c r="AF28" s="60"/>
      <c r="AG28" s="60"/>
      <c r="AH28" s="60"/>
      <c r="AI28" s="60"/>
      <c r="AJ28" s="60"/>
      <c r="AK28" s="332"/>
      <c r="AL28" s="333"/>
      <c r="AM28" s="333"/>
      <c r="AN28" s="333"/>
      <c r="AO28" s="334"/>
      <c r="AP28" s="2"/>
      <c r="AQ28" s="59">
        <f>IF(P30="材質劣化",2,IF(P30="漏水",3,1))</f>
        <v>1</v>
      </c>
    </row>
    <row r="29" spans="2:46" ht="12" customHeight="1" x14ac:dyDescent="0.15">
      <c r="B29" s="342"/>
      <c r="C29" s="348"/>
      <c r="D29" s="346"/>
      <c r="E29" s="346"/>
      <c r="F29" s="346"/>
      <c r="G29" s="346"/>
      <c r="H29" s="346"/>
      <c r="I29" s="346"/>
      <c r="J29" s="347"/>
      <c r="K29" s="100">
        <v>19</v>
      </c>
      <c r="L29" s="335"/>
      <c r="M29" s="336"/>
      <c r="N29" s="335"/>
      <c r="O29" s="336"/>
      <c r="P29" s="335"/>
      <c r="Q29" s="336"/>
      <c r="R29" s="337"/>
      <c r="S29" s="338"/>
      <c r="T29" s="339"/>
      <c r="U29" s="335"/>
      <c r="V29" s="336"/>
      <c r="W29" s="335"/>
      <c r="X29" s="336"/>
      <c r="Y29" s="54"/>
      <c r="Z29" s="54"/>
      <c r="AA29" s="54"/>
      <c r="AB29" s="54"/>
      <c r="AC29" s="60"/>
      <c r="AD29" s="60"/>
      <c r="AE29" s="60"/>
      <c r="AF29" s="60"/>
      <c r="AG29" s="60"/>
      <c r="AH29" s="60"/>
      <c r="AI29" s="60"/>
      <c r="AJ29" s="60"/>
      <c r="AK29" s="332"/>
      <c r="AL29" s="333"/>
      <c r="AM29" s="333"/>
      <c r="AN29" s="333"/>
      <c r="AO29" s="334"/>
      <c r="AP29" s="2"/>
      <c r="AQ29" s="59">
        <f>IF(P34="材質劣化",2,IF(P34="漏水",3,1))</f>
        <v>1</v>
      </c>
    </row>
    <row r="30" spans="2:46" ht="12" customHeight="1" x14ac:dyDescent="0.15">
      <c r="B30" s="342"/>
      <c r="C30" s="348"/>
      <c r="D30" s="346"/>
      <c r="E30" s="346"/>
      <c r="F30" s="346"/>
      <c r="G30" s="346"/>
      <c r="H30" s="346"/>
      <c r="I30" s="346"/>
      <c r="J30" s="347"/>
      <c r="K30" s="100">
        <v>20</v>
      </c>
      <c r="L30" s="335"/>
      <c r="M30" s="336"/>
      <c r="N30" s="335"/>
      <c r="O30" s="336"/>
      <c r="P30" s="335"/>
      <c r="Q30" s="336"/>
      <c r="R30" s="337"/>
      <c r="S30" s="338"/>
      <c r="T30" s="339"/>
      <c r="U30" s="335"/>
      <c r="V30" s="336"/>
      <c r="W30" s="335"/>
      <c r="X30" s="336"/>
      <c r="Y30" s="54"/>
      <c r="Z30" s="54"/>
      <c r="AA30" s="54"/>
      <c r="AB30" s="54"/>
      <c r="AC30" s="60"/>
      <c r="AD30" s="60"/>
      <c r="AE30" s="60"/>
      <c r="AF30" s="60"/>
      <c r="AG30" s="60"/>
      <c r="AH30" s="60"/>
      <c r="AI30" s="60"/>
      <c r="AJ30" s="60"/>
      <c r="AK30" s="332"/>
      <c r="AL30" s="333"/>
      <c r="AM30" s="333"/>
      <c r="AN30" s="333"/>
      <c r="AO30" s="334"/>
      <c r="AP30" s="2"/>
      <c r="AQ30" s="59">
        <f>IF(P30="材質劣化",2,IF(P30="漏水",3,1))</f>
        <v>1</v>
      </c>
    </row>
    <row r="31" spans="2:46" ht="12" customHeight="1" x14ac:dyDescent="0.15">
      <c r="B31" s="342"/>
      <c r="C31" s="348"/>
      <c r="D31" s="346"/>
      <c r="E31" s="346"/>
      <c r="F31" s="346"/>
      <c r="G31" s="346"/>
      <c r="H31" s="346"/>
      <c r="I31" s="346"/>
      <c r="J31" s="347"/>
      <c r="K31" s="100">
        <v>21</v>
      </c>
      <c r="L31" s="335"/>
      <c r="M31" s="336"/>
      <c r="N31" s="335"/>
      <c r="O31" s="336"/>
      <c r="P31" s="335"/>
      <c r="Q31" s="336"/>
      <c r="R31" s="337"/>
      <c r="S31" s="338"/>
      <c r="T31" s="339"/>
      <c r="U31" s="335"/>
      <c r="V31" s="336"/>
      <c r="W31" s="335"/>
      <c r="X31" s="336"/>
      <c r="Y31" s="54"/>
      <c r="Z31" s="54"/>
      <c r="AA31" s="54"/>
      <c r="AB31" s="54"/>
      <c r="AC31" s="60"/>
      <c r="AD31" s="60"/>
      <c r="AE31" s="60"/>
      <c r="AF31" s="60"/>
      <c r="AG31" s="60"/>
      <c r="AH31" s="60"/>
      <c r="AI31" s="60"/>
      <c r="AJ31" s="60"/>
      <c r="AK31" s="332"/>
      <c r="AL31" s="333"/>
      <c r="AM31" s="333"/>
      <c r="AN31" s="333"/>
      <c r="AO31" s="334"/>
      <c r="AP31" s="2"/>
      <c r="AQ31" s="59">
        <f>IF(P33="材質劣化",2,IF(P33="漏水",3,1))</f>
        <v>1</v>
      </c>
    </row>
    <row r="32" spans="2:46" ht="12" customHeight="1" x14ac:dyDescent="0.15">
      <c r="B32" s="342"/>
      <c r="C32" s="348"/>
      <c r="D32" s="346"/>
      <c r="E32" s="346"/>
      <c r="F32" s="346"/>
      <c r="G32" s="346"/>
      <c r="H32" s="346"/>
      <c r="I32" s="346"/>
      <c r="J32" s="347"/>
      <c r="K32" s="100">
        <v>22</v>
      </c>
      <c r="L32" s="335"/>
      <c r="M32" s="336"/>
      <c r="N32" s="335"/>
      <c r="O32" s="336"/>
      <c r="P32" s="335"/>
      <c r="Q32" s="336"/>
      <c r="R32" s="337"/>
      <c r="S32" s="338"/>
      <c r="T32" s="339"/>
      <c r="U32" s="335"/>
      <c r="V32" s="336"/>
      <c r="W32" s="335"/>
      <c r="X32" s="336"/>
      <c r="Y32" s="54"/>
      <c r="Z32" s="54"/>
      <c r="AA32" s="54"/>
      <c r="AB32" s="54"/>
      <c r="AC32" s="60"/>
      <c r="AD32" s="60"/>
      <c r="AE32" s="60"/>
      <c r="AF32" s="60"/>
      <c r="AG32" s="60"/>
      <c r="AH32" s="60"/>
      <c r="AI32" s="60"/>
      <c r="AJ32" s="60"/>
      <c r="AK32" s="332"/>
      <c r="AL32" s="333"/>
      <c r="AM32" s="333"/>
      <c r="AN32" s="333"/>
      <c r="AO32" s="334"/>
      <c r="AP32" s="2"/>
      <c r="AQ32" s="59">
        <f>IF(P37="材質劣化",2,IF(P37="漏水",3,1))</f>
        <v>1</v>
      </c>
      <c r="AS32" s="3"/>
      <c r="AT32" s="3"/>
    </row>
    <row r="33" spans="2:86" ht="12" customHeight="1" x14ac:dyDescent="0.15">
      <c r="B33" s="342"/>
      <c r="C33" s="348"/>
      <c r="D33" s="346"/>
      <c r="E33" s="346"/>
      <c r="F33" s="346"/>
      <c r="G33" s="346"/>
      <c r="H33" s="346"/>
      <c r="I33" s="346"/>
      <c r="J33" s="347"/>
      <c r="K33" s="100">
        <v>23</v>
      </c>
      <c r="L33" s="335"/>
      <c r="M33" s="336"/>
      <c r="N33" s="335"/>
      <c r="O33" s="336"/>
      <c r="P33" s="335"/>
      <c r="Q33" s="336"/>
      <c r="R33" s="337"/>
      <c r="S33" s="338"/>
      <c r="T33" s="339"/>
      <c r="U33" s="335"/>
      <c r="V33" s="336"/>
      <c r="W33" s="335"/>
      <c r="X33" s="336"/>
      <c r="Y33" s="54"/>
      <c r="Z33" s="54"/>
      <c r="AA33" s="54"/>
      <c r="AB33" s="54"/>
      <c r="AC33" s="60"/>
      <c r="AD33" s="60"/>
      <c r="AE33" s="60"/>
      <c r="AF33" s="60"/>
      <c r="AG33" s="60"/>
      <c r="AH33" s="60"/>
      <c r="AI33" s="60"/>
      <c r="AJ33" s="60"/>
      <c r="AK33" s="332"/>
      <c r="AL33" s="333"/>
      <c r="AM33" s="333"/>
      <c r="AN33" s="333"/>
      <c r="AO33" s="334"/>
      <c r="AP33" s="2"/>
      <c r="AQ33" s="59">
        <f>IF(P33="材質劣化",2,IF(P33="漏水",3,1))</f>
        <v>1</v>
      </c>
      <c r="AS33" s="198"/>
      <c r="AT33" s="198"/>
    </row>
    <row r="34" spans="2:86" ht="12" customHeight="1" x14ac:dyDescent="0.15">
      <c r="B34" s="342"/>
      <c r="C34" s="348"/>
      <c r="D34" s="346"/>
      <c r="E34" s="346"/>
      <c r="F34" s="346"/>
      <c r="G34" s="346"/>
      <c r="H34" s="346"/>
      <c r="I34" s="346"/>
      <c r="J34" s="347"/>
      <c r="K34" s="100">
        <v>24</v>
      </c>
      <c r="L34" s="335"/>
      <c r="M34" s="336"/>
      <c r="N34" s="335"/>
      <c r="O34" s="336"/>
      <c r="P34" s="335"/>
      <c r="Q34" s="336"/>
      <c r="R34" s="337"/>
      <c r="S34" s="338"/>
      <c r="T34" s="339"/>
      <c r="U34" s="335"/>
      <c r="V34" s="336"/>
      <c r="W34" s="335"/>
      <c r="X34" s="336"/>
      <c r="Y34" s="54"/>
      <c r="Z34" s="54"/>
      <c r="AA34" s="54"/>
      <c r="AB34" s="54"/>
      <c r="AC34" s="60"/>
      <c r="AD34" s="60"/>
      <c r="AE34" s="60"/>
      <c r="AF34" s="60"/>
      <c r="AG34" s="60"/>
      <c r="AH34" s="60"/>
      <c r="AI34" s="60"/>
      <c r="AJ34" s="60"/>
      <c r="AK34" s="332"/>
      <c r="AL34" s="333"/>
      <c r="AM34" s="333"/>
      <c r="AN34" s="333"/>
      <c r="AO34" s="334"/>
      <c r="AP34" s="2"/>
      <c r="AQ34" s="59">
        <f>IF(P36="材質劣化",2,IF(P36="漏水",3,1))</f>
        <v>1</v>
      </c>
      <c r="AS34" s="199"/>
      <c r="AT34" s="199"/>
    </row>
    <row r="35" spans="2:86" ht="12" customHeight="1" x14ac:dyDescent="0.15">
      <c r="B35" s="342"/>
      <c r="C35" s="348"/>
      <c r="D35" s="346"/>
      <c r="E35" s="346"/>
      <c r="F35" s="346"/>
      <c r="G35" s="346"/>
      <c r="H35" s="346"/>
      <c r="I35" s="346"/>
      <c r="J35" s="347"/>
      <c r="K35" s="316" t="s">
        <v>918</v>
      </c>
      <c r="L35" s="318" t="s">
        <v>919</v>
      </c>
      <c r="M35" s="318"/>
      <c r="N35" s="318"/>
      <c r="O35" s="318"/>
      <c r="P35" s="318"/>
      <c r="Q35" s="318"/>
      <c r="R35" s="318"/>
      <c r="S35" s="318"/>
      <c r="T35" s="318"/>
      <c r="U35" s="318"/>
      <c r="V35" s="318"/>
      <c r="W35" s="318"/>
      <c r="X35" s="318"/>
      <c r="Y35" s="319" t="s">
        <v>545</v>
      </c>
      <c r="Z35" s="320"/>
      <c r="AA35" s="320"/>
      <c r="AB35" s="321"/>
      <c r="AC35" s="124">
        <f t="shared" ref="AC35:AJ35" si="3">SUM(AC11:AC34)</f>
        <v>0</v>
      </c>
      <c r="AD35" s="124">
        <f t="shared" si="3"/>
        <v>0</v>
      </c>
      <c r="AE35" s="124">
        <f>SUM(AE11:AE34)</f>
        <v>0</v>
      </c>
      <c r="AF35" s="124">
        <f t="shared" si="3"/>
        <v>1.22</v>
      </c>
      <c r="AG35" s="124">
        <f t="shared" si="3"/>
        <v>0</v>
      </c>
      <c r="AH35" s="124">
        <f t="shared" si="3"/>
        <v>0</v>
      </c>
      <c r="AI35" s="124">
        <f t="shared" si="3"/>
        <v>0</v>
      </c>
      <c r="AJ35" s="125">
        <f t="shared" si="3"/>
        <v>0</v>
      </c>
      <c r="AK35" s="318" t="s">
        <v>920</v>
      </c>
      <c r="AL35" s="318"/>
      <c r="AM35" s="322" t="s">
        <v>522</v>
      </c>
      <c r="AN35" s="322"/>
      <c r="AO35" s="322"/>
      <c r="AP35" s="2"/>
    </row>
    <row r="36" spans="2:86" ht="12" customHeight="1" x14ac:dyDescent="0.15">
      <c r="B36" s="342"/>
      <c r="C36" s="348"/>
      <c r="D36" s="346"/>
      <c r="E36" s="346"/>
      <c r="F36" s="346"/>
      <c r="G36" s="346"/>
      <c r="H36" s="346"/>
      <c r="I36" s="346"/>
      <c r="J36" s="347"/>
      <c r="K36" s="317"/>
      <c r="L36" s="323" t="s">
        <v>921</v>
      </c>
      <c r="M36" s="324"/>
      <c r="N36" s="325"/>
      <c r="O36" s="323" t="s">
        <v>922</v>
      </c>
      <c r="P36" s="324"/>
      <c r="Q36" s="324"/>
      <c r="R36" s="324"/>
      <c r="S36" s="324"/>
      <c r="T36" s="324"/>
      <c r="U36" s="324"/>
      <c r="V36" s="324"/>
      <c r="W36" s="324"/>
      <c r="X36" s="325"/>
      <c r="Y36" s="53" t="s">
        <v>527</v>
      </c>
      <c r="Z36" s="49" t="s">
        <v>526</v>
      </c>
      <c r="AA36" s="49" t="s">
        <v>544</v>
      </c>
      <c r="AB36" s="49" t="s">
        <v>536</v>
      </c>
      <c r="AC36" s="49" t="s">
        <v>527</v>
      </c>
      <c r="AD36" s="49" t="s">
        <v>526</v>
      </c>
      <c r="AE36" s="49" t="s">
        <v>544</v>
      </c>
      <c r="AF36" s="49" t="s">
        <v>536</v>
      </c>
      <c r="AG36" s="49" t="s">
        <v>527</v>
      </c>
      <c r="AH36" s="49" t="s">
        <v>526</v>
      </c>
      <c r="AI36" s="49" t="s">
        <v>544</v>
      </c>
      <c r="AJ36" s="82" t="s">
        <v>536</v>
      </c>
      <c r="AK36" s="318"/>
      <c r="AL36" s="318"/>
      <c r="AM36" s="322"/>
      <c r="AN36" s="322"/>
      <c r="AO36" s="322"/>
      <c r="AP36" s="2"/>
    </row>
    <row r="37" spans="2:86" ht="14.25" customHeight="1" x14ac:dyDescent="0.15">
      <c r="B37" s="342"/>
      <c r="C37" s="348"/>
      <c r="D37" s="346"/>
      <c r="E37" s="346"/>
      <c r="F37" s="346"/>
      <c r="G37" s="346"/>
      <c r="H37" s="346"/>
      <c r="I37" s="346"/>
      <c r="J37" s="347"/>
      <c r="K37" s="317"/>
      <c r="L37" s="326"/>
      <c r="M37" s="327"/>
      <c r="N37" s="328"/>
      <c r="O37" s="326"/>
      <c r="P37" s="327"/>
      <c r="Q37" s="327"/>
      <c r="R37" s="327"/>
      <c r="S37" s="327"/>
      <c r="T37" s="327"/>
      <c r="U37" s="327"/>
      <c r="V37" s="327"/>
      <c r="W37" s="327"/>
      <c r="X37" s="328"/>
      <c r="Y37" s="307">
        <f>IF(COUNTIF(Y11:Y34,"〇")&gt;0,1,0)</f>
        <v>0</v>
      </c>
      <c r="Z37" s="307">
        <f t="shared" ref="Z37:AB37" si="4">IF(COUNTIF(Z11:Z34,"〇")&gt;0,1,0)</f>
        <v>0</v>
      </c>
      <c r="AA37" s="307">
        <f t="shared" si="4"/>
        <v>0</v>
      </c>
      <c r="AB37" s="307">
        <f t="shared" si="4"/>
        <v>0</v>
      </c>
      <c r="AC37" s="307">
        <f>COUNTA(AC11:AC34)</f>
        <v>0</v>
      </c>
      <c r="AD37" s="307">
        <f t="shared" ref="AD37:AI37" si="5">COUNTA(AD11:AD34)</f>
        <v>0</v>
      </c>
      <c r="AE37" s="307">
        <f t="shared" si="5"/>
        <v>0</v>
      </c>
      <c r="AF37" s="307">
        <f t="shared" si="5"/>
        <v>15</v>
      </c>
      <c r="AG37" s="307">
        <f t="shared" si="5"/>
        <v>0</v>
      </c>
      <c r="AH37" s="307">
        <f t="shared" si="5"/>
        <v>0</v>
      </c>
      <c r="AI37" s="307">
        <f t="shared" si="5"/>
        <v>0</v>
      </c>
      <c r="AJ37" s="307">
        <f>COUNTA(AJ11:AJ34)</f>
        <v>0</v>
      </c>
      <c r="AK37" s="318"/>
      <c r="AL37" s="318"/>
      <c r="AM37" s="322"/>
      <c r="AN37" s="322"/>
      <c r="AO37" s="322"/>
      <c r="AP37" s="2"/>
      <c r="AU37" s="43">
        <f>+Y37</f>
        <v>0</v>
      </c>
    </row>
    <row r="38" spans="2:86" ht="14.25" customHeight="1" x14ac:dyDescent="0.15">
      <c r="B38" s="342"/>
      <c r="C38" s="348"/>
      <c r="D38" s="346"/>
      <c r="E38" s="346"/>
      <c r="F38" s="346"/>
      <c r="G38" s="346"/>
      <c r="H38" s="346"/>
      <c r="I38" s="346"/>
      <c r="J38" s="347"/>
      <c r="K38" s="317"/>
      <c r="L38" s="329"/>
      <c r="M38" s="330"/>
      <c r="N38" s="331"/>
      <c r="O38" s="329"/>
      <c r="P38" s="330"/>
      <c r="Q38" s="330"/>
      <c r="R38" s="330"/>
      <c r="S38" s="330"/>
      <c r="T38" s="330"/>
      <c r="U38" s="330"/>
      <c r="V38" s="330"/>
      <c r="W38" s="330"/>
      <c r="X38" s="331"/>
      <c r="Y38" s="307"/>
      <c r="Z38" s="307"/>
      <c r="AA38" s="307"/>
      <c r="AB38" s="307"/>
      <c r="AC38" s="307"/>
      <c r="AD38" s="307"/>
      <c r="AE38" s="307"/>
      <c r="AF38" s="307"/>
      <c r="AG38" s="307"/>
      <c r="AH38" s="307"/>
      <c r="AI38" s="307"/>
      <c r="AJ38" s="307"/>
      <c r="AK38" s="318"/>
      <c r="AL38" s="318"/>
      <c r="AM38" s="322"/>
      <c r="AN38" s="322"/>
      <c r="AO38" s="322"/>
      <c r="AP38" s="2"/>
    </row>
    <row r="39" spans="2:86" ht="12" customHeight="1" x14ac:dyDescent="0.15">
      <c r="B39" s="342"/>
      <c r="C39" s="348"/>
      <c r="D39" s="346"/>
      <c r="E39" s="346"/>
      <c r="F39" s="346"/>
      <c r="G39" s="346"/>
      <c r="H39" s="346"/>
      <c r="I39" s="346"/>
      <c r="J39" s="346"/>
      <c r="K39" s="308" t="s">
        <v>232</v>
      </c>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1"/>
      <c r="AL39" s="311"/>
      <c r="AM39" s="311"/>
      <c r="AN39" s="311"/>
      <c r="AO39" s="312"/>
      <c r="AP39" s="2"/>
    </row>
    <row r="40" spans="2:86" ht="12" customHeight="1" x14ac:dyDescent="0.15">
      <c r="B40" s="342"/>
      <c r="C40" s="348"/>
      <c r="D40" s="346"/>
      <c r="E40" s="346"/>
      <c r="F40" s="346"/>
      <c r="G40" s="346"/>
      <c r="H40" s="346"/>
      <c r="I40" s="346"/>
      <c r="J40" s="346"/>
      <c r="K40" s="309"/>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2"/>
      <c r="AP40" s="2"/>
    </row>
    <row r="41" spans="2:86" ht="12" customHeight="1" x14ac:dyDescent="0.15">
      <c r="B41" s="342"/>
      <c r="C41" s="348"/>
      <c r="D41" s="346"/>
      <c r="E41" s="346"/>
      <c r="F41" s="346"/>
      <c r="G41" s="346"/>
      <c r="H41" s="346"/>
      <c r="I41" s="346"/>
      <c r="J41" s="346"/>
      <c r="K41" s="309"/>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11"/>
      <c r="AN41" s="311"/>
      <c r="AO41" s="312"/>
      <c r="AP41" s="2"/>
    </row>
    <row r="42" spans="2:86" ht="12" customHeight="1" x14ac:dyDescent="0.15">
      <c r="B42" s="342"/>
      <c r="C42" s="348"/>
      <c r="D42" s="346"/>
      <c r="E42" s="346"/>
      <c r="F42" s="346"/>
      <c r="G42" s="346"/>
      <c r="H42" s="346"/>
      <c r="I42" s="346"/>
      <c r="J42" s="346"/>
      <c r="K42" s="309"/>
      <c r="L42" s="313"/>
      <c r="M42" s="313"/>
      <c r="N42" s="313"/>
      <c r="O42" s="313"/>
      <c r="P42" s="313"/>
      <c r="Q42" s="313"/>
      <c r="R42" s="313"/>
      <c r="S42" s="313"/>
      <c r="T42" s="313"/>
      <c r="U42" s="313"/>
      <c r="V42" s="313"/>
      <c r="W42" s="313"/>
      <c r="X42" s="313"/>
      <c r="Y42" s="313"/>
      <c r="Z42" s="313"/>
      <c r="AA42" s="313"/>
      <c r="AB42" s="313"/>
      <c r="AC42" s="313"/>
      <c r="AD42" s="313"/>
      <c r="AE42" s="313"/>
      <c r="AF42" s="313"/>
      <c r="AG42" s="313"/>
      <c r="AH42" s="313"/>
      <c r="AI42" s="313"/>
      <c r="AJ42" s="313"/>
      <c r="AK42" s="313"/>
      <c r="AL42" s="313"/>
      <c r="AM42" s="313"/>
      <c r="AN42" s="313"/>
      <c r="AO42" s="314"/>
      <c r="AP42" s="43"/>
      <c r="CD42" s="2"/>
      <c r="CE42" s="2"/>
      <c r="CF42" s="2"/>
      <c r="CG42" s="2"/>
      <c r="CH42" s="2"/>
    </row>
    <row r="43" spans="2:86" ht="12" customHeight="1" x14ac:dyDescent="0.15">
      <c r="B43" s="342"/>
      <c r="C43" s="348"/>
      <c r="D43" s="346"/>
      <c r="E43" s="346"/>
      <c r="F43" s="346"/>
      <c r="G43" s="346"/>
      <c r="H43" s="346"/>
      <c r="I43" s="346"/>
      <c r="J43" s="347"/>
      <c r="K43" s="315" t="s">
        <v>233</v>
      </c>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5"/>
      <c r="AM43" s="315"/>
      <c r="AN43" s="315"/>
      <c r="AO43" s="315"/>
      <c r="AP43" s="43"/>
      <c r="CD43" s="2"/>
      <c r="CE43" s="2"/>
      <c r="CF43" s="2"/>
      <c r="CG43" s="2"/>
      <c r="CH43" s="2"/>
    </row>
    <row r="44" spans="2:86" ht="12" customHeight="1" x14ac:dyDescent="0.15">
      <c r="B44" s="342"/>
      <c r="C44" s="348"/>
      <c r="D44" s="346"/>
      <c r="E44" s="346"/>
      <c r="F44" s="346"/>
      <c r="G44" s="346"/>
      <c r="H44" s="346"/>
      <c r="I44" s="346"/>
      <c r="J44" s="347"/>
      <c r="K44" s="301" t="s">
        <v>234</v>
      </c>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3"/>
      <c r="AP44" s="43"/>
      <c r="CD44" s="2"/>
      <c r="CE44" s="2"/>
      <c r="CF44" s="2"/>
      <c r="CG44" s="2"/>
      <c r="CH44" s="2"/>
    </row>
    <row r="45" spans="2:86" ht="12" customHeight="1" x14ac:dyDescent="0.15">
      <c r="B45" s="343"/>
      <c r="C45" s="349"/>
      <c r="D45" s="350"/>
      <c r="E45" s="350"/>
      <c r="F45" s="350"/>
      <c r="G45" s="350"/>
      <c r="H45" s="350"/>
      <c r="I45" s="350"/>
      <c r="J45" s="351"/>
      <c r="K45" s="304" t="s">
        <v>235</v>
      </c>
      <c r="L45" s="305"/>
      <c r="M45" s="305"/>
      <c r="N45" s="305"/>
      <c r="O45" s="305"/>
      <c r="P45" s="305"/>
      <c r="Q45" s="305"/>
      <c r="R45" s="305"/>
      <c r="S45" s="305"/>
      <c r="T45" s="305"/>
      <c r="U45" s="305"/>
      <c r="V45" s="305"/>
      <c r="W45" s="305"/>
      <c r="X45" s="305"/>
      <c r="Y45" s="305"/>
      <c r="Z45" s="305"/>
      <c r="AA45" s="305"/>
      <c r="AB45" s="305"/>
      <c r="AC45" s="305"/>
      <c r="AD45" s="305"/>
      <c r="AE45" s="305"/>
      <c r="AF45" s="305"/>
      <c r="AG45" s="305"/>
      <c r="AH45" s="305"/>
      <c r="AI45" s="305"/>
      <c r="AJ45" s="305"/>
      <c r="AK45" s="305"/>
      <c r="AL45" s="305"/>
      <c r="AM45" s="305"/>
      <c r="AN45" s="305"/>
      <c r="AO45" s="306"/>
      <c r="AP45" s="43"/>
      <c r="CD45" s="2"/>
      <c r="CE45" s="2"/>
      <c r="CF45" s="2"/>
      <c r="CG45" s="2"/>
      <c r="CH45" s="2"/>
    </row>
    <row r="46" spans="2:86" ht="12" customHeight="1" x14ac:dyDescent="0.2">
      <c r="B46" s="6" t="s">
        <v>236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N11:O34" xr:uid="{C2389DBB-97B2-4BE2-9B8F-176054FD2F4B}">
      <formula1>INDIRECT(L11)</formula1>
    </dataValidation>
    <dataValidation type="list" allowBlank="1" showInputMessage="1" showErrorMessage="1" sqref="Y11:AB34" xr:uid="{F06F1D0D-E032-46CC-83BF-3873F557C9D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191EDC7-CDF5-4170-A7C3-AB3A4FE88F08}">
          <x14:formula1>
            <xm:f>'(参考)リスト'!$G$16:$G$19</xm:f>
          </x14:formula1>
          <xm:sqref>AM35:AO38</xm:sqref>
        </x14:dataValidation>
        <x14:dataValidation type="list" allowBlank="1" showInputMessage="1" showErrorMessage="1" xr:uid="{4C8A8127-C79D-4412-A1E6-A6DAF58852FA}">
          <x14:formula1>
            <xm:f>'(参考)リスト'!$F$16:$F$21</xm:f>
          </x14:formula1>
          <xm:sqref>U11:X34</xm:sqref>
        </x14:dataValidation>
        <x14:dataValidation type="list" allowBlank="1" showInputMessage="1" showErrorMessage="1" xr:uid="{042EDF03-38A8-4E20-98B7-666395123D4F}">
          <x14:formula1>
            <xm:f>'(参考)リスト'!$E$16:$E$27</xm:f>
          </x14:formula1>
          <xm:sqref>R11:T34</xm:sqref>
        </x14:dataValidation>
        <x14:dataValidation type="list" allowBlank="1" showInputMessage="1" showErrorMessage="1" xr:uid="{5E00E107-05E7-464A-9789-2BBD0F8DC7E4}">
          <x14:formula1>
            <xm:f>'(参考)リスト'!$B$16:$B$21</xm:f>
          </x14:formula1>
          <xm:sqref>L11:M34</xm:sqref>
        </x14:dataValidation>
        <x14:dataValidation type="list" allowBlank="1" showInputMessage="1" showErrorMessage="1" xr:uid="{B1F24747-8B87-447B-8BDD-10A4D666456E}">
          <x14:formula1>
            <xm:f>'(参考)リスト'!$D$16:$D$18</xm:f>
          </x14:formula1>
          <xm:sqref>P11:Q34</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B5B94-0A78-472D-931F-8C98AB65813B}">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387" t="s">
        <v>204</v>
      </c>
      <c r="AV1" s="388" t="s">
        <v>205</v>
      </c>
      <c r="AW1" s="388"/>
      <c r="AX1" s="388"/>
      <c r="AY1" s="382" t="s">
        <v>206</v>
      </c>
      <c r="AZ1" s="382"/>
      <c r="BA1" s="382"/>
      <c r="BB1" s="382"/>
      <c r="BC1" s="382"/>
      <c r="BD1" s="382"/>
      <c r="BE1" s="382"/>
      <c r="BF1" s="382"/>
      <c r="BG1" s="382"/>
      <c r="BH1" s="382"/>
      <c r="BI1" s="382"/>
      <c r="BJ1" s="382"/>
      <c r="BK1" s="382" t="s">
        <v>207</v>
      </c>
      <c r="BL1" s="382"/>
      <c r="BM1" s="382"/>
      <c r="BN1" s="382"/>
      <c r="BO1" s="382"/>
      <c r="BP1" s="382"/>
      <c r="BQ1" s="382"/>
      <c r="BR1" s="382"/>
      <c r="BS1" s="382"/>
      <c r="BT1" s="382"/>
      <c r="BU1" s="382"/>
      <c r="BV1" s="382"/>
      <c r="BW1" s="366"/>
      <c r="BX1" s="366"/>
      <c r="BY1" s="366"/>
      <c r="BZ1" s="366"/>
      <c r="CA1" s="366"/>
      <c r="CB1" s="366"/>
      <c r="CC1" s="366"/>
      <c r="CD1" s="366"/>
      <c r="CE1" s="366"/>
      <c r="CF1" s="366"/>
      <c r="CG1" s="366"/>
      <c r="CH1" s="366"/>
    </row>
    <row r="2" spans="2:86" ht="8.25" customHeight="1" x14ac:dyDescent="0.15">
      <c r="AU2" s="387"/>
      <c r="AV2" s="388" t="s">
        <v>208</v>
      </c>
      <c r="AW2" s="389" t="s">
        <v>209</v>
      </c>
      <c r="AX2" s="389" t="s">
        <v>210</v>
      </c>
      <c r="AY2" s="382" t="s">
        <v>211</v>
      </c>
      <c r="AZ2" s="382"/>
      <c r="BA2" s="382"/>
      <c r="BB2" s="382"/>
      <c r="BC2" s="382"/>
      <c r="BD2" s="382"/>
      <c r="BE2" s="382"/>
      <c r="BF2" s="382"/>
      <c r="BG2" s="382"/>
      <c r="BH2" s="382"/>
      <c r="BI2" s="382"/>
      <c r="BJ2" s="382"/>
      <c r="BK2" s="382" t="s">
        <v>212</v>
      </c>
      <c r="BL2" s="382"/>
      <c r="BM2" s="382"/>
      <c r="BN2" s="382"/>
      <c r="BO2" s="382" t="s">
        <v>213</v>
      </c>
      <c r="BP2" s="382"/>
      <c r="BQ2" s="382"/>
      <c r="BR2" s="382"/>
      <c r="BS2" s="382"/>
      <c r="BT2" s="382"/>
      <c r="BU2" s="382"/>
      <c r="BV2" s="382"/>
      <c r="BW2" s="383"/>
      <c r="BX2" s="383"/>
      <c r="BY2" s="383"/>
      <c r="BZ2" s="383"/>
      <c r="CA2" s="366"/>
      <c r="CB2" s="366"/>
      <c r="CC2" s="366"/>
      <c r="CD2" s="366"/>
      <c r="CE2" s="366"/>
      <c r="CF2" s="366"/>
      <c r="CG2" s="366"/>
      <c r="CH2" s="366"/>
    </row>
    <row r="3" spans="2:86" ht="24.95" customHeight="1" x14ac:dyDescent="0.15">
      <c r="B3" s="384" t="s">
        <v>214</v>
      </c>
      <c r="C3" s="385"/>
      <c r="D3" s="385"/>
      <c r="E3" s="386"/>
      <c r="F3" s="386"/>
      <c r="G3" s="386"/>
      <c r="H3" s="386"/>
      <c r="I3" s="386"/>
      <c r="J3" s="386"/>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c r="AL3" s="385"/>
      <c r="AM3" s="385"/>
      <c r="AN3" s="385"/>
      <c r="AO3" s="385"/>
      <c r="AU3" s="387"/>
      <c r="AV3" s="388"/>
      <c r="AW3" s="389"/>
      <c r="AX3" s="389"/>
      <c r="AY3" s="382" t="s">
        <v>215</v>
      </c>
      <c r="AZ3" s="382"/>
      <c r="BA3" s="382"/>
      <c r="BB3" s="382"/>
      <c r="BC3" s="382" t="s">
        <v>216</v>
      </c>
      <c r="BD3" s="382"/>
      <c r="BE3" s="382"/>
      <c r="BF3" s="382"/>
      <c r="BG3" s="382" t="s">
        <v>217</v>
      </c>
      <c r="BH3" s="382"/>
      <c r="BI3" s="382"/>
      <c r="BJ3" s="382"/>
      <c r="BK3" s="382" t="s">
        <v>218</v>
      </c>
      <c r="BL3" s="382"/>
      <c r="BM3" s="382"/>
      <c r="BN3" s="382"/>
      <c r="BO3" s="382" t="s">
        <v>216</v>
      </c>
      <c r="BP3" s="382"/>
      <c r="BQ3" s="382"/>
      <c r="BR3" s="382"/>
      <c r="BS3" s="382" t="s">
        <v>217</v>
      </c>
      <c r="BT3" s="382"/>
      <c r="BU3" s="382"/>
      <c r="BV3" s="382"/>
      <c r="BW3" s="366"/>
      <c r="BX3" s="366"/>
      <c r="BY3" s="366"/>
      <c r="BZ3" s="366"/>
      <c r="CA3" s="366"/>
      <c r="CB3" s="366"/>
      <c r="CC3" s="366"/>
      <c r="CD3" s="366"/>
      <c r="CE3" s="366"/>
      <c r="CF3" s="366"/>
      <c r="CG3" s="366"/>
      <c r="CH3" s="366"/>
    </row>
    <row r="4" spans="2:86" ht="18" customHeight="1" x14ac:dyDescent="0.15">
      <c r="B4" s="367" t="s">
        <v>398</v>
      </c>
      <c r="C4" s="367"/>
      <c r="D4" s="367"/>
      <c r="E4" s="368" t="s">
        <v>399</v>
      </c>
      <c r="F4" s="369"/>
      <c r="G4" s="369"/>
      <c r="H4" s="369"/>
      <c r="I4" s="369"/>
      <c r="J4" s="370"/>
      <c r="K4" s="371" t="s">
        <v>400</v>
      </c>
      <c r="L4" s="371"/>
      <c r="M4" s="371"/>
      <c r="N4" s="364" t="s">
        <v>401</v>
      </c>
      <c r="O4" s="364"/>
      <c r="P4" s="364"/>
      <c r="Q4" s="364"/>
      <c r="R4" s="364"/>
      <c r="S4" s="364"/>
      <c r="T4" s="372" t="s">
        <v>511</v>
      </c>
      <c r="U4" s="373"/>
      <c r="V4" s="373"/>
      <c r="W4" s="373"/>
      <c r="X4" s="374"/>
      <c r="Y4" s="378" t="s">
        <v>512</v>
      </c>
      <c r="Z4" s="378"/>
      <c r="AA4" s="378"/>
      <c r="AB4" s="378"/>
      <c r="AC4" s="378"/>
      <c r="AD4" s="378"/>
      <c r="AE4" s="378"/>
      <c r="AF4" s="378"/>
      <c r="AG4" s="372" t="s">
        <v>509</v>
      </c>
      <c r="AH4" s="373"/>
      <c r="AI4" s="373"/>
      <c r="AJ4" s="374"/>
      <c r="AK4" s="390">
        <v>45917</v>
      </c>
      <c r="AL4" s="391"/>
      <c r="AM4" s="391"/>
      <c r="AN4" s="391"/>
      <c r="AO4" s="392"/>
      <c r="AU4" s="387"/>
      <c r="AV4" s="388"/>
      <c r="AW4" s="389"/>
      <c r="AX4" s="389"/>
      <c r="AY4" s="293" t="s">
        <v>219</v>
      </c>
      <c r="AZ4" s="293" t="s">
        <v>220</v>
      </c>
      <c r="BA4" s="293" t="s">
        <v>221</v>
      </c>
      <c r="BB4" s="293" t="s">
        <v>222</v>
      </c>
      <c r="BC4" s="293" t="s">
        <v>219</v>
      </c>
      <c r="BD4" s="293" t="s">
        <v>220</v>
      </c>
      <c r="BE4" s="293" t="s">
        <v>221</v>
      </c>
      <c r="BF4" s="293" t="s">
        <v>222</v>
      </c>
      <c r="BG4" s="293" t="s">
        <v>219</v>
      </c>
      <c r="BH4" s="293" t="s">
        <v>220</v>
      </c>
      <c r="BI4" s="293" t="s">
        <v>221</v>
      </c>
      <c r="BJ4" s="293" t="s">
        <v>222</v>
      </c>
      <c r="BK4" s="293" t="s">
        <v>219</v>
      </c>
      <c r="BL4" s="293" t="s">
        <v>220</v>
      </c>
      <c r="BM4" s="293" t="s">
        <v>221</v>
      </c>
      <c r="BN4" s="293" t="s">
        <v>222</v>
      </c>
      <c r="BO4" s="293" t="s">
        <v>219</v>
      </c>
      <c r="BP4" s="293" t="s">
        <v>220</v>
      </c>
      <c r="BQ4" s="293" t="s">
        <v>221</v>
      </c>
      <c r="BR4" s="293" t="s">
        <v>222</v>
      </c>
      <c r="BS4" s="293" t="s">
        <v>219</v>
      </c>
      <c r="BT4" s="293" t="s">
        <v>220</v>
      </c>
      <c r="BU4" s="293" t="s">
        <v>221</v>
      </c>
      <c r="BV4" s="293" t="s">
        <v>222</v>
      </c>
      <c r="BW4" s="5"/>
      <c r="BX4" s="5"/>
      <c r="BY4" s="5"/>
      <c r="BZ4" s="5"/>
      <c r="CA4" s="5"/>
      <c r="CB4" s="5"/>
      <c r="CC4" s="5"/>
      <c r="CD4" s="5"/>
      <c r="CE4" s="5"/>
      <c r="CF4" s="5"/>
      <c r="CG4" s="5"/>
      <c r="CH4" s="5"/>
    </row>
    <row r="5" spans="2:86" ht="18" customHeight="1" x14ac:dyDescent="0.15">
      <c r="B5" s="396" t="s">
        <v>532</v>
      </c>
      <c r="C5" s="396"/>
      <c r="D5" s="396"/>
      <c r="E5" s="397" t="s">
        <v>406</v>
      </c>
      <c r="F5" s="398"/>
      <c r="G5" s="398"/>
      <c r="H5" s="398"/>
      <c r="I5" s="398"/>
      <c r="J5" s="399"/>
      <c r="K5" s="400" t="s">
        <v>402</v>
      </c>
      <c r="L5" s="400"/>
      <c r="M5" s="400"/>
      <c r="N5" s="364" t="s">
        <v>510</v>
      </c>
      <c r="O5" s="364"/>
      <c r="P5" s="364"/>
      <c r="Q5" s="364"/>
      <c r="R5" s="364"/>
      <c r="S5" s="364"/>
      <c r="T5" s="375"/>
      <c r="U5" s="376"/>
      <c r="V5" s="376"/>
      <c r="W5" s="376"/>
      <c r="X5" s="377"/>
      <c r="Y5" s="365" t="s">
        <v>513</v>
      </c>
      <c r="Z5" s="365"/>
      <c r="AA5" s="365"/>
      <c r="AB5" s="365"/>
      <c r="AC5" s="365"/>
      <c r="AD5" s="365"/>
      <c r="AE5" s="365"/>
      <c r="AF5" s="365"/>
      <c r="AG5" s="379"/>
      <c r="AH5" s="380"/>
      <c r="AI5" s="380"/>
      <c r="AJ5" s="381"/>
      <c r="AK5" s="393"/>
      <c r="AL5" s="394"/>
      <c r="AM5" s="394"/>
      <c r="AN5" s="394"/>
      <c r="AO5" s="395"/>
      <c r="AU5" s="387"/>
      <c r="AV5" s="50" t="str">
        <f>N7</f>
        <v>S009</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3</v>
      </c>
      <c r="BF5" s="55">
        <f t="shared" si="0"/>
        <v>17</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0.09</v>
      </c>
      <c r="BR5" s="55">
        <f t="shared" si="1"/>
        <v>1.19</v>
      </c>
      <c r="BS5" s="55">
        <f t="shared" si="1"/>
        <v>0</v>
      </c>
      <c r="BT5" s="55">
        <f t="shared" si="1"/>
        <v>0</v>
      </c>
      <c r="BU5" s="55">
        <f t="shared" si="1"/>
        <v>0</v>
      </c>
      <c r="BV5" s="55">
        <f t="shared" si="1"/>
        <v>4.18</v>
      </c>
      <c r="BW5" s="177"/>
      <c r="BX5" s="178"/>
      <c r="BY5" s="178"/>
      <c r="BZ5" s="178"/>
      <c r="CA5" s="179"/>
      <c r="CB5" s="179"/>
      <c r="CC5" s="179"/>
      <c r="CD5" s="179"/>
      <c r="CE5" s="179"/>
      <c r="CF5" s="179"/>
      <c r="CG5" s="179"/>
      <c r="CH5" s="179"/>
    </row>
    <row r="6" spans="2:86" ht="12" customHeight="1" x14ac:dyDescent="0.15">
      <c r="B6" s="341" t="s">
        <v>223</v>
      </c>
      <c r="C6" s="344"/>
      <c r="D6" s="345"/>
      <c r="E6" s="346"/>
      <c r="F6" s="346"/>
      <c r="G6" s="346"/>
      <c r="H6" s="346"/>
      <c r="I6" s="346"/>
      <c r="J6" s="347"/>
      <c r="K6" s="352" t="s">
        <v>913</v>
      </c>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4"/>
      <c r="AP6" s="2"/>
    </row>
    <row r="7" spans="2:86" ht="12" customHeight="1" x14ac:dyDescent="0.15">
      <c r="B7" s="342"/>
      <c r="C7" s="348"/>
      <c r="D7" s="346"/>
      <c r="E7" s="346"/>
      <c r="F7" s="346"/>
      <c r="G7" s="346"/>
      <c r="H7" s="346"/>
      <c r="I7" s="346"/>
      <c r="J7" s="347"/>
      <c r="K7" s="319" t="s">
        <v>914</v>
      </c>
      <c r="L7" s="320"/>
      <c r="M7" s="321"/>
      <c r="N7" s="332" t="s">
        <v>505</v>
      </c>
      <c r="O7" s="333"/>
      <c r="P7" s="319" t="s">
        <v>915</v>
      </c>
      <c r="Q7" s="321"/>
      <c r="R7" s="355">
        <v>10.5</v>
      </c>
      <c r="S7" s="356"/>
      <c r="T7" s="357"/>
      <c r="U7" s="323" t="s">
        <v>916</v>
      </c>
      <c r="V7" s="325"/>
      <c r="W7" s="323" t="s">
        <v>917</v>
      </c>
      <c r="X7" s="325"/>
      <c r="Y7" s="321" t="s">
        <v>224</v>
      </c>
      <c r="Z7" s="318"/>
      <c r="AA7" s="318"/>
      <c r="AB7" s="318"/>
      <c r="AC7" s="323" t="s">
        <v>225</v>
      </c>
      <c r="AD7" s="324"/>
      <c r="AE7" s="324"/>
      <c r="AF7" s="324"/>
      <c r="AG7" s="324"/>
      <c r="AH7" s="324"/>
      <c r="AI7" s="324"/>
      <c r="AJ7" s="325"/>
      <c r="AK7" s="323" t="s">
        <v>226</v>
      </c>
      <c r="AL7" s="324"/>
      <c r="AM7" s="324"/>
      <c r="AN7" s="358"/>
      <c r="AO7" s="359"/>
      <c r="AP7" s="2"/>
      <c r="AW7" s="58"/>
    </row>
    <row r="8" spans="2:86" ht="12" customHeight="1" x14ac:dyDescent="0.15">
      <c r="B8" s="342"/>
      <c r="C8" s="348"/>
      <c r="D8" s="346"/>
      <c r="E8" s="346"/>
      <c r="F8" s="346"/>
      <c r="G8" s="346"/>
      <c r="H8" s="346"/>
      <c r="I8" s="346"/>
      <c r="J8" s="347"/>
      <c r="K8" s="318" t="s">
        <v>636</v>
      </c>
      <c r="L8" s="318" t="s">
        <v>638</v>
      </c>
      <c r="M8" s="318"/>
      <c r="N8" s="318" t="s">
        <v>290</v>
      </c>
      <c r="O8" s="318"/>
      <c r="P8" s="318" t="s">
        <v>291</v>
      </c>
      <c r="Q8" s="318"/>
      <c r="R8" s="318" t="s">
        <v>292</v>
      </c>
      <c r="S8" s="318"/>
      <c r="T8" s="318"/>
      <c r="U8" s="326"/>
      <c r="V8" s="328"/>
      <c r="W8" s="326"/>
      <c r="X8" s="328"/>
      <c r="Y8" s="321"/>
      <c r="Z8" s="318"/>
      <c r="AA8" s="318"/>
      <c r="AB8" s="318"/>
      <c r="AC8" s="329"/>
      <c r="AD8" s="330"/>
      <c r="AE8" s="330"/>
      <c r="AF8" s="330"/>
      <c r="AG8" s="330"/>
      <c r="AH8" s="330"/>
      <c r="AI8" s="330"/>
      <c r="AJ8" s="331"/>
      <c r="AK8" s="326"/>
      <c r="AL8" s="327"/>
      <c r="AM8" s="327"/>
      <c r="AN8" s="360"/>
      <c r="AO8" s="361"/>
      <c r="AP8" s="2"/>
    </row>
    <row r="9" spans="2:86" ht="12" customHeight="1" x14ac:dyDescent="0.15">
      <c r="B9" s="342"/>
      <c r="C9" s="348"/>
      <c r="D9" s="346"/>
      <c r="E9" s="346"/>
      <c r="F9" s="346"/>
      <c r="G9" s="346"/>
      <c r="H9" s="346"/>
      <c r="I9" s="346"/>
      <c r="J9" s="347"/>
      <c r="K9" s="318"/>
      <c r="L9" s="318"/>
      <c r="M9" s="318"/>
      <c r="N9" s="318"/>
      <c r="O9" s="318"/>
      <c r="P9" s="318"/>
      <c r="Q9" s="318"/>
      <c r="R9" s="318"/>
      <c r="S9" s="318"/>
      <c r="T9" s="318"/>
      <c r="U9" s="326"/>
      <c r="V9" s="328"/>
      <c r="W9" s="326"/>
      <c r="X9" s="328"/>
      <c r="Y9" s="321" t="s">
        <v>227</v>
      </c>
      <c r="Z9" s="318"/>
      <c r="AA9" s="318"/>
      <c r="AB9" s="318"/>
      <c r="AC9" s="318" t="s">
        <v>228</v>
      </c>
      <c r="AD9" s="318"/>
      <c r="AE9" s="318"/>
      <c r="AF9" s="318"/>
      <c r="AG9" s="318" t="s">
        <v>229</v>
      </c>
      <c r="AH9" s="318"/>
      <c r="AI9" s="318"/>
      <c r="AJ9" s="318"/>
      <c r="AK9" s="326"/>
      <c r="AL9" s="327"/>
      <c r="AM9" s="327"/>
      <c r="AN9" s="360"/>
      <c r="AO9" s="361"/>
      <c r="AP9" s="2"/>
    </row>
    <row r="10" spans="2:86" ht="12" customHeight="1" x14ac:dyDescent="0.15">
      <c r="B10" s="342"/>
      <c r="C10" s="348"/>
      <c r="D10" s="346"/>
      <c r="E10" s="346"/>
      <c r="F10" s="346"/>
      <c r="G10" s="346"/>
      <c r="H10" s="346"/>
      <c r="I10" s="346"/>
      <c r="J10" s="347"/>
      <c r="K10" s="318"/>
      <c r="L10" s="318"/>
      <c r="M10" s="318"/>
      <c r="N10" s="318"/>
      <c r="O10" s="318"/>
      <c r="P10" s="318"/>
      <c r="Q10" s="318"/>
      <c r="R10" s="318"/>
      <c r="S10" s="318"/>
      <c r="T10" s="318"/>
      <c r="U10" s="329"/>
      <c r="V10" s="331"/>
      <c r="W10" s="329"/>
      <c r="X10" s="331"/>
      <c r="Y10" s="53" t="s">
        <v>111</v>
      </c>
      <c r="Z10" s="49" t="s">
        <v>110</v>
      </c>
      <c r="AA10" s="49" t="s">
        <v>230</v>
      </c>
      <c r="AB10" s="49" t="s">
        <v>231</v>
      </c>
      <c r="AC10" s="49" t="s">
        <v>111</v>
      </c>
      <c r="AD10" s="49" t="s">
        <v>110</v>
      </c>
      <c r="AE10" s="49" t="s">
        <v>230</v>
      </c>
      <c r="AF10" s="49" t="s">
        <v>231</v>
      </c>
      <c r="AG10" s="49" t="s">
        <v>111</v>
      </c>
      <c r="AH10" s="49" t="s">
        <v>110</v>
      </c>
      <c r="AI10" s="49" t="s">
        <v>230</v>
      </c>
      <c r="AJ10" s="49" t="s">
        <v>231</v>
      </c>
      <c r="AK10" s="329"/>
      <c r="AL10" s="330"/>
      <c r="AM10" s="330"/>
      <c r="AN10" s="362"/>
      <c r="AO10" s="363"/>
      <c r="AP10" s="2"/>
    </row>
    <row r="11" spans="2:86" ht="12" customHeight="1" x14ac:dyDescent="0.15">
      <c r="B11" s="342"/>
      <c r="C11" s="348"/>
      <c r="D11" s="346"/>
      <c r="E11" s="346"/>
      <c r="F11" s="346"/>
      <c r="G11" s="346"/>
      <c r="H11" s="346"/>
      <c r="I11" s="346"/>
      <c r="J11" s="347"/>
      <c r="K11" s="100">
        <v>6</v>
      </c>
      <c r="L11" s="335" t="s">
        <v>533</v>
      </c>
      <c r="M11" s="336"/>
      <c r="N11" s="335" t="s">
        <v>576</v>
      </c>
      <c r="O11" s="336"/>
      <c r="P11" s="335" t="s">
        <v>337</v>
      </c>
      <c r="Q11" s="336"/>
      <c r="R11" s="340" t="s">
        <v>337</v>
      </c>
      <c r="S11" s="340"/>
      <c r="T11" s="340"/>
      <c r="U11" s="335" t="s">
        <v>536</v>
      </c>
      <c r="V11" s="336"/>
      <c r="W11" s="335"/>
      <c r="X11" s="336"/>
      <c r="Y11" s="54"/>
      <c r="Z11" s="54"/>
      <c r="AA11" s="54"/>
      <c r="AB11" s="54"/>
      <c r="AC11" s="60"/>
      <c r="AD11" s="60"/>
      <c r="AE11" s="60"/>
      <c r="AF11" s="60"/>
      <c r="AG11" s="60"/>
      <c r="AH11" s="60"/>
      <c r="AI11" s="60"/>
      <c r="AJ11" s="60">
        <v>4.18</v>
      </c>
      <c r="AK11" s="332"/>
      <c r="AL11" s="333"/>
      <c r="AM11" s="333"/>
      <c r="AN11" s="333"/>
      <c r="AO11" s="334"/>
      <c r="AP11" s="2"/>
      <c r="AQ11" s="59">
        <f t="shared" ref="AQ11:AQ27" si="2">IF(P11="材質劣化",2,IF(P11="漏水",3,1))</f>
        <v>3</v>
      </c>
      <c r="AS11" s="43" t="str">
        <f>IF(Y11&lt;&gt;"",1,"")</f>
        <v/>
      </c>
    </row>
    <row r="12" spans="2:86" ht="12" customHeight="1" x14ac:dyDescent="0.15">
      <c r="B12" s="342"/>
      <c r="C12" s="348"/>
      <c r="D12" s="346"/>
      <c r="E12" s="346"/>
      <c r="F12" s="346"/>
      <c r="G12" s="346"/>
      <c r="H12" s="346"/>
      <c r="I12" s="346"/>
      <c r="J12" s="347"/>
      <c r="K12" s="100">
        <v>11</v>
      </c>
      <c r="L12" s="335" t="s">
        <v>533</v>
      </c>
      <c r="M12" s="336"/>
      <c r="N12" s="335" t="s">
        <v>542</v>
      </c>
      <c r="O12" s="336"/>
      <c r="P12" s="335" t="s">
        <v>525</v>
      </c>
      <c r="Q12" s="336"/>
      <c r="R12" s="340" t="s">
        <v>309</v>
      </c>
      <c r="S12" s="340"/>
      <c r="T12" s="340"/>
      <c r="U12" s="335" t="s">
        <v>536</v>
      </c>
      <c r="V12" s="336"/>
      <c r="W12" s="335"/>
      <c r="X12" s="336"/>
      <c r="Y12" s="54"/>
      <c r="Z12" s="54"/>
      <c r="AA12" s="54"/>
      <c r="AB12" s="54"/>
      <c r="AC12" s="291"/>
      <c r="AD12" s="291"/>
      <c r="AE12" s="291"/>
      <c r="AF12" s="291">
        <v>0.05</v>
      </c>
      <c r="AG12" s="291"/>
      <c r="AH12" s="291"/>
      <c r="AI12" s="291"/>
      <c r="AJ12" s="291"/>
      <c r="AK12" s="332"/>
      <c r="AL12" s="333"/>
      <c r="AM12" s="333"/>
      <c r="AN12" s="333"/>
      <c r="AO12" s="334"/>
      <c r="AP12" s="2"/>
      <c r="AQ12" s="59">
        <f t="shared" si="2"/>
        <v>2</v>
      </c>
    </row>
    <row r="13" spans="2:86" ht="12" customHeight="1" x14ac:dyDescent="0.15">
      <c r="B13" s="342"/>
      <c r="C13" s="348"/>
      <c r="D13" s="346"/>
      <c r="E13" s="346"/>
      <c r="F13" s="346"/>
      <c r="G13" s="346"/>
      <c r="H13" s="346"/>
      <c r="I13" s="346"/>
      <c r="J13" s="347"/>
      <c r="K13" s="100">
        <v>13</v>
      </c>
      <c r="L13" s="335" t="s">
        <v>533</v>
      </c>
      <c r="M13" s="336"/>
      <c r="N13" s="335" t="s">
        <v>546</v>
      </c>
      <c r="O13" s="336"/>
      <c r="P13" s="335" t="s">
        <v>525</v>
      </c>
      <c r="Q13" s="336"/>
      <c r="R13" s="337" t="s">
        <v>309</v>
      </c>
      <c r="S13" s="338"/>
      <c r="T13" s="339"/>
      <c r="U13" s="335" t="s">
        <v>544</v>
      </c>
      <c r="V13" s="336"/>
      <c r="W13" s="335"/>
      <c r="X13" s="336"/>
      <c r="Y13" s="54"/>
      <c r="Z13" s="54"/>
      <c r="AA13" s="54"/>
      <c r="AB13" s="54"/>
      <c r="AC13" s="291"/>
      <c r="AD13" s="291"/>
      <c r="AE13" s="291">
        <v>0.06</v>
      </c>
      <c r="AF13" s="291"/>
      <c r="AG13" s="291"/>
      <c r="AH13" s="291"/>
      <c r="AI13" s="291"/>
      <c r="AJ13" s="291"/>
      <c r="AK13" s="332"/>
      <c r="AL13" s="333"/>
      <c r="AM13" s="333"/>
      <c r="AN13" s="333"/>
      <c r="AO13" s="334"/>
      <c r="AP13" s="2"/>
      <c r="AQ13" s="59">
        <f t="shared" si="2"/>
        <v>2</v>
      </c>
    </row>
    <row r="14" spans="2:86" ht="12" customHeight="1" x14ac:dyDescent="0.15">
      <c r="B14" s="342"/>
      <c r="C14" s="348"/>
      <c r="D14" s="346"/>
      <c r="E14" s="346"/>
      <c r="F14" s="346"/>
      <c r="G14" s="346"/>
      <c r="H14" s="346"/>
      <c r="I14" s="346"/>
      <c r="J14" s="347"/>
      <c r="K14" s="100">
        <v>14</v>
      </c>
      <c r="L14" s="335" t="s">
        <v>533</v>
      </c>
      <c r="M14" s="336"/>
      <c r="N14" s="335" t="s">
        <v>560</v>
      </c>
      <c r="O14" s="336"/>
      <c r="P14" s="335" t="s">
        <v>525</v>
      </c>
      <c r="Q14" s="336"/>
      <c r="R14" s="340" t="s">
        <v>309</v>
      </c>
      <c r="S14" s="340"/>
      <c r="T14" s="340"/>
      <c r="U14" s="335" t="s">
        <v>544</v>
      </c>
      <c r="V14" s="336"/>
      <c r="W14" s="335"/>
      <c r="X14" s="336"/>
      <c r="Y14" s="54"/>
      <c r="Z14" s="54"/>
      <c r="AA14" s="54"/>
      <c r="AB14" s="54"/>
      <c r="AC14" s="60"/>
      <c r="AD14" s="60"/>
      <c r="AE14" s="60">
        <v>0.02</v>
      </c>
      <c r="AF14" s="60"/>
      <c r="AG14" s="60"/>
      <c r="AH14" s="60"/>
      <c r="AI14" s="60"/>
      <c r="AJ14" s="60"/>
      <c r="AK14" s="332"/>
      <c r="AL14" s="333"/>
      <c r="AM14" s="333"/>
      <c r="AN14" s="333"/>
      <c r="AO14" s="334"/>
      <c r="AP14" s="2"/>
      <c r="AQ14" s="59">
        <f t="shared" si="2"/>
        <v>2</v>
      </c>
    </row>
    <row r="15" spans="2:86" ht="12" customHeight="1" x14ac:dyDescent="0.15">
      <c r="B15" s="342"/>
      <c r="C15" s="348"/>
      <c r="D15" s="346"/>
      <c r="E15" s="346"/>
      <c r="F15" s="346"/>
      <c r="G15" s="346"/>
      <c r="H15" s="346"/>
      <c r="I15" s="346"/>
      <c r="J15" s="347"/>
      <c r="K15" s="100">
        <v>15</v>
      </c>
      <c r="L15" s="335" t="s">
        <v>533</v>
      </c>
      <c r="M15" s="336"/>
      <c r="N15" s="335" t="s">
        <v>560</v>
      </c>
      <c r="O15" s="336"/>
      <c r="P15" s="335" t="s">
        <v>525</v>
      </c>
      <c r="Q15" s="336"/>
      <c r="R15" s="337" t="s">
        <v>309</v>
      </c>
      <c r="S15" s="338"/>
      <c r="T15" s="339"/>
      <c r="U15" s="335" t="s">
        <v>536</v>
      </c>
      <c r="V15" s="336"/>
      <c r="W15" s="335"/>
      <c r="X15" s="336"/>
      <c r="Y15" s="54"/>
      <c r="Z15" s="54"/>
      <c r="AA15" s="54"/>
      <c r="AB15" s="54"/>
      <c r="AC15" s="60"/>
      <c r="AD15" s="60"/>
      <c r="AE15" s="60"/>
      <c r="AF15" s="60">
        <v>7.0000000000000007E-2</v>
      </c>
      <c r="AG15" s="60"/>
      <c r="AH15" s="60"/>
      <c r="AI15" s="60"/>
      <c r="AJ15" s="60"/>
      <c r="AK15" s="332"/>
      <c r="AL15" s="333"/>
      <c r="AM15" s="333"/>
      <c r="AN15" s="333"/>
      <c r="AO15" s="334"/>
      <c r="AP15" s="2"/>
      <c r="AQ15" s="59">
        <f t="shared" si="2"/>
        <v>2</v>
      </c>
    </row>
    <row r="16" spans="2:86" ht="12" customHeight="1" x14ac:dyDescent="0.15">
      <c r="B16" s="342"/>
      <c r="C16" s="348"/>
      <c r="D16" s="346"/>
      <c r="E16" s="346"/>
      <c r="F16" s="346"/>
      <c r="G16" s="346"/>
      <c r="H16" s="346"/>
      <c r="I16" s="346"/>
      <c r="J16" s="347"/>
      <c r="K16" s="100">
        <v>16</v>
      </c>
      <c r="L16" s="335" t="s">
        <v>533</v>
      </c>
      <c r="M16" s="336"/>
      <c r="N16" s="335" t="s">
        <v>556</v>
      </c>
      <c r="O16" s="336"/>
      <c r="P16" s="335" t="s">
        <v>525</v>
      </c>
      <c r="Q16" s="336"/>
      <c r="R16" s="337" t="s">
        <v>309</v>
      </c>
      <c r="S16" s="338"/>
      <c r="T16" s="339"/>
      <c r="U16" s="335" t="s">
        <v>536</v>
      </c>
      <c r="V16" s="336"/>
      <c r="W16" s="335"/>
      <c r="X16" s="336"/>
      <c r="Y16" s="54"/>
      <c r="Z16" s="54"/>
      <c r="AA16" s="54"/>
      <c r="AB16" s="54"/>
      <c r="AC16" s="60"/>
      <c r="AD16" s="60"/>
      <c r="AE16" s="60"/>
      <c r="AF16" s="60">
        <v>0.01</v>
      </c>
      <c r="AG16" s="60"/>
      <c r="AH16" s="60"/>
      <c r="AI16" s="60"/>
      <c r="AJ16" s="60"/>
      <c r="AK16" s="332"/>
      <c r="AL16" s="333"/>
      <c r="AM16" s="333"/>
      <c r="AN16" s="333"/>
      <c r="AO16" s="334"/>
      <c r="AP16" s="2"/>
      <c r="AQ16" s="59">
        <f t="shared" si="2"/>
        <v>2</v>
      </c>
    </row>
    <row r="17" spans="2:46" ht="12" customHeight="1" x14ac:dyDescent="0.15">
      <c r="B17" s="342"/>
      <c r="C17" s="348"/>
      <c r="D17" s="346"/>
      <c r="E17" s="346"/>
      <c r="F17" s="346"/>
      <c r="G17" s="346"/>
      <c r="H17" s="346"/>
      <c r="I17" s="346"/>
      <c r="J17" s="347"/>
      <c r="K17" s="100">
        <v>30</v>
      </c>
      <c r="L17" s="335" t="s">
        <v>533</v>
      </c>
      <c r="M17" s="336"/>
      <c r="N17" s="335" t="s">
        <v>549</v>
      </c>
      <c r="O17" s="336"/>
      <c r="P17" s="335" t="s">
        <v>525</v>
      </c>
      <c r="Q17" s="336"/>
      <c r="R17" s="337" t="s">
        <v>309</v>
      </c>
      <c r="S17" s="338"/>
      <c r="T17" s="339"/>
      <c r="U17" s="335" t="s">
        <v>544</v>
      </c>
      <c r="V17" s="336"/>
      <c r="W17" s="335"/>
      <c r="X17" s="336"/>
      <c r="Y17" s="54"/>
      <c r="Z17" s="54"/>
      <c r="AA17" s="54"/>
      <c r="AB17" s="54"/>
      <c r="AC17" s="60"/>
      <c r="AD17" s="60"/>
      <c r="AE17" s="60"/>
      <c r="AF17" s="60">
        <v>0.08</v>
      </c>
      <c r="AG17" s="60"/>
      <c r="AH17" s="60"/>
      <c r="AI17" s="60"/>
      <c r="AJ17" s="60"/>
      <c r="AK17" s="332"/>
      <c r="AL17" s="333"/>
      <c r="AM17" s="333"/>
      <c r="AN17" s="333"/>
      <c r="AO17" s="334"/>
      <c r="AP17" s="2"/>
      <c r="AQ17" s="59">
        <f t="shared" si="2"/>
        <v>2</v>
      </c>
    </row>
    <row r="18" spans="2:46" ht="12" customHeight="1" x14ac:dyDescent="0.15">
      <c r="B18" s="342"/>
      <c r="C18" s="348"/>
      <c r="D18" s="346"/>
      <c r="E18" s="346"/>
      <c r="F18" s="346"/>
      <c r="G18" s="346"/>
      <c r="H18" s="346"/>
      <c r="I18" s="346"/>
      <c r="J18" s="347"/>
      <c r="K18" s="100">
        <v>31</v>
      </c>
      <c r="L18" s="335" t="s">
        <v>533</v>
      </c>
      <c r="M18" s="336"/>
      <c r="N18" s="335" t="s">
        <v>549</v>
      </c>
      <c r="O18" s="336"/>
      <c r="P18" s="335" t="s">
        <v>525</v>
      </c>
      <c r="Q18" s="336"/>
      <c r="R18" s="337" t="s">
        <v>309</v>
      </c>
      <c r="S18" s="338"/>
      <c r="T18" s="339"/>
      <c r="U18" s="335" t="s">
        <v>544</v>
      </c>
      <c r="V18" s="336"/>
      <c r="W18" s="335"/>
      <c r="X18" s="336"/>
      <c r="Y18" s="54"/>
      <c r="Z18" s="54"/>
      <c r="AA18" s="54"/>
      <c r="AB18" s="54"/>
      <c r="AC18" s="60"/>
      <c r="AD18" s="60"/>
      <c r="AE18" s="60"/>
      <c r="AF18" s="60">
        <v>0.05</v>
      </c>
      <c r="AG18" s="60"/>
      <c r="AH18" s="60"/>
      <c r="AI18" s="60"/>
      <c r="AJ18" s="60"/>
      <c r="AK18" s="332"/>
      <c r="AL18" s="333"/>
      <c r="AM18" s="333"/>
      <c r="AN18" s="333"/>
      <c r="AO18" s="334"/>
      <c r="AP18" s="2"/>
      <c r="AQ18" s="59">
        <f t="shared" si="2"/>
        <v>2</v>
      </c>
    </row>
    <row r="19" spans="2:46" ht="12" customHeight="1" x14ac:dyDescent="0.15">
      <c r="B19" s="342"/>
      <c r="C19" s="348"/>
      <c r="D19" s="346"/>
      <c r="E19" s="346"/>
      <c r="F19" s="346"/>
      <c r="G19" s="346"/>
      <c r="H19" s="346"/>
      <c r="I19" s="346"/>
      <c r="J19" s="347"/>
      <c r="K19" s="100">
        <v>32</v>
      </c>
      <c r="L19" s="335" t="s">
        <v>533</v>
      </c>
      <c r="M19" s="336"/>
      <c r="N19" s="335" t="s">
        <v>549</v>
      </c>
      <c r="O19" s="336"/>
      <c r="P19" s="335" t="s">
        <v>525</v>
      </c>
      <c r="Q19" s="336"/>
      <c r="R19" s="337" t="s">
        <v>309</v>
      </c>
      <c r="S19" s="338"/>
      <c r="T19" s="339"/>
      <c r="U19" s="335" t="s">
        <v>544</v>
      </c>
      <c r="V19" s="336"/>
      <c r="W19" s="335"/>
      <c r="X19" s="336"/>
      <c r="Y19" s="54"/>
      <c r="Z19" s="54"/>
      <c r="AA19" s="54"/>
      <c r="AB19" s="54"/>
      <c r="AC19" s="60"/>
      <c r="AD19" s="60"/>
      <c r="AE19" s="60"/>
      <c r="AF19" s="60">
        <v>0.05</v>
      </c>
      <c r="AG19" s="60"/>
      <c r="AH19" s="60"/>
      <c r="AI19" s="60"/>
      <c r="AJ19" s="60"/>
      <c r="AK19" s="332"/>
      <c r="AL19" s="333"/>
      <c r="AM19" s="333"/>
      <c r="AN19" s="333"/>
      <c r="AO19" s="334"/>
      <c r="AP19" s="2"/>
      <c r="AQ19" s="59">
        <f t="shared" si="2"/>
        <v>2</v>
      </c>
    </row>
    <row r="20" spans="2:46" ht="12" customHeight="1" x14ac:dyDescent="0.15">
      <c r="B20" s="342"/>
      <c r="C20" s="348"/>
      <c r="D20" s="346"/>
      <c r="E20" s="346"/>
      <c r="F20" s="346"/>
      <c r="G20" s="346"/>
      <c r="H20" s="346"/>
      <c r="I20" s="346"/>
      <c r="J20" s="347"/>
      <c r="K20" s="100">
        <v>33</v>
      </c>
      <c r="L20" s="335" t="s">
        <v>533</v>
      </c>
      <c r="M20" s="336"/>
      <c r="N20" s="335" t="s">
        <v>567</v>
      </c>
      <c r="O20" s="336"/>
      <c r="P20" s="335" t="s">
        <v>525</v>
      </c>
      <c r="Q20" s="336"/>
      <c r="R20" s="337" t="s">
        <v>309</v>
      </c>
      <c r="S20" s="338"/>
      <c r="T20" s="339"/>
      <c r="U20" s="335" t="s">
        <v>536</v>
      </c>
      <c r="V20" s="336"/>
      <c r="W20" s="335"/>
      <c r="X20" s="336"/>
      <c r="Y20" s="54"/>
      <c r="Z20" s="54"/>
      <c r="AA20" s="54"/>
      <c r="AB20" s="54"/>
      <c r="AC20" s="60"/>
      <c r="AD20" s="60"/>
      <c r="AE20" s="60"/>
      <c r="AF20" s="60">
        <v>0.08</v>
      </c>
      <c r="AG20" s="60"/>
      <c r="AH20" s="60"/>
      <c r="AI20" s="60"/>
      <c r="AJ20" s="60"/>
      <c r="AK20" s="332"/>
      <c r="AL20" s="333"/>
      <c r="AM20" s="333"/>
      <c r="AN20" s="333"/>
      <c r="AO20" s="334"/>
      <c r="AP20" s="2"/>
      <c r="AQ20" s="59">
        <f t="shared" si="2"/>
        <v>2</v>
      </c>
    </row>
    <row r="21" spans="2:46" ht="12" customHeight="1" x14ac:dyDescent="0.15">
      <c r="B21" s="342"/>
      <c r="C21" s="348"/>
      <c r="D21" s="346"/>
      <c r="E21" s="346"/>
      <c r="F21" s="346"/>
      <c r="G21" s="346"/>
      <c r="H21" s="346"/>
      <c r="I21" s="346"/>
      <c r="J21" s="347"/>
      <c r="K21" s="100">
        <v>34</v>
      </c>
      <c r="L21" s="335" t="s">
        <v>533</v>
      </c>
      <c r="M21" s="336"/>
      <c r="N21" s="335" t="s">
        <v>567</v>
      </c>
      <c r="O21" s="336"/>
      <c r="P21" s="335" t="s">
        <v>525</v>
      </c>
      <c r="Q21" s="336"/>
      <c r="R21" s="337" t="s">
        <v>309</v>
      </c>
      <c r="S21" s="338"/>
      <c r="T21" s="339"/>
      <c r="U21" s="335" t="s">
        <v>536</v>
      </c>
      <c r="V21" s="336"/>
      <c r="W21" s="335"/>
      <c r="X21" s="336"/>
      <c r="Y21" s="54"/>
      <c r="Z21" s="54"/>
      <c r="AA21" s="54"/>
      <c r="AB21" s="54"/>
      <c r="AC21" s="60"/>
      <c r="AD21" s="60"/>
      <c r="AE21" s="60"/>
      <c r="AF21" s="60">
        <v>0.04</v>
      </c>
      <c r="AG21" s="60"/>
      <c r="AH21" s="60"/>
      <c r="AI21" s="60"/>
      <c r="AJ21" s="60"/>
      <c r="AK21" s="332"/>
      <c r="AL21" s="333"/>
      <c r="AM21" s="333"/>
      <c r="AN21" s="333"/>
      <c r="AO21" s="334"/>
      <c r="AP21" s="2"/>
      <c r="AQ21" s="59">
        <f t="shared" si="2"/>
        <v>2</v>
      </c>
    </row>
    <row r="22" spans="2:46" ht="12" customHeight="1" x14ac:dyDescent="0.15">
      <c r="B22" s="342"/>
      <c r="C22" s="348"/>
      <c r="D22" s="346"/>
      <c r="E22" s="346"/>
      <c r="F22" s="346"/>
      <c r="G22" s="346"/>
      <c r="H22" s="346"/>
      <c r="I22" s="346"/>
      <c r="J22" s="347"/>
      <c r="K22" s="100">
        <v>37</v>
      </c>
      <c r="L22" s="335" t="s">
        <v>533</v>
      </c>
      <c r="M22" s="336"/>
      <c r="N22" s="335" t="s">
        <v>549</v>
      </c>
      <c r="O22" s="336"/>
      <c r="P22" s="335" t="s">
        <v>525</v>
      </c>
      <c r="Q22" s="336"/>
      <c r="R22" s="337" t="s">
        <v>309</v>
      </c>
      <c r="S22" s="338"/>
      <c r="T22" s="339"/>
      <c r="U22" s="335" t="s">
        <v>544</v>
      </c>
      <c r="V22" s="336"/>
      <c r="W22" s="335"/>
      <c r="X22" s="336"/>
      <c r="Y22" s="54"/>
      <c r="Z22" s="54"/>
      <c r="AA22" s="54"/>
      <c r="AB22" s="54"/>
      <c r="AC22" s="60"/>
      <c r="AD22" s="60"/>
      <c r="AE22" s="60"/>
      <c r="AF22" s="60">
        <v>0.05</v>
      </c>
      <c r="AG22" s="60"/>
      <c r="AH22" s="60"/>
      <c r="AI22" s="60"/>
      <c r="AJ22" s="60"/>
      <c r="AK22" s="332"/>
      <c r="AL22" s="333"/>
      <c r="AM22" s="333"/>
      <c r="AN22" s="333"/>
      <c r="AO22" s="334"/>
      <c r="AP22" s="2"/>
      <c r="AQ22" s="59">
        <f t="shared" si="2"/>
        <v>2</v>
      </c>
    </row>
    <row r="23" spans="2:46" ht="12" customHeight="1" x14ac:dyDescent="0.15">
      <c r="B23" s="342"/>
      <c r="C23" s="348"/>
      <c r="D23" s="346"/>
      <c r="E23" s="346"/>
      <c r="F23" s="346"/>
      <c r="G23" s="346"/>
      <c r="H23" s="346"/>
      <c r="I23" s="346"/>
      <c r="J23" s="347"/>
      <c r="K23" s="100">
        <v>38</v>
      </c>
      <c r="L23" s="335" t="s">
        <v>533</v>
      </c>
      <c r="M23" s="336"/>
      <c r="N23" s="335" t="s">
        <v>552</v>
      </c>
      <c r="O23" s="336"/>
      <c r="P23" s="335" t="s">
        <v>525</v>
      </c>
      <c r="Q23" s="336"/>
      <c r="R23" s="337" t="s">
        <v>309</v>
      </c>
      <c r="S23" s="338"/>
      <c r="T23" s="339"/>
      <c r="U23" s="335" t="s">
        <v>544</v>
      </c>
      <c r="V23" s="336"/>
      <c r="W23" s="335"/>
      <c r="X23" s="336"/>
      <c r="Y23" s="54"/>
      <c r="Z23" s="54"/>
      <c r="AA23" s="54"/>
      <c r="AB23" s="54"/>
      <c r="AC23" s="60"/>
      <c r="AD23" s="60"/>
      <c r="AE23" s="60"/>
      <c r="AF23" s="60">
        <v>0.15</v>
      </c>
      <c r="AG23" s="60"/>
      <c r="AH23" s="60"/>
      <c r="AI23" s="60"/>
      <c r="AJ23" s="60"/>
      <c r="AK23" s="332"/>
      <c r="AL23" s="333"/>
      <c r="AM23" s="333"/>
      <c r="AN23" s="333"/>
      <c r="AO23" s="334"/>
      <c r="AP23" s="2"/>
      <c r="AQ23" s="59">
        <f t="shared" si="2"/>
        <v>2</v>
      </c>
    </row>
    <row r="24" spans="2:46" ht="12" customHeight="1" x14ac:dyDescent="0.15">
      <c r="B24" s="342"/>
      <c r="C24" s="348"/>
      <c r="D24" s="346"/>
      <c r="E24" s="346"/>
      <c r="F24" s="346"/>
      <c r="G24" s="346"/>
      <c r="H24" s="346"/>
      <c r="I24" s="346"/>
      <c r="J24" s="347"/>
      <c r="K24" s="100">
        <v>40</v>
      </c>
      <c r="L24" s="335" t="s">
        <v>533</v>
      </c>
      <c r="M24" s="336"/>
      <c r="N24" s="335" t="s">
        <v>552</v>
      </c>
      <c r="O24" s="336"/>
      <c r="P24" s="335" t="s">
        <v>525</v>
      </c>
      <c r="Q24" s="336"/>
      <c r="R24" s="337" t="s">
        <v>309</v>
      </c>
      <c r="S24" s="338"/>
      <c r="T24" s="339"/>
      <c r="U24" s="335" t="s">
        <v>544</v>
      </c>
      <c r="V24" s="336"/>
      <c r="W24" s="335"/>
      <c r="X24" s="336"/>
      <c r="Y24" s="54"/>
      <c r="Z24" s="54"/>
      <c r="AA24" s="54"/>
      <c r="AB24" s="54"/>
      <c r="AC24" s="60"/>
      <c r="AD24" s="60"/>
      <c r="AE24" s="60"/>
      <c r="AF24" s="60">
        <v>0.03</v>
      </c>
      <c r="AG24" s="60"/>
      <c r="AH24" s="60"/>
      <c r="AI24" s="60"/>
      <c r="AJ24" s="60"/>
      <c r="AK24" s="332"/>
      <c r="AL24" s="333"/>
      <c r="AM24" s="333"/>
      <c r="AN24" s="333"/>
      <c r="AO24" s="334"/>
      <c r="AP24" s="2"/>
      <c r="AQ24" s="59">
        <f t="shared" si="2"/>
        <v>2</v>
      </c>
    </row>
    <row r="25" spans="2:46" ht="12" customHeight="1" x14ac:dyDescent="0.15">
      <c r="B25" s="342"/>
      <c r="C25" s="348"/>
      <c r="D25" s="346"/>
      <c r="E25" s="346"/>
      <c r="F25" s="346"/>
      <c r="G25" s="346"/>
      <c r="H25" s="346"/>
      <c r="I25" s="346"/>
      <c r="J25" s="347"/>
      <c r="K25" s="100">
        <v>41</v>
      </c>
      <c r="L25" s="335" t="s">
        <v>533</v>
      </c>
      <c r="M25" s="336"/>
      <c r="N25" s="335" t="s">
        <v>552</v>
      </c>
      <c r="O25" s="336"/>
      <c r="P25" s="335" t="s">
        <v>525</v>
      </c>
      <c r="Q25" s="336"/>
      <c r="R25" s="337" t="s">
        <v>309</v>
      </c>
      <c r="S25" s="338"/>
      <c r="T25" s="339"/>
      <c r="U25" s="335" t="s">
        <v>544</v>
      </c>
      <c r="V25" s="336"/>
      <c r="W25" s="335"/>
      <c r="X25" s="336"/>
      <c r="Y25" s="54"/>
      <c r="Z25" s="54"/>
      <c r="AA25" s="54"/>
      <c r="AB25" s="54"/>
      <c r="AC25" s="60"/>
      <c r="AD25" s="60"/>
      <c r="AE25" s="60"/>
      <c r="AF25" s="60">
        <v>0.03</v>
      </c>
      <c r="AG25" s="60"/>
      <c r="AH25" s="60"/>
      <c r="AI25" s="60"/>
      <c r="AJ25" s="60"/>
      <c r="AK25" s="332"/>
      <c r="AL25" s="333"/>
      <c r="AM25" s="333"/>
      <c r="AN25" s="333"/>
      <c r="AO25" s="334"/>
      <c r="AP25" s="2"/>
      <c r="AQ25" s="59">
        <f t="shared" si="2"/>
        <v>2</v>
      </c>
    </row>
    <row r="26" spans="2:46" ht="12" customHeight="1" x14ac:dyDescent="0.15">
      <c r="B26" s="342"/>
      <c r="C26" s="348"/>
      <c r="D26" s="346"/>
      <c r="E26" s="346"/>
      <c r="F26" s="346"/>
      <c r="G26" s="346"/>
      <c r="H26" s="346"/>
      <c r="I26" s="346"/>
      <c r="J26" s="347"/>
      <c r="K26" s="100">
        <v>42</v>
      </c>
      <c r="L26" s="335" t="s">
        <v>533</v>
      </c>
      <c r="M26" s="336"/>
      <c r="N26" s="335" t="s">
        <v>552</v>
      </c>
      <c r="O26" s="336"/>
      <c r="P26" s="335" t="s">
        <v>525</v>
      </c>
      <c r="Q26" s="336"/>
      <c r="R26" s="337" t="s">
        <v>309</v>
      </c>
      <c r="S26" s="338"/>
      <c r="T26" s="339"/>
      <c r="U26" s="335" t="s">
        <v>544</v>
      </c>
      <c r="V26" s="336"/>
      <c r="W26" s="335"/>
      <c r="X26" s="336"/>
      <c r="Y26" s="54"/>
      <c r="Z26" s="54"/>
      <c r="AA26" s="54"/>
      <c r="AB26" s="54"/>
      <c r="AC26" s="60"/>
      <c r="AD26" s="60"/>
      <c r="AE26" s="60"/>
      <c r="AF26" s="60">
        <v>0.15</v>
      </c>
      <c r="AG26" s="60"/>
      <c r="AH26" s="60"/>
      <c r="AI26" s="60"/>
      <c r="AJ26" s="60"/>
      <c r="AK26" s="332"/>
      <c r="AL26" s="333"/>
      <c r="AM26" s="333"/>
      <c r="AN26" s="333"/>
      <c r="AO26" s="334"/>
      <c r="AP26" s="2"/>
      <c r="AQ26" s="59">
        <f t="shared" si="2"/>
        <v>2</v>
      </c>
    </row>
    <row r="27" spans="2:46" ht="12" customHeight="1" x14ac:dyDescent="0.15">
      <c r="B27" s="342"/>
      <c r="C27" s="348"/>
      <c r="D27" s="346"/>
      <c r="E27" s="346"/>
      <c r="F27" s="346"/>
      <c r="G27" s="346"/>
      <c r="H27" s="346"/>
      <c r="I27" s="346"/>
      <c r="J27" s="347"/>
      <c r="K27" s="100">
        <v>43</v>
      </c>
      <c r="L27" s="335" t="s">
        <v>533</v>
      </c>
      <c r="M27" s="336"/>
      <c r="N27" s="335" t="s">
        <v>572</v>
      </c>
      <c r="O27" s="336"/>
      <c r="P27" s="335" t="s">
        <v>525</v>
      </c>
      <c r="Q27" s="336"/>
      <c r="R27" s="337" t="s">
        <v>309</v>
      </c>
      <c r="S27" s="338"/>
      <c r="T27" s="339"/>
      <c r="U27" s="335" t="s">
        <v>536</v>
      </c>
      <c r="V27" s="336"/>
      <c r="W27" s="335"/>
      <c r="X27" s="336"/>
      <c r="Y27" s="54"/>
      <c r="Z27" s="54"/>
      <c r="AA27" s="54"/>
      <c r="AB27" s="54"/>
      <c r="AC27" s="60"/>
      <c r="AD27" s="60"/>
      <c r="AE27" s="60"/>
      <c r="AF27" s="60">
        <v>0.08</v>
      </c>
      <c r="AG27" s="60"/>
      <c r="AH27" s="60"/>
      <c r="AI27" s="60"/>
      <c r="AJ27" s="60"/>
      <c r="AK27" s="332"/>
      <c r="AL27" s="333"/>
      <c r="AM27" s="333"/>
      <c r="AN27" s="333"/>
      <c r="AO27" s="334"/>
      <c r="AP27" s="2"/>
      <c r="AQ27" s="59">
        <f t="shared" si="2"/>
        <v>2</v>
      </c>
    </row>
    <row r="28" spans="2:46" ht="12" customHeight="1" x14ac:dyDescent="0.15">
      <c r="B28" s="342"/>
      <c r="C28" s="348"/>
      <c r="D28" s="346"/>
      <c r="E28" s="346"/>
      <c r="F28" s="346"/>
      <c r="G28" s="346"/>
      <c r="H28" s="346"/>
      <c r="I28" s="346"/>
      <c r="J28" s="347"/>
      <c r="K28" s="100">
        <v>44</v>
      </c>
      <c r="L28" s="335" t="s">
        <v>533</v>
      </c>
      <c r="M28" s="336"/>
      <c r="N28" s="335" t="s">
        <v>572</v>
      </c>
      <c r="O28" s="336"/>
      <c r="P28" s="335" t="s">
        <v>525</v>
      </c>
      <c r="Q28" s="336"/>
      <c r="R28" s="337" t="s">
        <v>309</v>
      </c>
      <c r="S28" s="338"/>
      <c r="T28" s="339"/>
      <c r="U28" s="335" t="s">
        <v>536</v>
      </c>
      <c r="V28" s="336"/>
      <c r="W28" s="335"/>
      <c r="X28" s="336"/>
      <c r="Y28" s="54"/>
      <c r="Z28" s="54"/>
      <c r="AA28" s="54"/>
      <c r="AB28" s="54"/>
      <c r="AC28" s="60"/>
      <c r="AD28" s="60"/>
      <c r="AE28" s="60"/>
      <c r="AF28" s="60">
        <v>7.0000000000000007E-2</v>
      </c>
      <c r="AG28" s="60"/>
      <c r="AH28" s="60"/>
      <c r="AI28" s="60"/>
      <c r="AJ28" s="60"/>
      <c r="AK28" s="332"/>
      <c r="AL28" s="333"/>
      <c r="AM28" s="333"/>
      <c r="AN28" s="333"/>
      <c r="AO28" s="334"/>
      <c r="AP28" s="2"/>
      <c r="AQ28" s="59">
        <f>IF(P30="材質劣化",2,IF(P30="漏水",3,1))</f>
        <v>2</v>
      </c>
    </row>
    <row r="29" spans="2:46" ht="12" customHeight="1" x14ac:dyDescent="0.15">
      <c r="B29" s="342"/>
      <c r="C29" s="348"/>
      <c r="D29" s="346"/>
      <c r="E29" s="346"/>
      <c r="F29" s="346"/>
      <c r="G29" s="346"/>
      <c r="H29" s="346"/>
      <c r="I29" s="346"/>
      <c r="J29" s="347"/>
      <c r="K29" s="100">
        <v>51</v>
      </c>
      <c r="L29" s="335" t="s">
        <v>533</v>
      </c>
      <c r="M29" s="336"/>
      <c r="N29" s="335" t="s">
        <v>549</v>
      </c>
      <c r="O29" s="336"/>
      <c r="P29" s="335" t="s">
        <v>525</v>
      </c>
      <c r="Q29" s="336"/>
      <c r="R29" s="337" t="s">
        <v>309</v>
      </c>
      <c r="S29" s="338"/>
      <c r="T29" s="339"/>
      <c r="U29" s="335" t="s">
        <v>544</v>
      </c>
      <c r="V29" s="336"/>
      <c r="W29" s="335"/>
      <c r="X29" s="336"/>
      <c r="Y29" s="54"/>
      <c r="Z29" s="54"/>
      <c r="AA29" s="54"/>
      <c r="AB29" s="54"/>
      <c r="AC29" s="60"/>
      <c r="AD29" s="60"/>
      <c r="AE29" s="60"/>
      <c r="AF29" s="60">
        <v>0.15</v>
      </c>
      <c r="AG29" s="60"/>
      <c r="AH29" s="60"/>
      <c r="AI29" s="60"/>
      <c r="AJ29" s="60"/>
      <c r="AK29" s="332"/>
      <c r="AL29" s="333"/>
      <c r="AM29" s="333"/>
      <c r="AN29" s="333"/>
      <c r="AO29" s="334"/>
      <c r="AP29" s="2"/>
      <c r="AQ29" s="59">
        <f>IF(P34="材質劣化",2,IF(P34="漏水",3,1))</f>
        <v>1</v>
      </c>
    </row>
    <row r="30" spans="2:46" ht="12" customHeight="1" x14ac:dyDescent="0.15">
      <c r="B30" s="342"/>
      <c r="C30" s="348"/>
      <c r="D30" s="346"/>
      <c r="E30" s="346"/>
      <c r="F30" s="346"/>
      <c r="G30" s="346"/>
      <c r="H30" s="346"/>
      <c r="I30" s="346"/>
      <c r="J30" s="347"/>
      <c r="K30" s="100">
        <v>52</v>
      </c>
      <c r="L30" s="335" t="s">
        <v>533</v>
      </c>
      <c r="M30" s="336"/>
      <c r="N30" s="335" t="s">
        <v>576</v>
      </c>
      <c r="O30" s="336"/>
      <c r="P30" s="335" t="s">
        <v>525</v>
      </c>
      <c r="Q30" s="336"/>
      <c r="R30" s="337" t="s">
        <v>301</v>
      </c>
      <c r="S30" s="338"/>
      <c r="T30" s="339"/>
      <c r="U30" s="335" t="s">
        <v>545</v>
      </c>
      <c r="V30" s="336"/>
      <c r="W30" s="335"/>
      <c r="X30" s="336"/>
      <c r="Y30" s="54"/>
      <c r="Z30" s="54"/>
      <c r="AA30" s="54"/>
      <c r="AB30" s="54"/>
      <c r="AC30" s="60"/>
      <c r="AD30" s="60"/>
      <c r="AE30" s="60"/>
      <c r="AF30" s="60">
        <v>0.05</v>
      </c>
      <c r="AG30" s="60"/>
      <c r="AH30" s="60"/>
      <c r="AI30" s="60"/>
      <c r="AJ30" s="60"/>
      <c r="AK30" s="332"/>
      <c r="AL30" s="333"/>
      <c r="AM30" s="333"/>
      <c r="AN30" s="333"/>
      <c r="AO30" s="334"/>
      <c r="AP30" s="2"/>
      <c r="AQ30" s="59">
        <f>IF(P30="材質劣化",2,IF(P30="漏水",3,1))</f>
        <v>2</v>
      </c>
    </row>
    <row r="31" spans="2:46" ht="12" customHeight="1" x14ac:dyDescent="0.15">
      <c r="B31" s="342"/>
      <c r="C31" s="348"/>
      <c r="D31" s="346"/>
      <c r="E31" s="346"/>
      <c r="F31" s="346"/>
      <c r="G31" s="346"/>
      <c r="H31" s="346"/>
      <c r="I31" s="346"/>
      <c r="J31" s="347"/>
      <c r="K31" s="100">
        <v>53</v>
      </c>
      <c r="L31" s="335" t="s">
        <v>533</v>
      </c>
      <c r="M31" s="336"/>
      <c r="N31" s="335" t="s">
        <v>576</v>
      </c>
      <c r="O31" s="336"/>
      <c r="P31" s="335" t="s">
        <v>525</v>
      </c>
      <c r="Q31" s="336"/>
      <c r="R31" s="337" t="s">
        <v>309</v>
      </c>
      <c r="S31" s="338"/>
      <c r="T31" s="339"/>
      <c r="U31" s="335" t="s">
        <v>545</v>
      </c>
      <c r="V31" s="336"/>
      <c r="W31" s="335"/>
      <c r="X31" s="336"/>
      <c r="Y31" s="54"/>
      <c r="Z31" s="54"/>
      <c r="AA31" s="54"/>
      <c r="AB31" s="54"/>
      <c r="AC31" s="60"/>
      <c r="AD31" s="60"/>
      <c r="AE31" s="60">
        <v>0.01</v>
      </c>
      <c r="AF31" s="60"/>
      <c r="AG31" s="60"/>
      <c r="AH31" s="60"/>
      <c r="AI31" s="60"/>
      <c r="AJ31" s="60"/>
      <c r="AK31" s="332"/>
      <c r="AL31" s="333"/>
      <c r="AM31" s="333"/>
      <c r="AN31" s="333"/>
      <c r="AO31" s="334"/>
      <c r="AP31" s="2"/>
      <c r="AQ31" s="59">
        <f>IF(P33="材質劣化",2,IF(P33="漏水",3,1))</f>
        <v>1</v>
      </c>
    </row>
    <row r="32" spans="2:46" ht="12" customHeight="1" x14ac:dyDescent="0.15">
      <c r="B32" s="342"/>
      <c r="C32" s="348"/>
      <c r="D32" s="346"/>
      <c r="E32" s="346"/>
      <c r="F32" s="346"/>
      <c r="G32" s="346"/>
      <c r="H32" s="346"/>
      <c r="I32" s="346"/>
      <c r="J32" s="347"/>
      <c r="K32" s="100">
        <v>54</v>
      </c>
      <c r="L32" s="335" t="s">
        <v>557</v>
      </c>
      <c r="M32" s="336"/>
      <c r="N32" s="335" t="s">
        <v>558</v>
      </c>
      <c r="O32" s="336"/>
      <c r="P32" s="335"/>
      <c r="Q32" s="336"/>
      <c r="R32" s="337" t="s">
        <v>343</v>
      </c>
      <c r="S32" s="338"/>
      <c r="T32" s="339"/>
      <c r="U32" s="335" t="s">
        <v>545</v>
      </c>
      <c r="V32" s="336"/>
      <c r="W32" s="335"/>
      <c r="X32" s="336"/>
      <c r="Y32" s="54"/>
      <c r="Z32" s="54"/>
      <c r="AA32" s="54"/>
      <c r="AB32" s="54"/>
      <c r="AC32" s="60"/>
      <c r="AD32" s="60"/>
      <c r="AE32" s="60"/>
      <c r="AF32" s="60"/>
      <c r="AG32" s="60"/>
      <c r="AH32" s="60"/>
      <c r="AI32" s="60"/>
      <c r="AJ32" s="60"/>
      <c r="AK32" s="332" t="s">
        <v>559</v>
      </c>
      <c r="AL32" s="333"/>
      <c r="AM32" s="333"/>
      <c r="AN32" s="333"/>
      <c r="AO32" s="334"/>
      <c r="AP32" s="2"/>
      <c r="AQ32" s="59">
        <f>IF(P37="材質劣化",2,IF(P37="漏水",3,1))</f>
        <v>1</v>
      </c>
      <c r="AS32" s="3"/>
      <c r="AT32" s="3"/>
    </row>
    <row r="33" spans="2:86" ht="12" customHeight="1" x14ac:dyDescent="0.15">
      <c r="B33" s="342"/>
      <c r="C33" s="348"/>
      <c r="D33" s="346"/>
      <c r="E33" s="346"/>
      <c r="F33" s="346"/>
      <c r="G33" s="346"/>
      <c r="H33" s="346"/>
      <c r="I33" s="346"/>
      <c r="J33" s="347"/>
      <c r="K33" s="100">
        <v>23</v>
      </c>
      <c r="L33" s="335"/>
      <c r="M33" s="336"/>
      <c r="N33" s="335"/>
      <c r="O33" s="336"/>
      <c r="P33" s="335"/>
      <c r="Q33" s="336"/>
      <c r="R33" s="337"/>
      <c r="S33" s="338"/>
      <c r="T33" s="339"/>
      <c r="U33" s="335"/>
      <c r="V33" s="336"/>
      <c r="W33" s="335"/>
      <c r="X33" s="336"/>
      <c r="Y33" s="54"/>
      <c r="Z33" s="54"/>
      <c r="AA33" s="54"/>
      <c r="AB33" s="54"/>
      <c r="AC33" s="60"/>
      <c r="AD33" s="60"/>
      <c r="AE33" s="60"/>
      <c r="AF33" s="60"/>
      <c r="AG33" s="60"/>
      <c r="AH33" s="60"/>
      <c r="AI33" s="60"/>
      <c r="AJ33" s="60"/>
      <c r="AK33" s="332"/>
      <c r="AL33" s="333"/>
      <c r="AM33" s="333"/>
      <c r="AN33" s="333"/>
      <c r="AO33" s="334"/>
      <c r="AP33" s="2"/>
      <c r="AQ33" s="59">
        <f>IF(P33="材質劣化",2,IF(P33="漏水",3,1))</f>
        <v>1</v>
      </c>
      <c r="AS33" s="198"/>
      <c r="AT33" s="198"/>
    </row>
    <row r="34" spans="2:86" ht="12" customHeight="1" x14ac:dyDescent="0.15">
      <c r="B34" s="342"/>
      <c r="C34" s="348"/>
      <c r="D34" s="346"/>
      <c r="E34" s="346"/>
      <c r="F34" s="346"/>
      <c r="G34" s="346"/>
      <c r="H34" s="346"/>
      <c r="I34" s="346"/>
      <c r="J34" s="347"/>
      <c r="K34" s="100">
        <v>24</v>
      </c>
      <c r="L34" s="335"/>
      <c r="M34" s="336"/>
      <c r="N34" s="335"/>
      <c r="O34" s="336"/>
      <c r="P34" s="335"/>
      <c r="Q34" s="336"/>
      <c r="R34" s="337"/>
      <c r="S34" s="338"/>
      <c r="T34" s="339"/>
      <c r="U34" s="335"/>
      <c r="V34" s="336"/>
      <c r="W34" s="335"/>
      <c r="X34" s="336"/>
      <c r="Y34" s="54"/>
      <c r="Z34" s="54"/>
      <c r="AA34" s="54"/>
      <c r="AB34" s="54"/>
      <c r="AC34" s="60"/>
      <c r="AD34" s="60"/>
      <c r="AE34" s="60"/>
      <c r="AF34" s="60"/>
      <c r="AG34" s="60"/>
      <c r="AH34" s="60"/>
      <c r="AI34" s="60"/>
      <c r="AJ34" s="60"/>
      <c r="AK34" s="332"/>
      <c r="AL34" s="333"/>
      <c r="AM34" s="333"/>
      <c r="AN34" s="333"/>
      <c r="AO34" s="334"/>
      <c r="AP34" s="2"/>
      <c r="AQ34" s="59">
        <f>IF(P36="材質劣化",2,IF(P36="漏水",3,1))</f>
        <v>1</v>
      </c>
      <c r="AS34" s="199"/>
      <c r="AT34" s="199"/>
    </row>
    <row r="35" spans="2:86" ht="12" customHeight="1" x14ac:dyDescent="0.15">
      <c r="B35" s="342"/>
      <c r="C35" s="348"/>
      <c r="D35" s="346"/>
      <c r="E35" s="346"/>
      <c r="F35" s="346"/>
      <c r="G35" s="346"/>
      <c r="H35" s="346"/>
      <c r="I35" s="346"/>
      <c r="J35" s="347"/>
      <c r="K35" s="316" t="s">
        <v>918</v>
      </c>
      <c r="L35" s="318" t="s">
        <v>919</v>
      </c>
      <c r="M35" s="318"/>
      <c r="N35" s="318"/>
      <c r="O35" s="318"/>
      <c r="P35" s="318"/>
      <c r="Q35" s="318"/>
      <c r="R35" s="318"/>
      <c r="S35" s="318"/>
      <c r="T35" s="318"/>
      <c r="U35" s="318"/>
      <c r="V35" s="318"/>
      <c r="W35" s="318"/>
      <c r="X35" s="318"/>
      <c r="Y35" s="319" t="s">
        <v>545</v>
      </c>
      <c r="Z35" s="320"/>
      <c r="AA35" s="320"/>
      <c r="AB35" s="321"/>
      <c r="AC35" s="124">
        <f t="shared" ref="AC35:AJ35" si="3">SUM(AC11:AC34)</f>
        <v>0</v>
      </c>
      <c r="AD35" s="124">
        <f t="shared" si="3"/>
        <v>0</v>
      </c>
      <c r="AE35" s="124">
        <f>SUM(AE11:AE34)</f>
        <v>0.09</v>
      </c>
      <c r="AF35" s="124">
        <f t="shared" si="3"/>
        <v>1.19</v>
      </c>
      <c r="AG35" s="124">
        <f t="shared" si="3"/>
        <v>0</v>
      </c>
      <c r="AH35" s="124">
        <f t="shared" si="3"/>
        <v>0</v>
      </c>
      <c r="AI35" s="124">
        <f t="shared" si="3"/>
        <v>0</v>
      </c>
      <c r="AJ35" s="125">
        <f t="shared" si="3"/>
        <v>4.18</v>
      </c>
      <c r="AK35" s="318" t="s">
        <v>920</v>
      </c>
      <c r="AL35" s="318"/>
      <c r="AM35" s="322" t="s">
        <v>522</v>
      </c>
      <c r="AN35" s="322"/>
      <c r="AO35" s="322"/>
      <c r="AP35" s="2"/>
    </row>
    <row r="36" spans="2:86" ht="12" customHeight="1" x14ac:dyDescent="0.15">
      <c r="B36" s="342"/>
      <c r="C36" s="348"/>
      <c r="D36" s="346"/>
      <c r="E36" s="346"/>
      <c r="F36" s="346"/>
      <c r="G36" s="346"/>
      <c r="H36" s="346"/>
      <c r="I36" s="346"/>
      <c r="J36" s="347"/>
      <c r="K36" s="317"/>
      <c r="L36" s="323" t="s">
        <v>921</v>
      </c>
      <c r="M36" s="324"/>
      <c r="N36" s="325"/>
      <c r="O36" s="323" t="s">
        <v>922</v>
      </c>
      <c r="P36" s="324"/>
      <c r="Q36" s="324"/>
      <c r="R36" s="324"/>
      <c r="S36" s="324"/>
      <c r="T36" s="324"/>
      <c r="U36" s="324"/>
      <c r="V36" s="324"/>
      <c r="W36" s="324"/>
      <c r="X36" s="325"/>
      <c r="Y36" s="53" t="s">
        <v>527</v>
      </c>
      <c r="Z36" s="49" t="s">
        <v>526</v>
      </c>
      <c r="AA36" s="49" t="s">
        <v>544</v>
      </c>
      <c r="AB36" s="49" t="s">
        <v>536</v>
      </c>
      <c r="AC36" s="49" t="s">
        <v>527</v>
      </c>
      <c r="AD36" s="49" t="s">
        <v>526</v>
      </c>
      <c r="AE36" s="49" t="s">
        <v>544</v>
      </c>
      <c r="AF36" s="49" t="s">
        <v>536</v>
      </c>
      <c r="AG36" s="49" t="s">
        <v>527</v>
      </c>
      <c r="AH36" s="49" t="s">
        <v>526</v>
      </c>
      <c r="AI36" s="49" t="s">
        <v>544</v>
      </c>
      <c r="AJ36" s="82" t="s">
        <v>536</v>
      </c>
      <c r="AK36" s="318"/>
      <c r="AL36" s="318"/>
      <c r="AM36" s="322"/>
      <c r="AN36" s="322"/>
      <c r="AO36" s="322"/>
      <c r="AP36" s="2"/>
    </row>
    <row r="37" spans="2:86" ht="14.25" customHeight="1" x14ac:dyDescent="0.15">
      <c r="B37" s="342"/>
      <c r="C37" s="348"/>
      <c r="D37" s="346"/>
      <c r="E37" s="346"/>
      <c r="F37" s="346"/>
      <c r="G37" s="346"/>
      <c r="H37" s="346"/>
      <c r="I37" s="346"/>
      <c r="J37" s="347"/>
      <c r="K37" s="317"/>
      <c r="L37" s="326"/>
      <c r="M37" s="327"/>
      <c r="N37" s="328"/>
      <c r="O37" s="326"/>
      <c r="P37" s="327"/>
      <c r="Q37" s="327"/>
      <c r="R37" s="327"/>
      <c r="S37" s="327"/>
      <c r="T37" s="327"/>
      <c r="U37" s="327"/>
      <c r="V37" s="327"/>
      <c r="W37" s="327"/>
      <c r="X37" s="328"/>
      <c r="Y37" s="307">
        <f>IF(COUNTIF(Y11:Y34,"〇")&gt;0,1,0)</f>
        <v>0</v>
      </c>
      <c r="Z37" s="307">
        <f t="shared" ref="Z37:AB37" si="4">IF(COUNTIF(Z11:Z34,"〇")&gt;0,1,0)</f>
        <v>0</v>
      </c>
      <c r="AA37" s="307">
        <f t="shared" si="4"/>
        <v>0</v>
      </c>
      <c r="AB37" s="307">
        <f t="shared" si="4"/>
        <v>0</v>
      </c>
      <c r="AC37" s="307">
        <f>COUNTA(AC11:AC34)</f>
        <v>0</v>
      </c>
      <c r="AD37" s="307">
        <f t="shared" ref="AD37:AI37" si="5">COUNTA(AD11:AD34)</f>
        <v>0</v>
      </c>
      <c r="AE37" s="307">
        <f t="shared" si="5"/>
        <v>3</v>
      </c>
      <c r="AF37" s="307">
        <f t="shared" si="5"/>
        <v>17</v>
      </c>
      <c r="AG37" s="307">
        <f t="shared" si="5"/>
        <v>0</v>
      </c>
      <c r="AH37" s="307">
        <f t="shared" si="5"/>
        <v>0</v>
      </c>
      <c r="AI37" s="307">
        <f t="shared" si="5"/>
        <v>0</v>
      </c>
      <c r="AJ37" s="307">
        <f>COUNTA(AJ11:AJ34)</f>
        <v>1</v>
      </c>
      <c r="AK37" s="318"/>
      <c r="AL37" s="318"/>
      <c r="AM37" s="322"/>
      <c r="AN37" s="322"/>
      <c r="AO37" s="322"/>
      <c r="AP37" s="2"/>
      <c r="AU37" s="43">
        <f>+Y37</f>
        <v>0</v>
      </c>
    </row>
    <row r="38" spans="2:86" ht="14.25" customHeight="1" x14ac:dyDescent="0.15">
      <c r="B38" s="342"/>
      <c r="C38" s="348"/>
      <c r="D38" s="346"/>
      <c r="E38" s="346"/>
      <c r="F38" s="346"/>
      <c r="G38" s="346"/>
      <c r="H38" s="346"/>
      <c r="I38" s="346"/>
      <c r="J38" s="347"/>
      <c r="K38" s="317"/>
      <c r="L38" s="329"/>
      <c r="M38" s="330"/>
      <c r="N38" s="331"/>
      <c r="O38" s="329"/>
      <c r="P38" s="330"/>
      <c r="Q38" s="330"/>
      <c r="R38" s="330"/>
      <c r="S38" s="330"/>
      <c r="T38" s="330"/>
      <c r="U38" s="330"/>
      <c r="V38" s="330"/>
      <c r="W38" s="330"/>
      <c r="X38" s="331"/>
      <c r="Y38" s="307"/>
      <c r="Z38" s="307"/>
      <c r="AA38" s="307"/>
      <c r="AB38" s="307"/>
      <c r="AC38" s="307"/>
      <c r="AD38" s="307"/>
      <c r="AE38" s="307"/>
      <c r="AF38" s="307"/>
      <c r="AG38" s="307"/>
      <c r="AH38" s="307"/>
      <c r="AI38" s="307"/>
      <c r="AJ38" s="307"/>
      <c r="AK38" s="318"/>
      <c r="AL38" s="318"/>
      <c r="AM38" s="322"/>
      <c r="AN38" s="322"/>
      <c r="AO38" s="322"/>
      <c r="AP38" s="2"/>
    </row>
    <row r="39" spans="2:86" ht="12" customHeight="1" x14ac:dyDescent="0.15">
      <c r="B39" s="342"/>
      <c r="C39" s="348"/>
      <c r="D39" s="346"/>
      <c r="E39" s="346"/>
      <c r="F39" s="346"/>
      <c r="G39" s="346"/>
      <c r="H39" s="346"/>
      <c r="I39" s="346"/>
      <c r="J39" s="346"/>
      <c r="K39" s="308" t="s">
        <v>232</v>
      </c>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1"/>
      <c r="AL39" s="311"/>
      <c r="AM39" s="311"/>
      <c r="AN39" s="311"/>
      <c r="AO39" s="312"/>
      <c r="AP39" s="2"/>
    </row>
    <row r="40" spans="2:86" ht="12" customHeight="1" x14ac:dyDescent="0.15">
      <c r="B40" s="342"/>
      <c r="C40" s="348"/>
      <c r="D40" s="346"/>
      <c r="E40" s="346"/>
      <c r="F40" s="346"/>
      <c r="G40" s="346"/>
      <c r="H40" s="346"/>
      <c r="I40" s="346"/>
      <c r="J40" s="346"/>
      <c r="K40" s="309"/>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2"/>
      <c r="AP40" s="2"/>
    </row>
    <row r="41" spans="2:86" ht="12" customHeight="1" x14ac:dyDescent="0.15">
      <c r="B41" s="342"/>
      <c r="C41" s="348"/>
      <c r="D41" s="346"/>
      <c r="E41" s="346"/>
      <c r="F41" s="346"/>
      <c r="G41" s="346"/>
      <c r="H41" s="346"/>
      <c r="I41" s="346"/>
      <c r="J41" s="346"/>
      <c r="K41" s="309"/>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11"/>
      <c r="AN41" s="311"/>
      <c r="AO41" s="312"/>
      <c r="AP41" s="2"/>
    </row>
    <row r="42" spans="2:86" ht="12" customHeight="1" x14ac:dyDescent="0.15">
      <c r="B42" s="342"/>
      <c r="C42" s="348"/>
      <c r="D42" s="346"/>
      <c r="E42" s="346"/>
      <c r="F42" s="346"/>
      <c r="G42" s="346"/>
      <c r="H42" s="346"/>
      <c r="I42" s="346"/>
      <c r="J42" s="346"/>
      <c r="K42" s="309"/>
      <c r="L42" s="313"/>
      <c r="M42" s="313"/>
      <c r="N42" s="313"/>
      <c r="O42" s="313"/>
      <c r="P42" s="313"/>
      <c r="Q42" s="313"/>
      <c r="R42" s="313"/>
      <c r="S42" s="313"/>
      <c r="T42" s="313"/>
      <c r="U42" s="313"/>
      <c r="V42" s="313"/>
      <c r="W42" s="313"/>
      <c r="X42" s="313"/>
      <c r="Y42" s="313"/>
      <c r="Z42" s="313"/>
      <c r="AA42" s="313"/>
      <c r="AB42" s="313"/>
      <c r="AC42" s="313"/>
      <c r="AD42" s="313"/>
      <c r="AE42" s="313"/>
      <c r="AF42" s="313"/>
      <c r="AG42" s="313"/>
      <c r="AH42" s="313"/>
      <c r="AI42" s="313"/>
      <c r="AJ42" s="313"/>
      <c r="AK42" s="313"/>
      <c r="AL42" s="313"/>
      <c r="AM42" s="313"/>
      <c r="AN42" s="313"/>
      <c r="AO42" s="314"/>
      <c r="AP42" s="43"/>
      <c r="CD42" s="2"/>
      <c r="CE42" s="2"/>
      <c r="CF42" s="2"/>
      <c r="CG42" s="2"/>
      <c r="CH42" s="2"/>
    </row>
    <row r="43" spans="2:86" ht="12" customHeight="1" x14ac:dyDescent="0.15">
      <c r="B43" s="342"/>
      <c r="C43" s="348"/>
      <c r="D43" s="346"/>
      <c r="E43" s="346"/>
      <c r="F43" s="346"/>
      <c r="G43" s="346"/>
      <c r="H43" s="346"/>
      <c r="I43" s="346"/>
      <c r="J43" s="347"/>
      <c r="K43" s="315" t="s">
        <v>233</v>
      </c>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5"/>
      <c r="AM43" s="315"/>
      <c r="AN43" s="315"/>
      <c r="AO43" s="315"/>
      <c r="AP43" s="43"/>
      <c r="CD43" s="2"/>
      <c r="CE43" s="2"/>
      <c r="CF43" s="2"/>
      <c r="CG43" s="2"/>
      <c r="CH43" s="2"/>
    </row>
    <row r="44" spans="2:86" ht="12" customHeight="1" x14ac:dyDescent="0.15">
      <c r="B44" s="342"/>
      <c r="C44" s="348"/>
      <c r="D44" s="346"/>
      <c r="E44" s="346"/>
      <c r="F44" s="346"/>
      <c r="G44" s="346"/>
      <c r="H44" s="346"/>
      <c r="I44" s="346"/>
      <c r="J44" s="347"/>
      <c r="K44" s="301" t="s">
        <v>234</v>
      </c>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3"/>
      <c r="AP44" s="43"/>
      <c r="CD44" s="2"/>
      <c r="CE44" s="2"/>
      <c r="CF44" s="2"/>
      <c r="CG44" s="2"/>
      <c r="CH44" s="2"/>
    </row>
    <row r="45" spans="2:86" ht="12" customHeight="1" x14ac:dyDescent="0.15">
      <c r="B45" s="343"/>
      <c r="C45" s="349"/>
      <c r="D45" s="350"/>
      <c r="E45" s="350"/>
      <c r="F45" s="350"/>
      <c r="G45" s="350"/>
      <c r="H45" s="350"/>
      <c r="I45" s="350"/>
      <c r="J45" s="351"/>
      <c r="K45" s="304" t="s">
        <v>235</v>
      </c>
      <c r="L45" s="305"/>
      <c r="M45" s="305"/>
      <c r="N45" s="305"/>
      <c r="O45" s="305"/>
      <c r="P45" s="305"/>
      <c r="Q45" s="305"/>
      <c r="R45" s="305"/>
      <c r="S45" s="305"/>
      <c r="T45" s="305"/>
      <c r="U45" s="305"/>
      <c r="V45" s="305"/>
      <c r="W45" s="305"/>
      <c r="X45" s="305"/>
      <c r="Y45" s="305"/>
      <c r="Z45" s="305"/>
      <c r="AA45" s="305"/>
      <c r="AB45" s="305"/>
      <c r="AC45" s="305"/>
      <c r="AD45" s="305"/>
      <c r="AE45" s="305"/>
      <c r="AF45" s="305"/>
      <c r="AG45" s="305"/>
      <c r="AH45" s="305"/>
      <c r="AI45" s="305"/>
      <c r="AJ45" s="305"/>
      <c r="AK45" s="305"/>
      <c r="AL45" s="305"/>
      <c r="AM45" s="305"/>
      <c r="AN45" s="305"/>
      <c r="AO45" s="306"/>
      <c r="AP45" s="43"/>
      <c r="CD45" s="2"/>
      <c r="CE45" s="2"/>
      <c r="CF45" s="2"/>
      <c r="CG45" s="2"/>
      <c r="CH45" s="2"/>
    </row>
    <row r="46" spans="2:86" ht="12" customHeight="1" x14ac:dyDescent="0.2">
      <c r="B46" s="6" t="s">
        <v>236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Y11:AB34" xr:uid="{5F03B9B7-C798-4A53-A84A-4E38AB216AC9}">
      <formula1>"〇,"</formula1>
    </dataValidation>
    <dataValidation type="list" allowBlank="1" showInputMessage="1" showErrorMessage="1" sqref="N11:O34" xr:uid="{E66162AF-CFE1-45A1-B327-F93F021DBBE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B141279-7A6E-4B13-B4E1-D4C58863598F}">
          <x14:formula1>
            <xm:f>'(参考)リスト'!$D$16:$D$18</xm:f>
          </x14:formula1>
          <xm:sqref>P11:Q34</xm:sqref>
        </x14:dataValidation>
        <x14:dataValidation type="list" allowBlank="1" showInputMessage="1" showErrorMessage="1" xr:uid="{D29D1ED2-7CFB-42EA-8AA6-C77CD2C76A32}">
          <x14:formula1>
            <xm:f>'(参考)リスト'!$B$16:$B$21</xm:f>
          </x14:formula1>
          <xm:sqref>L11:M34</xm:sqref>
        </x14:dataValidation>
        <x14:dataValidation type="list" allowBlank="1" showInputMessage="1" showErrorMessage="1" xr:uid="{968B9EC4-C5A9-43C7-A4BB-F4B2A6089E14}">
          <x14:formula1>
            <xm:f>'(参考)リスト'!$E$16:$E$27</xm:f>
          </x14:formula1>
          <xm:sqref>R11:T34</xm:sqref>
        </x14:dataValidation>
        <x14:dataValidation type="list" allowBlank="1" showInputMessage="1" showErrorMessage="1" xr:uid="{49D48D59-C440-4EB2-B5E9-968F79A53B62}">
          <x14:formula1>
            <xm:f>'(参考)リスト'!$F$16:$F$21</xm:f>
          </x14:formula1>
          <xm:sqref>U11:X34</xm:sqref>
        </x14:dataValidation>
        <x14:dataValidation type="list" allowBlank="1" showInputMessage="1" showErrorMessage="1" xr:uid="{23488410-7B10-4D16-AB00-D5B844AEC916}">
          <x14:formula1>
            <xm:f>'(参考)リスト'!$G$16:$G$19</xm:f>
          </x14:formula1>
          <xm:sqref>AM35:AO38</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1AE69-E30A-42E4-824C-DF72A6991841}">
  <dimension ref="B1:CH53"/>
  <sheetViews>
    <sheetView showGridLines="0" showZeros="0" view="pageBreakPreview" zoomScaleNormal="85" zoomScaleSheetLayoutView="100" workbookViewId="0">
      <selection activeCell="AC13" sqref="AC1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387" t="s">
        <v>204</v>
      </c>
      <c r="AV1" s="388" t="s">
        <v>205</v>
      </c>
      <c r="AW1" s="388"/>
      <c r="AX1" s="388"/>
      <c r="AY1" s="382" t="s">
        <v>206</v>
      </c>
      <c r="AZ1" s="382"/>
      <c r="BA1" s="382"/>
      <c r="BB1" s="382"/>
      <c r="BC1" s="382"/>
      <c r="BD1" s="382"/>
      <c r="BE1" s="382"/>
      <c r="BF1" s="382"/>
      <c r="BG1" s="382"/>
      <c r="BH1" s="382"/>
      <c r="BI1" s="382"/>
      <c r="BJ1" s="382"/>
      <c r="BK1" s="382" t="s">
        <v>207</v>
      </c>
      <c r="BL1" s="382"/>
      <c r="BM1" s="382"/>
      <c r="BN1" s="382"/>
      <c r="BO1" s="382"/>
      <c r="BP1" s="382"/>
      <c r="BQ1" s="382"/>
      <c r="BR1" s="382"/>
      <c r="BS1" s="382"/>
      <c r="BT1" s="382"/>
      <c r="BU1" s="382"/>
      <c r="BV1" s="382"/>
      <c r="BW1" s="366"/>
      <c r="BX1" s="366"/>
      <c r="BY1" s="366"/>
      <c r="BZ1" s="366"/>
      <c r="CA1" s="366"/>
      <c r="CB1" s="366"/>
      <c r="CC1" s="366"/>
      <c r="CD1" s="366"/>
      <c r="CE1" s="366"/>
      <c r="CF1" s="366"/>
      <c r="CG1" s="366"/>
      <c r="CH1" s="366"/>
    </row>
    <row r="2" spans="2:86" ht="8.25" customHeight="1" x14ac:dyDescent="0.15">
      <c r="AU2" s="387"/>
      <c r="AV2" s="388" t="s">
        <v>208</v>
      </c>
      <c r="AW2" s="389" t="s">
        <v>209</v>
      </c>
      <c r="AX2" s="389" t="s">
        <v>210</v>
      </c>
      <c r="AY2" s="382" t="s">
        <v>211</v>
      </c>
      <c r="AZ2" s="382"/>
      <c r="BA2" s="382"/>
      <c r="BB2" s="382"/>
      <c r="BC2" s="382"/>
      <c r="BD2" s="382"/>
      <c r="BE2" s="382"/>
      <c r="BF2" s="382"/>
      <c r="BG2" s="382"/>
      <c r="BH2" s="382"/>
      <c r="BI2" s="382"/>
      <c r="BJ2" s="382"/>
      <c r="BK2" s="382" t="s">
        <v>212</v>
      </c>
      <c r="BL2" s="382"/>
      <c r="BM2" s="382"/>
      <c r="BN2" s="382"/>
      <c r="BO2" s="382" t="s">
        <v>213</v>
      </c>
      <c r="BP2" s="382"/>
      <c r="BQ2" s="382"/>
      <c r="BR2" s="382"/>
      <c r="BS2" s="382"/>
      <c r="BT2" s="382"/>
      <c r="BU2" s="382"/>
      <c r="BV2" s="382"/>
      <c r="BW2" s="383"/>
      <c r="BX2" s="383"/>
      <c r="BY2" s="383"/>
      <c r="BZ2" s="383"/>
      <c r="CA2" s="366"/>
      <c r="CB2" s="366"/>
      <c r="CC2" s="366"/>
      <c r="CD2" s="366"/>
      <c r="CE2" s="366"/>
      <c r="CF2" s="366"/>
      <c r="CG2" s="366"/>
      <c r="CH2" s="366"/>
    </row>
    <row r="3" spans="2:86" ht="24.95" customHeight="1" x14ac:dyDescent="0.15">
      <c r="B3" s="384" t="s">
        <v>214</v>
      </c>
      <c r="C3" s="385"/>
      <c r="D3" s="385"/>
      <c r="E3" s="386"/>
      <c r="F3" s="386"/>
      <c r="G3" s="386"/>
      <c r="H3" s="386"/>
      <c r="I3" s="386"/>
      <c r="J3" s="386"/>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c r="AL3" s="385"/>
      <c r="AM3" s="385"/>
      <c r="AN3" s="385"/>
      <c r="AO3" s="385"/>
      <c r="AU3" s="387"/>
      <c r="AV3" s="388"/>
      <c r="AW3" s="389"/>
      <c r="AX3" s="389"/>
      <c r="AY3" s="382" t="s">
        <v>215</v>
      </c>
      <c r="AZ3" s="382"/>
      <c r="BA3" s="382"/>
      <c r="BB3" s="382"/>
      <c r="BC3" s="382" t="s">
        <v>216</v>
      </c>
      <c r="BD3" s="382"/>
      <c r="BE3" s="382"/>
      <c r="BF3" s="382"/>
      <c r="BG3" s="382" t="s">
        <v>217</v>
      </c>
      <c r="BH3" s="382"/>
      <c r="BI3" s="382"/>
      <c r="BJ3" s="382"/>
      <c r="BK3" s="382" t="s">
        <v>218</v>
      </c>
      <c r="BL3" s="382"/>
      <c r="BM3" s="382"/>
      <c r="BN3" s="382"/>
      <c r="BO3" s="382" t="s">
        <v>216</v>
      </c>
      <c r="BP3" s="382"/>
      <c r="BQ3" s="382"/>
      <c r="BR3" s="382"/>
      <c r="BS3" s="382" t="s">
        <v>217</v>
      </c>
      <c r="BT3" s="382"/>
      <c r="BU3" s="382"/>
      <c r="BV3" s="382"/>
      <c r="BW3" s="366"/>
      <c r="BX3" s="366"/>
      <c r="BY3" s="366"/>
      <c r="BZ3" s="366"/>
      <c r="CA3" s="366"/>
      <c r="CB3" s="366"/>
      <c r="CC3" s="366"/>
      <c r="CD3" s="366"/>
      <c r="CE3" s="366"/>
      <c r="CF3" s="366"/>
      <c r="CG3" s="366"/>
      <c r="CH3" s="366"/>
    </row>
    <row r="4" spans="2:86" ht="18" customHeight="1" x14ac:dyDescent="0.15">
      <c r="B4" s="367" t="s">
        <v>398</v>
      </c>
      <c r="C4" s="367"/>
      <c r="D4" s="367"/>
      <c r="E4" s="368" t="s">
        <v>399</v>
      </c>
      <c r="F4" s="369"/>
      <c r="G4" s="369"/>
      <c r="H4" s="369"/>
      <c r="I4" s="369"/>
      <c r="J4" s="370"/>
      <c r="K4" s="371" t="s">
        <v>400</v>
      </c>
      <c r="L4" s="371"/>
      <c r="M4" s="371"/>
      <c r="N4" s="364" t="s">
        <v>401</v>
      </c>
      <c r="O4" s="364"/>
      <c r="P4" s="364"/>
      <c r="Q4" s="364"/>
      <c r="R4" s="364"/>
      <c r="S4" s="364"/>
      <c r="T4" s="372" t="s">
        <v>511</v>
      </c>
      <c r="U4" s="373"/>
      <c r="V4" s="373"/>
      <c r="W4" s="373"/>
      <c r="X4" s="374"/>
      <c r="Y4" s="378" t="s">
        <v>512</v>
      </c>
      <c r="Z4" s="378"/>
      <c r="AA4" s="378"/>
      <c r="AB4" s="378"/>
      <c r="AC4" s="378"/>
      <c r="AD4" s="378"/>
      <c r="AE4" s="378"/>
      <c r="AF4" s="378"/>
      <c r="AG4" s="372" t="s">
        <v>509</v>
      </c>
      <c r="AH4" s="373"/>
      <c r="AI4" s="373"/>
      <c r="AJ4" s="374"/>
      <c r="AK4" s="390">
        <v>45917</v>
      </c>
      <c r="AL4" s="391"/>
      <c r="AM4" s="391"/>
      <c r="AN4" s="391"/>
      <c r="AO4" s="392"/>
      <c r="AU4" s="387"/>
      <c r="AV4" s="388"/>
      <c r="AW4" s="389"/>
      <c r="AX4" s="389"/>
      <c r="AY4" s="293" t="s">
        <v>219</v>
      </c>
      <c r="AZ4" s="293" t="s">
        <v>220</v>
      </c>
      <c r="BA4" s="293" t="s">
        <v>221</v>
      </c>
      <c r="BB4" s="293" t="s">
        <v>222</v>
      </c>
      <c r="BC4" s="293" t="s">
        <v>219</v>
      </c>
      <c r="BD4" s="293" t="s">
        <v>220</v>
      </c>
      <c r="BE4" s="293" t="s">
        <v>221</v>
      </c>
      <c r="BF4" s="293" t="s">
        <v>222</v>
      </c>
      <c r="BG4" s="293" t="s">
        <v>219</v>
      </c>
      <c r="BH4" s="293" t="s">
        <v>220</v>
      </c>
      <c r="BI4" s="293" t="s">
        <v>221</v>
      </c>
      <c r="BJ4" s="293" t="s">
        <v>222</v>
      </c>
      <c r="BK4" s="293" t="s">
        <v>219</v>
      </c>
      <c r="BL4" s="293" t="s">
        <v>220</v>
      </c>
      <c r="BM4" s="293" t="s">
        <v>221</v>
      </c>
      <c r="BN4" s="293" t="s">
        <v>222</v>
      </c>
      <c r="BO4" s="293" t="s">
        <v>219</v>
      </c>
      <c r="BP4" s="293" t="s">
        <v>220</v>
      </c>
      <c r="BQ4" s="293" t="s">
        <v>221</v>
      </c>
      <c r="BR4" s="293" t="s">
        <v>222</v>
      </c>
      <c r="BS4" s="293" t="s">
        <v>219</v>
      </c>
      <c r="BT4" s="293" t="s">
        <v>220</v>
      </c>
      <c r="BU4" s="293" t="s">
        <v>221</v>
      </c>
      <c r="BV4" s="293" t="s">
        <v>222</v>
      </c>
      <c r="BW4" s="5"/>
      <c r="BX4" s="5"/>
      <c r="BY4" s="5"/>
      <c r="BZ4" s="5"/>
      <c r="CA4" s="5"/>
      <c r="CB4" s="5"/>
      <c r="CC4" s="5"/>
      <c r="CD4" s="5"/>
      <c r="CE4" s="5"/>
      <c r="CF4" s="5"/>
      <c r="CG4" s="5"/>
      <c r="CH4" s="5"/>
    </row>
    <row r="5" spans="2:86" ht="18" customHeight="1" x14ac:dyDescent="0.15">
      <c r="B5" s="396" t="s">
        <v>532</v>
      </c>
      <c r="C5" s="396"/>
      <c r="D5" s="396"/>
      <c r="E5" s="397" t="s">
        <v>406</v>
      </c>
      <c r="F5" s="398"/>
      <c r="G5" s="398"/>
      <c r="H5" s="398"/>
      <c r="I5" s="398"/>
      <c r="J5" s="399"/>
      <c r="K5" s="400" t="s">
        <v>402</v>
      </c>
      <c r="L5" s="400"/>
      <c r="M5" s="400"/>
      <c r="N5" s="364" t="s">
        <v>510</v>
      </c>
      <c r="O5" s="364"/>
      <c r="P5" s="364"/>
      <c r="Q5" s="364"/>
      <c r="R5" s="364"/>
      <c r="S5" s="364"/>
      <c r="T5" s="375"/>
      <c r="U5" s="376"/>
      <c r="V5" s="376"/>
      <c r="W5" s="376"/>
      <c r="X5" s="377"/>
      <c r="Y5" s="365" t="s">
        <v>513</v>
      </c>
      <c r="Z5" s="365"/>
      <c r="AA5" s="365"/>
      <c r="AB5" s="365"/>
      <c r="AC5" s="365"/>
      <c r="AD5" s="365"/>
      <c r="AE5" s="365"/>
      <c r="AF5" s="365"/>
      <c r="AG5" s="379"/>
      <c r="AH5" s="380"/>
      <c r="AI5" s="380"/>
      <c r="AJ5" s="381"/>
      <c r="AK5" s="393"/>
      <c r="AL5" s="394"/>
      <c r="AM5" s="394"/>
      <c r="AN5" s="394"/>
      <c r="AO5" s="395"/>
      <c r="AU5" s="387"/>
      <c r="AV5" s="50" t="str">
        <f>N7</f>
        <v>S010</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9</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1.3800000000000003</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341" t="s">
        <v>223</v>
      </c>
      <c r="C6" s="344"/>
      <c r="D6" s="345"/>
      <c r="E6" s="346"/>
      <c r="F6" s="346"/>
      <c r="G6" s="346"/>
      <c r="H6" s="346"/>
      <c r="I6" s="346"/>
      <c r="J6" s="347"/>
      <c r="K6" s="352" t="s">
        <v>913</v>
      </c>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4"/>
      <c r="AP6" s="2"/>
    </row>
    <row r="7" spans="2:86" ht="12" customHeight="1" x14ac:dyDescent="0.15">
      <c r="B7" s="342"/>
      <c r="C7" s="348"/>
      <c r="D7" s="346"/>
      <c r="E7" s="346"/>
      <c r="F7" s="346"/>
      <c r="G7" s="346"/>
      <c r="H7" s="346"/>
      <c r="I7" s="346"/>
      <c r="J7" s="347"/>
      <c r="K7" s="319" t="s">
        <v>914</v>
      </c>
      <c r="L7" s="320"/>
      <c r="M7" s="321"/>
      <c r="N7" s="332" t="s">
        <v>506</v>
      </c>
      <c r="O7" s="333"/>
      <c r="P7" s="319" t="s">
        <v>915</v>
      </c>
      <c r="Q7" s="321"/>
      <c r="R7" s="355">
        <v>10.5</v>
      </c>
      <c r="S7" s="356"/>
      <c r="T7" s="357"/>
      <c r="U7" s="323" t="s">
        <v>916</v>
      </c>
      <c r="V7" s="325"/>
      <c r="W7" s="323" t="s">
        <v>917</v>
      </c>
      <c r="X7" s="325"/>
      <c r="Y7" s="321" t="s">
        <v>224</v>
      </c>
      <c r="Z7" s="318"/>
      <c r="AA7" s="318"/>
      <c r="AB7" s="318"/>
      <c r="AC7" s="323" t="s">
        <v>225</v>
      </c>
      <c r="AD7" s="324"/>
      <c r="AE7" s="324"/>
      <c r="AF7" s="324"/>
      <c r="AG7" s="324"/>
      <c r="AH7" s="324"/>
      <c r="AI7" s="324"/>
      <c r="AJ7" s="325"/>
      <c r="AK7" s="323" t="s">
        <v>226</v>
      </c>
      <c r="AL7" s="324"/>
      <c r="AM7" s="324"/>
      <c r="AN7" s="358"/>
      <c r="AO7" s="359"/>
      <c r="AP7" s="2"/>
      <c r="AW7" s="58"/>
    </row>
    <row r="8" spans="2:86" ht="12" customHeight="1" x14ac:dyDescent="0.15">
      <c r="B8" s="342"/>
      <c r="C8" s="348"/>
      <c r="D8" s="346"/>
      <c r="E8" s="346"/>
      <c r="F8" s="346"/>
      <c r="G8" s="346"/>
      <c r="H8" s="346"/>
      <c r="I8" s="346"/>
      <c r="J8" s="347"/>
      <c r="K8" s="318" t="s">
        <v>636</v>
      </c>
      <c r="L8" s="318" t="s">
        <v>638</v>
      </c>
      <c r="M8" s="318"/>
      <c r="N8" s="318" t="s">
        <v>290</v>
      </c>
      <c r="O8" s="318"/>
      <c r="P8" s="318" t="s">
        <v>291</v>
      </c>
      <c r="Q8" s="318"/>
      <c r="R8" s="318" t="s">
        <v>292</v>
      </c>
      <c r="S8" s="318"/>
      <c r="T8" s="318"/>
      <c r="U8" s="326"/>
      <c r="V8" s="328"/>
      <c r="W8" s="326"/>
      <c r="X8" s="328"/>
      <c r="Y8" s="321"/>
      <c r="Z8" s="318"/>
      <c r="AA8" s="318"/>
      <c r="AB8" s="318"/>
      <c r="AC8" s="329"/>
      <c r="AD8" s="330"/>
      <c r="AE8" s="330"/>
      <c r="AF8" s="330"/>
      <c r="AG8" s="330"/>
      <c r="AH8" s="330"/>
      <c r="AI8" s="330"/>
      <c r="AJ8" s="331"/>
      <c r="AK8" s="326"/>
      <c r="AL8" s="327"/>
      <c r="AM8" s="327"/>
      <c r="AN8" s="360"/>
      <c r="AO8" s="361"/>
      <c r="AP8" s="2"/>
    </row>
    <row r="9" spans="2:86" ht="12" customHeight="1" x14ac:dyDescent="0.15">
      <c r="B9" s="342"/>
      <c r="C9" s="348"/>
      <c r="D9" s="346"/>
      <c r="E9" s="346"/>
      <c r="F9" s="346"/>
      <c r="G9" s="346"/>
      <c r="H9" s="346"/>
      <c r="I9" s="346"/>
      <c r="J9" s="347"/>
      <c r="K9" s="318"/>
      <c r="L9" s="318"/>
      <c r="M9" s="318"/>
      <c r="N9" s="318"/>
      <c r="O9" s="318"/>
      <c r="P9" s="318"/>
      <c r="Q9" s="318"/>
      <c r="R9" s="318"/>
      <c r="S9" s="318"/>
      <c r="T9" s="318"/>
      <c r="U9" s="326"/>
      <c r="V9" s="328"/>
      <c r="W9" s="326"/>
      <c r="X9" s="328"/>
      <c r="Y9" s="321" t="s">
        <v>227</v>
      </c>
      <c r="Z9" s="318"/>
      <c r="AA9" s="318"/>
      <c r="AB9" s="318"/>
      <c r="AC9" s="318" t="s">
        <v>228</v>
      </c>
      <c r="AD9" s="318"/>
      <c r="AE9" s="318"/>
      <c r="AF9" s="318"/>
      <c r="AG9" s="318" t="s">
        <v>229</v>
      </c>
      <c r="AH9" s="318"/>
      <c r="AI9" s="318"/>
      <c r="AJ9" s="318"/>
      <c r="AK9" s="326"/>
      <c r="AL9" s="327"/>
      <c r="AM9" s="327"/>
      <c r="AN9" s="360"/>
      <c r="AO9" s="361"/>
      <c r="AP9" s="2"/>
    </row>
    <row r="10" spans="2:86" ht="12" customHeight="1" x14ac:dyDescent="0.15">
      <c r="B10" s="342"/>
      <c r="C10" s="348"/>
      <c r="D10" s="346"/>
      <c r="E10" s="346"/>
      <c r="F10" s="346"/>
      <c r="G10" s="346"/>
      <c r="H10" s="346"/>
      <c r="I10" s="346"/>
      <c r="J10" s="347"/>
      <c r="K10" s="318"/>
      <c r="L10" s="318"/>
      <c r="M10" s="318"/>
      <c r="N10" s="318"/>
      <c r="O10" s="318"/>
      <c r="P10" s="318"/>
      <c r="Q10" s="318"/>
      <c r="R10" s="318"/>
      <c r="S10" s="318"/>
      <c r="T10" s="318"/>
      <c r="U10" s="329"/>
      <c r="V10" s="331"/>
      <c r="W10" s="329"/>
      <c r="X10" s="331"/>
      <c r="Y10" s="53" t="s">
        <v>111</v>
      </c>
      <c r="Z10" s="49" t="s">
        <v>110</v>
      </c>
      <c r="AA10" s="49" t="s">
        <v>230</v>
      </c>
      <c r="AB10" s="49" t="s">
        <v>231</v>
      </c>
      <c r="AC10" s="49" t="s">
        <v>111</v>
      </c>
      <c r="AD10" s="49" t="s">
        <v>110</v>
      </c>
      <c r="AE10" s="49" t="s">
        <v>230</v>
      </c>
      <c r="AF10" s="49" t="s">
        <v>231</v>
      </c>
      <c r="AG10" s="49" t="s">
        <v>111</v>
      </c>
      <c r="AH10" s="49" t="s">
        <v>110</v>
      </c>
      <c r="AI10" s="49" t="s">
        <v>230</v>
      </c>
      <c r="AJ10" s="49" t="s">
        <v>231</v>
      </c>
      <c r="AK10" s="329"/>
      <c r="AL10" s="330"/>
      <c r="AM10" s="330"/>
      <c r="AN10" s="362"/>
      <c r="AO10" s="363"/>
      <c r="AP10" s="2"/>
    </row>
    <row r="11" spans="2:86" ht="12" customHeight="1" x14ac:dyDescent="0.15">
      <c r="B11" s="342"/>
      <c r="C11" s="348"/>
      <c r="D11" s="346"/>
      <c r="E11" s="346"/>
      <c r="F11" s="346"/>
      <c r="G11" s="346"/>
      <c r="H11" s="346"/>
      <c r="I11" s="346"/>
      <c r="J11" s="347"/>
      <c r="K11" s="100">
        <v>11</v>
      </c>
      <c r="L11" s="335" t="s">
        <v>533</v>
      </c>
      <c r="M11" s="336"/>
      <c r="N11" s="335" t="s">
        <v>542</v>
      </c>
      <c r="O11" s="336"/>
      <c r="P11" s="335" t="s">
        <v>525</v>
      </c>
      <c r="Q11" s="336"/>
      <c r="R11" s="340" t="s">
        <v>309</v>
      </c>
      <c r="S11" s="340"/>
      <c r="T11" s="340"/>
      <c r="U11" s="335" t="s">
        <v>536</v>
      </c>
      <c r="V11" s="336"/>
      <c r="W11" s="335"/>
      <c r="X11" s="336"/>
      <c r="Y11" s="54"/>
      <c r="Z11" s="54"/>
      <c r="AA11" s="54"/>
      <c r="AB11" s="54"/>
      <c r="AC11" s="60"/>
      <c r="AD11" s="60"/>
      <c r="AE11" s="60"/>
      <c r="AF11" s="60">
        <v>0.13</v>
      </c>
      <c r="AG11" s="60"/>
      <c r="AH11" s="60"/>
      <c r="AI11" s="60"/>
      <c r="AJ11" s="60"/>
      <c r="AK11" s="332"/>
      <c r="AL11" s="333"/>
      <c r="AM11" s="333"/>
      <c r="AN11" s="333"/>
      <c r="AO11" s="334"/>
      <c r="AP11" s="2"/>
      <c r="AQ11" s="59">
        <f t="shared" ref="AQ11:AQ27" si="2">IF(P11="材質劣化",2,IF(P11="漏水",3,1))</f>
        <v>2</v>
      </c>
      <c r="AS11" s="43" t="str">
        <f>IF(Y11&lt;&gt;"",1,"")</f>
        <v/>
      </c>
    </row>
    <row r="12" spans="2:86" ht="12" customHeight="1" x14ac:dyDescent="0.15">
      <c r="B12" s="342"/>
      <c r="C12" s="348"/>
      <c r="D12" s="346"/>
      <c r="E12" s="346"/>
      <c r="F12" s="346"/>
      <c r="G12" s="346"/>
      <c r="H12" s="346"/>
      <c r="I12" s="346"/>
      <c r="J12" s="347"/>
      <c r="K12" s="100">
        <v>18</v>
      </c>
      <c r="L12" s="335" t="s">
        <v>533</v>
      </c>
      <c r="M12" s="336"/>
      <c r="N12" s="335" t="s">
        <v>560</v>
      </c>
      <c r="O12" s="336"/>
      <c r="P12" s="335" t="s">
        <v>525</v>
      </c>
      <c r="Q12" s="336"/>
      <c r="R12" s="340" t="s">
        <v>309</v>
      </c>
      <c r="S12" s="340"/>
      <c r="T12" s="340"/>
      <c r="U12" s="335" t="s">
        <v>536</v>
      </c>
      <c r="V12" s="336"/>
      <c r="W12" s="335"/>
      <c r="X12" s="336"/>
      <c r="Y12" s="54"/>
      <c r="Z12" s="54"/>
      <c r="AA12" s="54"/>
      <c r="AB12" s="54"/>
      <c r="AC12" s="291"/>
      <c r="AD12" s="291"/>
      <c r="AE12" s="291"/>
      <c r="AF12" s="291">
        <v>0.13</v>
      </c>
      <c r="AG12" s="291"/>
      <c r="AH12" s="291"/>
      <c r="AI12" s="291"/>
      <c r="AJ12" s="291"/>
      <c r="AK12" s="332"/>
      <c r="AL12" s="333"/>
      <c r="AM12" s="333"/>
      <c r="AN12" s="333"/>
      <c r="AO12" s="334"/>
      <c r="AP12" s="2"/>
      <c r="AQ12" s="59">
        <f t="shared" si="2"/>
        <v>2</v>
      </c>
    </row>
    <row r="13" spans="2:86" ht="12" customHeight="1" x14ac:dyDescent="0.15">
      <c r="B13" s="342"/>
      <c r="C13" s="348"/>
      <c r="D13" s="346"/>
      <c r="E13" s="346"/>
      <c r="F13" s="346"/>
      <c r="G13" s="346"/>
      <c r="H13" s="346"/>
      <c r="I13" s="346"/>
      <c r="J13" s="347"/>
      <c r="K13" s="100">
        <v>20</v>
      </c>
      <c r="L13" s="335" t="s">
        <v>533</v>
      </c>
      <c r="M13" s="336"/>
      <c r="N13" s="335" t="s">
        <v>549</v>
      </c>
      <c r="O13" s="336"/>
      <c r="P13" s="335" t="s">
        <v>525</v>
      </c>
      <c r="Q13" s="336"/>
      <c r="R13" s="337" t="s">
        <v>309</v>
      </c>
      <c r="S13" s="338"/>
      <c r="T13" s="339"/>
      <c r="U13" s="335" t="s">
        <v>544</v>
      </c>
      <c r="V13" s="336"/>
      <c r="W13" s="335"/>
      <c r="X13" s="336"/>
      <c r="Y13" s="54"/>
      <c r="Z13" s="54"/>
      <c r="AA13" s="54"/>
      <c r="AB13" s="54"/>
      <c r="AC13" s="291"/>
      <c r="AD13" s="291"/>
      <c r="AE13" s="291"/>
      <c r="AF13" s="291">
        <v>0.3</v>
      </c>
      <c r="AG13" s="291"/>
      <c r="AH13" s="291"/>
      <c r="AI13" s="291"/>
      <c r="AJ13" s="291"/>
      <c r="AK13" s="332"/>
      <c r="AL13" s="333"/>
      <c r="AM13" s="333"/>
      <c r="AN13" s="333"/>
      <c r="AO13" s="334"/>
      <c r="AP13" s="2"/>
      <c r="AQ13" s="59">
        <f t="shared" si="2"/>
        <v>2</v>
      </c>
    </row>
    <row r="14" spans="2:86" ht="12" customHeight="1" x14ac:dyDescent="0.15">
      <c r="B14" s="342"/>
      <c r="C14" s="348"/>
      <c r="D14" s="346"/>
      <c r="E14" s="346"/>
      <c r="F14" s="346"/>
      <c r="G14" s="346"/>
      <c r="H14" s="346"/>
      <c r="I14" s="346"/>
      <c r="J14" s="347"/>
      <c r="K14" s="100">
        <v>21</v>
      </c>
      <c r="L14" s="335" t="s">
        <v>533</v>
      </c>
      <c r="M14" s="336"/>
      <c r="N14" s="335" t="s">
        <v>549</v>
      </c>
      <c r="O14" s="336"/>
      <c r="P14" s="335" t="s">
        <v>525</v>
      </c>
      <c r="Q14" s="336"/>
      <c r="R14" s="340" t="s">
        <v>309</v>
      </c>
      <c r="S14" s="340"/>
      <c r="T14" s="340"/>
      <c r="U14" s="335" t="s">
        <v>544</v>
      </c>
      <c r="V14" s="336"/>
      <c r="W14" s="335"/>
      <c r="X14" s="336"/>
      <c r="Y14" s="54"/>
      <c r="Z14" s="54"/>
      <c r="AA14" s="54"/>
      <c r="AB14" s="54"/>
      <c r="AC14" s="60"/>
      <c r="AD14" s="60"/>
      <c r="AE14" s="60"/>
      <c r="AF14" s="60">
        <v>0.16</v>
      </c>
      <c r="AG14" s="60"/>
      <c r="AH14" s="60"/>
      <c r="AI14" s="60"/>
      <c r="AJ14" s="60"/>
      <c r="AK14" s="332"/>
      <c r="AL14" s="333"/>
      <c r="AM14" s="333"/>
      <c r="AN14" s="333"/>
      <c r="AO14" s="334"/>
      <c r="AP14" s="2"/>
      <c r="AQ14" s="59">
        <f t="shared" si="2"/>
        <v>2</v>
      </c>
    </row>
    <row r="15" spans="2:86" ht="12" customHeight="1" x14ac:dyDescent="0.15">
      <c r="B15" s="342"/>
      <c r="C15" s="348"/>
      <c r="D15" s="346"/>
      <c r="E15" s="346"/>
      <c r="F15" s="346"/>
      <c r="G15" s="346"/>
      <c r="H15" s="346"/>
      <c r="I15" s="346"/>
      <c r="J15" s="347"/>
      <c r="K15" s="100">
        <v>24</v>
      </c>
      <c r="L15" s="335" t="s">
        <v>533</v>
      </c>
      <c r="M15" s="336"/>
      <c r="N15" s="335" t="s">
        <v>567</v>
      </c>
      <c r="O15" s="336"/>
      <c r="P15" s="335" t="s">
        <v>525</v>
      </c>
      <c r="Q15" s="336"/>
      <c r="R15" s="337" t="s">
        <v>309</v>
      </c>
      <c r="S15" s="338"/>
      <c r="T15" s="339"/>
      <c r="U15" s="335" t="s">
        <v>544</v>
      </c>
      <c r="V15" s="336"/>
      <c r="W15" s="335"/>
      <c r="X15" s="336"/>
      <c r="Y15" s="54"/>
      <c r="Z15" s="54"/>
      <c r="AA15" s="54"/>
      <c r="AB15" s="54"/>
      <c r="AC15" s="60"/>
      <c r="AD15" s="60"/>
      <c r="AE15" s="60"/>
      <c r="AF15" s="60">
        <v>0.01</v>
      </c>
      <c r="AG15" s="60"/>
      <c r="AH15" s="60"/>
      <c r="AI15" s="60"/>
      <c r="AJ15" s="60"/>
      <c r="AK15" s="332"/>
      <c r="AL15" s="333"/>
      <c r="AM15" s="333"/>
      <c r="AN15" s="333"/>
      <c r="AO15" s="334"/>
      <c r="AP15" s="2"/>
      <c r="AQ15" s="59">
        <f t="shared" si="2"/>
        <v>2</v>
      </c>
    </row>
    <row r="16" spans="2:86" ht="12" customHeight="1" x14ac:dyDescent="0.15">
      <c r="B16" s="342"/>
      <c r="C16" s="348"/>
      <c r="D16" s="346"/>
      <c r="E16" s="346"/>
      <c r="F16" s="346"/>
      <c r="G16" s="346"/>
      <c r="H16" s="346"/>
      <c r="I16" s="346"/>
      <c r="J16" s="347"/>
      <c r="K16" s="100">
        <v>27</v>
      </c>
      <c r="L16" s="335" t="s">
        <v>533</v>
      </c>
      <c r="M16" s="336"/>
      <c r="N16" s="335" t="s">
        <v>552</v>
      </c>
      <c r="O16" s="336"/>
      <c r="P16" s="335" t="s">
        <v>525</v>
      </c>
      <c r="Q16" s="336"/>
      <c r="R16" s="337" t="s">
        <v>309</v>
      </c>
      <c r="S16" s="338"/>
      <c r="T16" s="339"/>
      <c r="U16" s="335" t="s">
        <v>544</v>
      </c>
      <c r="V16" s="336"/>
      <c r="W16" s="335"/>
      <c r="X16" s="336"/>
      <c r="Y16" s="54"/>
      <c r="Z16" s="54"/>
      <c r="AA16" s="54"/>
      <c r="AB16" s="54"/>
      <c r="AC16" s="60"/>
      <c r="AD16" s="60"/>
      <c r="AE16" s="60"/>
      <c r="AF16" s="60">
        <v>0.02</v>
      </c>
      <c r="AG16" s="60"/>
      <c r="AH16" s="60"/>
      <c r="AI16" s="60"/>
      <c r="AJ16" s="60"/>
      <c r="AK16" s="332"/>
      <c r="AL16" s="333"/>
      <c r="AM16" s="333"/>
      <c r="AN16" s="333"/>
      <c r="AO16" s="334"/>
      <c r="AP16" s="2"/>
      <c r="AQ16" s="59">
        <f t="shared" si="2"/>
        <v>2</v>
      </c>
    </row>
    <row r="17" spans="2:46" ht="12" customHeight="1" x14ac:dyDescent="0.15">
      <c r="B17" s="342"/>
      <c r="C17" s="348"/>
      <c r="D17" s="346"/>
      <c r="E17" s="346"/>
      <c r="F17" s="346"/>
      <c r="G17" s="346"/>
      <c r="H17" s="346"/>
      <c r="I17" s="346"/>
      <c r="J17" s="347"/>
      <c r="K17" s="100">
        <v>29</v>
      </c>
      <c r="L17" s="335" t="s">
        <v>533</v>
      </c>
      <c r="M17" s="336"/>
      <c r="N17" s="335" t="s">
        <v>552</v>
      </c>
      <c r="O17" s="336"/>
      <c r="P17" s="335" t="s">
        <v>525</v>
      </c>
      <c r="Q17" s="336"/>
      <c r="R17" s="337" t="s">
        <v>309</v>
      </c>
      <c r="S17" s="338"/>
      <c r="T17" s="339"/>
      <c r="U17" s="335" t="s">
        <v>544</v>
      </c>
      <c r="V17" s="336"/>
      <c r="W17" s="335"/>
      <c r="X17" s="336"/>
      <c r="Y17" s="54"/>
      <c r="Z17" s="54"/>
      <c r="AA17" s="54"/>
      <c r="AB17" s="54"/>
      <c r="AC17" s="60"/>
      <c r="AD17" s="60"/>
      <c r="AE17" s="60"/>
      <c r="AF17" s="60">
        <v>0.53</v>
      </c>
      <c r="AG17" s="60"/>
      <c r="AH17" s="60"/>
      <c r="AI17" s="60"/>
      <c r="AJ17" s="60"/>
      <c r="AK17" s="332"/>
      <c r="AL17" s="333"/>
      <c r="AM17" s="333"/>
      <c r="AN17" s="333"/>
      <c r="AO17" s="334"/>
      <c r="AP17" s="2"/>
      <c r="AQ17" s="59">
        <f t="shared" si="2"/>
        <v>2</v>
      </c>
    </row>
    <row r="18" spans="2:46" ht="12" customHeight="1" x14ac:dyDescent="0.15">
      <c r="B18" s="342"/>
      <c r="C18" s="348"/>
      <c r="D18" s="346"/>
      <c r="E18" s="346"/>
      <c r="F18" s="346"/>
      <c r="G18" s="346"/>
      <c r="H18" s="346"/>
      <c r="I18" s="346"/>
      <c r="J18" s="347"/>
      <c r="K18" s="100">
        <v>31</v>
      </c>
      <c r="L18" s="335" t="s">
        <v>533</v>
      </c>
      <c r="M18" s="336"/>
      <c r="N18" s="335" t="s">
        <v>552</v>
      </c>
      <c r="O18" s="336"/>
      <c r="P18" s="335" t="s">
        <v>525</v>
      </c>
      <c r="Q18" s="336"/>
      <c r="R18" s="337" t="s">
        <v>309</v>
      </c>
      <c r="S18" s="338"/>
      <c r="T18" s="339"/>
      <c r="U18" s="335" t="s">
        <v>544</v>
      </c>
      <c r="V18" s="336"/>
      <c r="W18" s="335"/>
      <c r="X18" s="336"/>
      <c r="Y18" s="54"/>
      <c r="Z18" s="54"/>
      <c r="AA18" s="54"/>
      <c r="AB18" s="54"/>
      <c r="AC18" s="60"/>
      <c r="AD18" s="60"/>
      <c r="AE18" s="60"/>
      <c r="AF18" s="60">
        <v>0.08</v>
      </c>
      <c r="AG18" s="60"/>
      <c r="AH18" s="60"/>
      <c r="AI18" s="60"/>
      <c r="AJ18" s="60"/>
      <c r="AK18" s="332"/>
      <c r="AL18" s="333"/>
      <c r="AM18" s="333"/>
      <c r="AN18" s="333"/>
      <c r="AO18" s="334"/>
      <c r="AP18" s="2"/>
      <c r="AQ18" s="59">
        <f t="shared" si="2"/>
        <v>2</v>
      </c>
    </row>
    <row r="19" spans="2:46" ht="12" customHeight="1" x14ac:dyDescent="0.15">
      <c r="B19" s="342"/>
      <c r="C19" s="348"/>
      <c r="D19" s="346"/>
      <c r="E19" s="346"/>
      <c r="F19" s="346"/>
      <c r="G19" s="346"/>
      <c r="H19" s="346"/>
      <c r="I19" s="346"/>
      <c r="J19" s="347"/>
      <c r="K19" s="100">
        <v>36</v>
      </c>
      <c r="L19" s="335" t="s">
        <v>533</v>
      </c>
      <c r="M19" s="336"/>
      <c r="N19" s="335" t="s">
        <v>572</v>
      </c>
      <c r="O19" s="336"/>
      <c r="P19" s="335" t="s">
        <v>525</v>
      </c>
      <c r="Q19" s="336"/>
      <c r="R19" s="337" t="s">
        <v>309</v>
      </c>
      <c r="S19" s="338"/>
      <c r="T19" s="339"/>
      <c r="U19" s="335" t="s">
        <v>545</v>
      </c>
      <c r="V19" s="336"/>
      <c r="W19" s="335"/>
      <c r="X19" s="336"/>
      <c r="Y19" s="54"/>
      <c r="Z19" s="54"/>
      <c r="AA19" s="54"/>
      <c r="AB19" s="54"/>
      <c r="AC19" s="60"/>
      <c r="AD19" s="60"/>
      <c r="AE19" s="60"/>
      <c r="AF19" s="60">
        <v>0.02</v>
      </c>
      <c r="AG19" s="60"/>
      <c r="AH19" s="60"/>
      <c r="AI19" s="60"/>
      <c r="AJ19" s="60"/>
      <c r="AK19" s="332"/>
      <c r="AL19" s="333"/>
      <c r="AM19" s="333"/>
      <c r="AN19" s="333"/>
      <c r="AO19" s="334"/>
      <c r="AP19" s="2"/>
      <c r="AQ19" s="59">
        <f t="shared" si="2"/>
        <v>2</v>
      </c>
    </row>
    <row r="20" spans="2:46" ht="12" customHeight="1" x14ac:dyDescent="0.15">
      <c r="B20" s="342"/>
      <c r="C20" s="348"/>
      <c r="D20" s="346"/>
      <c r="E20" s="346"/>
      <c r="F20" s="346"/>
      <c r="G20" s="346"/>
      <c r="H20" s="346"/>
      <c r="I20" s="346"/>
      <c r="J20" s="347"/>
      <c r="K20" s="100">
        <v>37</v>
      </c>
      <c r="L20" s="335" t="s">
        <v>557</v>
      </c>
      <c r="M20" s="336"/>
      <c r="N20" s="335" t="s">
        <v>558</v>
      </c>
      <c r="O20" s="336"/>
      <c r="P20" s="335"/>
      <c r="Q20" s="336"/>
      <c r="R20" s="337" t="s">
        <v>343</v>
      </c>
      <c r="S20" s="338"/>
      <c r="T20" s="339"/>
      <c r="U20" s="335" t="s">
        <v>545</v>
      </c>
      <c r="V20" s="336"/>
      <c r="W20" s="335"/>
      <c r="X20" s="336"/>
      <c r="Y20" s="54"/>
      <c r="Z20" s="54"/>
      <c r="AA20" s="54"/>
      <c r="AB20" s="54"/>
      <c r="AC20" s="60"/>
      <c r="AD20" s="60"/>
      <c r="AE20" s="60"/>
      <c r="AF20" s="60"/>
      <c r="AG20" s="60"/>
      <c r="AH20" s="60"/>
      <c r="AI20" s="60"/>
      <c r="AJ20" s="60"/>
      <c r="AK20" s="332" t="s">
        <v>595</v>
      </c>
      <c r="AL20" s="333"/>
      <c r="AM20" s="333"/>
      <c r="AN20" s="333"/>
      <c r="AO20" s="334"/>
      <c r="AP20" s="2"/>
      <c r="AQ20" s="59">
        <f t="shared" si="2"/>
        <v>1</v>
      </c>
    </row>
    <row r="21" spans="2:46" ht="12" customHeight="1" x14ac:dyDescent="0.15">
      <c r="B21" s="342"/>
      <c r="C21" s="348"/>
      <c r="D21" s="346"/>
      <c r="E21" s="346"/>
      <c r="F21" s="346"/>
      <c r="G21" s="346"/>
      <c r="H21" s="346"/>
      <c r="I21" s="346"/>
      <c r="J21" s="347"/>
      <c r="K21" s="100">
        <v>11</v>
      </c>
      <c r="L21" s="335"/>
      <c r="M21" s="336"/>
      <c r="N21" s="335"/>
      <c r="O21" s="336"/>
      <c r="P21" s="335"/>
      <c r="Q21" s="336"/>
      <c r="R21" s="337"/>
      <c r="S21" s="338"/>
      <c r="T21" s="339"/>
      <c r="U21" s="335"/>
      <c r="V21" s="336"/>
      <c r="W21" s="335"/>
      <c r="X21" s="336"/>
      <c r="Y21" s="54"/>
      <c r="Z21" s="54"/>
      <c r="AA21" s="54"/>
      <c r="AB21" s="54"/>
      <c r="AC21" s="60"/>
      <c r="AD21" s="60"/>
      <c r="AE21" s="60"/>
      <c r="AF21" s="60"/>
      <c r="AG21" s="60"/>
      <c r="AH21" s="60"/>
      <c r="AI21" s="60"/>
      <c r="AJ21" s="60"/>
      <c r="AK21" s="332"/>
      <c r="AL21" s="333"/>
      <c r="AM21" s="333"/>
      <c r="AN21" s="333"/>
      <c r="AO21" s="334"/>
      <c r="AP21" s="2"/>
      <c r="AQ21" s="59">
        <f t="shared" si="2"/>
        <v>1</v>
      </c>
    </row>
    <row r="22" spans="2:46" ht="12" customHeight="1" x14ac:dyDescent="0.15">
      <c r="B22" s="342"/>
      <c r="C22" s="348"/>
      <c r="D22" s="346"/>
      <c r="E22" s="346"/>
      <c r="F22" s="346"/>
      <c r="G22" s="346"/>
      <c r="H22" s="346"/>
      <c r="I22" s="346"/>
      <c r="J22" s="347"/>
      <c r="K22" s="100">
        <v>12</v>
      </c>
      <c r="L22" s="335"/>
      <c r="M22" s="336"/>
      <c r="N22" s="335"/>
      <c r="O22" s="336"/>
      <c r="P22" s="335"/>
      <c r="Q22" s="336"/>
      <c r="R22" s="337"/>
      <c r="S22" s="338"/>
      <c r="T22" s="339"/>
      <c r="U22" s="335"/>
      <c r="V22" s="336"/>
      <c r="W22" s="335"/>
      <c r="X22" s="336"/>
      <c r="Y22" s="54"/>
      <c r="Z22" s="54"/>
      <c r="AA22" s="54"/>
      <c r="AB22" s="54"/>
      <c r="AC22" s="60"/>
      <c r="AD22" s="60"/>
      <c r="AE22" s="60"/>
      <c r="AF22" s="60"/>
      <c r="AG22" s="60"/>
      <c r="AH22" s="60"/>
      <c r="AI22" s="60"/>
      <c r="AJ22" s="60"/>
      <c r="AK22" s="332"/>
      <c r="AL22" s="333"/>
      <c r="AM22" s="333"/>
      <c r="AN22" s="333"/>
      <c r="AO22" s="334"/>
      <c r="AP22" s="2"/>
      <c r="AQ22" s="59">
        <f t="shared" si="2"/>
        <v>1</v>
      </c>
    </row>
    <row r="23" spans="2:46" ht="12" customHeight="1" x14ac:dyDescent="0.15">
      <c r="B23" s="342"/>
      <c r="C23" s="348"/>
      <c r="D23" s="346"/>
      <c r="E23" s="346"/>
      <c r="F23" s="346"/>
      <c r="G23" s="346"/>
      <c r="H23" s="346"/>
      <c r="I23" s="346"/>
      <c r="J23" s="347"/>
      <c r="K23" s="100">
        <v>13</v>
      </c>
      <c r="L23" s="335"/>
      <c r="M23" s="336"/>
      <c r="N23" s="335"/>
      <c r="O23" s="336"/>
      <c r="P23" s="335"/>
      <c r="Q23" s="336"/>
      <c r="R23" s="337"/>
      <c r="S23" s="338"/>
      <c r="T23" s="339"/>
      <c r="U23" s="335"/>
      <c r="V23" s="336"/>
      <c r="W23" s="335"/>
      <c r="X23" s="336"/>
      <c r="Y23" s="54"/>
      <c r="Z23" s="54"/>
      <c r="AA23" s="54"/>
      <c r="AB23" s="54"/>
      <c r="AC23" s="60"/>
      <c r="AD23" s="60"/>
      <c r="AE23" s="60"/>
      <c r="AF23" s="60"/>
      <c r="AG23" s="60"/>
      <c r="AH23" s="60"/>
      <c r="AI23" s="60"/>
      <c r="AJ23" s="60"/>
      <c r="AK23" s="332"/>
      <c r="AL23" s="333"/>
      <c r="AM23" s="333"/>
      <c r="AN23" s="333"/>
      <c r="AO23" s="334"/>
      <c r="AP23" s="2"/>
      <c r="AQ23" s="59">
        <f t="shared" si="2"/>
        <v>1</v>
      </c>
    </row>
    <row r="24" spans="2:46" ht="12" customHeight="1" x14ac:dyDescent="0.15">
      <c r="B24" s="342"/>
      <c r="C24" s="348"/>
      <c r="D24" s="346"/>
      <c r="E24" s="346"/>
      <c r="F24" s="346"/>
      <c r="G24" s="346"/>
      <c r="H24" s="346"/>
      <c r="I24" s="346"/>
      <c r="J24" s="347"/>
      <c r="K24" s="100">
        <v>14</v>
      </c>
      <c r="L24" s="335"/>
      <c r="M24" s="336"/>
      <c r="N24" s="335"/>
      <c r="O24" s="336"/>
      <c r="P24" s="335"/>
      <c r="Q24" s="336"/>
      <c r="R24" s="337"/>
      <c r="S24" s="338"/>
      <c r="T24" s="339"/>
      <c r="U24" s="335"/>
      <c r="V24" s="336"/>
      <c r="W24" s="335"/>
      <c r="X24" s="336"/>
      <c r="Y24" s="54"/>
      <c r="Z24" s="54"/>
      <c r="AA24" s="54"/>
      <c r="AB24" s="54"/>
      <c r="AC24" s="60"/>
      <c r="AD24" s="60"/>
      <c r="AE24" s="60"/>
      <c r="AF24" s="60"/>
      <c r="AG24" s="60"/>
      <c r="AH24" s="60"/>
      <c r="AI24" s="60"/>
      <c r="AJ24" s="60"/>
      <c r="AK24" s="332"/>
      <c r="AL24" s="333"/>
      <c r="AM24" s="333"/>
      <c r="AN24" s="333"/>
      <c r="AO24" s="334"/>
      <c r="AP24" s="2"/>
      <c r="AQ24" s="59">
        <f t="shared" si="2"/>
        <v>1</v>
      </c>
    </row>
    <row r="25" spans="2:46" ht="12" customHeight="1" x14ac:dyDescent="0.15">
      <c r="B25" s="342"/>
      <c r="C25" s="348"/>
      <c r="D25" s="346"/>
      <c r="E25" s="346"/>
      <c r="F25" s="346"/>
      <c r="G25" s="346"/>
      <c r="H25" s="346"/>
      <c r="I25" s="346"/>
      <c r="J25" s="347"/>
      <c r="K25" s="100">
        <v>15</v>
      </c>
      <c r="L25" s="335"/>
      <c r="M25" s="336"/>
      <c r="N25" s="335"/>
      <c r="O25" s="336"/>
      <c r="P25" s="335"/>
      <c r="Q25" s="336"/>
      <c r="R25" s="337"/>
      <c r="S25" s="338"/>
      <c r="T25" s="339"/>
      <c r="U25" s="335"/>
      <c r="V25" s="336"/>
      <c r="W25" s="335"/>
      <c r="X25" s="336"/>
      <c r="Y25" s="54"/>
      <c r="Z25" s="54"/>
      <c r="AA25" s="54"/>
      <c r="AB25" s="54"/>
      <c r="AC25" s="60"/>
      <c r="AD25" s="60"/>
      <c r="AE25" s="60"/>
      <c r="AF25" s="60"/>
      <c r="AG25" s="60"/>
      <c r="AH25" s="60"/>
      <c r="AI25" s="60"/>
      <c r="AJ25" s="60"/>
      <c r="AK25" s="332"/>
      <c r="AL25" s="333"/>
      <c r="AM25" s="333"/>
      <c r="AN25" s="333"/>
      <c r="AO25" s="334"/>
      <c r="AP25" s="2"/>
      <c r="AQ25" s="59">
        <f t="shared" si="2"/>
        <v>1</v>
      </c>
    </row>
    <row r="26" spans="2:46" ht="12" customHeight="1" x14ac:dyDescent="0.15">
      <c r="B26" s="342"/>
      <c r="C26" s="348"/>
      <c r="D26" s="346"/>
      <c r="E26" s="346"/>
      <c r="F26" s="346"/>
      <c r="G26" s="346"/>
      <c r="H26" s="346"/>
      <c r="I26" s="346"/>
      <c r="J26" s="347"/>
      <c r="K26" s="100">
        <v>16</v>
      </c>
      <c r="L26" s="335"/>
      <c r="M26" s="336"/>
      <c r="N26" s="335"/>
      <c r="O26" s="336"/>
      <c r="P26" s="335"/>
      <c r="Q26" s="336"/>
      <c r="R26" s="337"/>
      <c r="S26" s="338"/>
      <c r="T26" s="339"/>
      <c r="U26" s="335"/>
      <c r="V26" s="336"/>
      <c r="W26" s="335"/>
      <c r="X26" s="336"/>
      <c r="Y26" s="54"/>
      <c r="Z26" s="54"/>
      <c r="AA26" s="54"/>
      <c r="AB26" s="54"/>
      <c r="AC26" s="60"/>
      <c r="AD26" s="60"/>
      <c r="AE26" s="60"/>
      <c r="AF26" s="60"/>
      <c r="AG26" s="60"/>
      <c r="AH26" s="60"/>
      <c r="AI26" s="60"/>
      <c r="AJ26" s="60"/>
      <c r="AK26" s="332"/>
      <c r="AL26" s="333"/>
      <c r="AM26" s="333"/>
      <c r="AN26" s="333"/>
      <c r="AO26" s="334"/>
      <c r="AP26" s="2"/>
      <c r="AQ26" s="59">
        <f t="shared" si="2"/>
        <v>1</v>
      </c>
    </row>
    <row r="27" spans="2:46" ht="12" customHeight="1" x14ac:dyDescent="0.15">
      <c r="B27" s="342"/>
      <c r="C27" s="348"/>
      <c r="D27" s="346"/>
      <c r="E27" s="346"/>
      <c r="F27" s="346"/>
      <c r="G27" s="346"/>
      <c r="H27" s="346"/>
      <c r="I27" s="346"/>
      <c r="J27" s="347"/>
      <c r="K27" s="100">
        <v>17</v>
      </c>
      <c r="L27" s="335"/>
      <c r="M27" s="336"/>
      <c r="N27" s="335"/>
      <c r="O27" s="336"/>
      <c r="P27" s="335"/>
      <c r="Q27" s="336"/>
      <c r="R27" s="337"/>
      <c r="S27" s="338"/>
      <c r="T27" s="339"/>
      <c r="U27" s="335"/>
      <c r="V27" s="336"/>
      <c r="W27" s="335"/>
      <c r="X27" s="336"/>
      <c r="Y27" s="54"/>
      <c r="Z27" s="54"/>
      <c r="AA27" s="54"/>
      <c r="AB27" s="54"/>
      <c r="AC27" s="60"/>
      <c r="AD27" s="60"/>
      <c r="AE27" s="60"/>
      <c r="AF27" s="60"/>
      <c r="AG27" s="60"/>
      <c r="AH27" s="60"/>
      <c r="AI27" s="60"/>
      <c r="AJ27" s="60"/>
      <c r="AK27" s="332"/>
      <c r="AL27" s="333"/>
      <c r="AM27" s="333"/>
      <c r="AN27" s="333"/>
      <c r="AO27" s="334"/>
      <c r="AP27" s="2"/>
      <c r="AQ27" s="59">
        <f t="shared" si="2"/>
        <v>1</v>
      </c>
    </row>
    <row r="28" spans="2:46" ht="12" customHeight="1" x14ac:dyDescent="0.15">
      <c r="B28" s="342"/>
      <c r="C28" s="348"/>
      <c r="D28" s="346"/>
      <c r="E28" s="346"/>
      <c r="F28" s="346"/>
      <c r="G28" s="346"/>
      <c r="H28" s="346"/>
      <c r="I28" s="346"/>
      <c r="J28" s="347"/>
      <c r="K28" s="100">
        <v>18</v>
      </c>
      <c r="L28" s="335"/>
      <c r="M28" s="336"/>
      <c r="N28" s="335"/>
      <c r="O28" s="336"/>
      <c r="P28" s="335"/>
      <c r="Q28" s="336"/>
      <c r="R28" s="337"/>
      <c r="S28" s="338"/>
      <c r="T28" s="339"/>
      <c r="U28" s="335"/>
      <c r="V28" s="336"/>
      <c r="W28" s="335"/>
      <c r="X28" s="336"/>
      <c r="Y28" s="54"/>
      <c r="Z28" s="54"/>
      <c r="AA28" s="54"/>
      <c r="AB28" s="54"/>
      <c r="AC28" s="60"/>
      <c r="AD28" s="60"/>
      <c r="AE28" s="60"/>
      <c r="AF28" s="60"/>
      <c r="AG28" s="60"/>
      <c r="AH28" s="60"/>
      <c r="AI28" s="60"/>
      <c r="AJ28" s="60"/>
      <c r="AK28" s="332"/>
      <c r="AL28" s="333"/>
      <c r="AM28" s="333"/>
      <c r="AN28" s="333"/>
      <c r="AO28" s="334"/>
      <c r="AP28" s="2"/>
      <c r="AQ28" s="59">
        <f>IF(P30="材質劣化",2,IF(P30="漏水",3,1))</f>
        <v>1</v>
      </c>
    </row>
    <row r="29" spans="2:46" ht="12" customHeight="1" x14ac:dyDescent="0.15">
      <c r="B29" s="342"/>
      <c r="C29" s="348"/>
      <c r="D29" s="346"/>
      <c r="E29" s="346"/>
      <c r="F29" s="346"/>
      <c r="G29" s="346"/>
      <c r="H29" s="346"/>
      <c r="I29" s="346"/>
      <c r="J29" s="347"/>
      <c r="K29" s="100">
        <v>19</v>
      </c>
      <c r="L29" s="335"/>
      <c r="M29" s="336"/>
      <c r="N29" s="335"/>
      <c r="O29" s="336"/>
      <c r="P29" s="335"/>
      <c r="Q29" s="336"/>
      <c r="R29" s="337"/>
      <c r="S29" s="338"/>
      <c r="T29" s="339"/>
      <c r="U29" s="335"/>
      <c r="V29" s="336"/>
      <c r="W29" s="335"/>
      <c r="X29" s="336"/>
      <c r="Y29" s="54"/>
      <c r="Z29" s="54"/>
      <c r="AA29" s="54"/>
      <c r="AB29" s="54"/>
      <c r="AC29" s="60"/>
      <c r="AD29" s="60"/>
      <c r="AE29" s="60"/>
      <c r="AF29" s="60"/>
      <c r="AG29" s="60"/>
      <c r="AH29" s="60"/>
      <c r="AI29" s="60"/>
      <c r="AJ29" s="60"/>
      <c r="AK29" s="332"/>
      <c r="AL29" s="333"/>
      <c r="AM29" s="333"/>
      <c r="AN29" s="333"/>
      <c r="AO29" s="334"/>
      <c r="AP29" s="2"/>
      <c r="AQ29" s="59">
        <f>IF(P34="材質劣化",2,IF(P34="漏水",3,1))</f>
        <v>1</v>
      </c>
    </row>
    <row r="30" spans="2:46" ht="12" customHeight="1" x14ac:dyDescent="0.15">
      <c r="B30" s="342"/>
      <c r="C30" s="348"/>
      <c r="D30" s="346"/>
      <c r="E30" s="346"/>
      <c r="F30" s="346"/>
      <c r="G30" s="346"/>
      <c r="H30" s="346"/>
      <c r="I30" s="346"/>
      <c r="J30" s="347"/>
      <c r="K30" s="100">
        <v>20</v>
      </c>
      <c r="L30" s="335"/>
      <c r="M30" s="336"/>
      <c r="N30" s="335"/>
      <c r="O30" s="336"/>
      <c r="P30" s="335"/>
      <c r="Q30" s="336"/>
      <c r="R30" s="337"/>
      <c r="S30" s="338"/>
      <c r="T30" s="339"/>
      <c r="U30" s="335"/>
      <c r="V30" s="336"/>
      <c r="W30" s="335"/>
      <c r="X30" s="336"/>
      <c r="Y30" s="54"/>
      <c r="Z30" s="54"/>
      <c r="AA30" s="54"/>
      <c r="AB30" s="54"/>
      <c r="AC30" s="60"/>
      <c r="AD30" s="60"/>
      <c r="AE30" s="60"/>
      <c r="AF30" s="60"/>
      <c r="AG30" s="60"/>
      <c r="AH30" s="60"/>
      <c r="AI30" s="60"/>
      <c r="AJ30" s="60"/>
      <c r="AK30" s="332"/>
      <c r="AL30" s="333"/>
      <c r="AM30" s="333"/>
      <c r="AN30" s="333"/>
      <c r="AO30" s="334"/>
      <c r="AP30" s="2"/>
      <c r="AQ30" s="59">
        <f>IF(P30="材質劣化",2,IF(P30="漏水",3,1))</f>
        <v>1</v>
      </c>
    </row>
    <row r="31" spans="2:46" ht="12" customHeight="1" x14ac:dyDescent="0.15">
      <c r="B31" s="342"/>
      <c r="C31" s="348"/>
      <c r="D31" s="346"/>
      <c r="E31" s="346"/>
      <c r="F31" s="346"/>
      <c r="G31" s="346"/>
      <c r="H31" s="346"/>
      <c r="I31" s="346"/>
      <c r="J31" s="347"/>
      <c r="K31" s="100">
        <v>21</v>
      </c>
      <c r="L31" s="335"/>
      <c r="M31" s="336"/>
      <c r="N31" s="335"/>
      <c r="O31" s="336"/>
      <c r="P31" s="335"/>
      <c r="Q31" s="336"/>
      <c r="R31" s="337"/>
      <c r="S31" s="338"/>
      <c r="T31" s="339"/>
      <c r="U31" s="335"/>
      <c r="V31" s="336"/>
      <c r="W31" s="335"/>
      <c r="X31" s="336"/>
      <c r="Y31" s="54"/>
      <c r="Z31" s="54"/>
      <c r="AA31" s="54"/>
      <c r="AB31" s="54"/>
      <c r="AC31" s="60"/>
      <c r="AD31" s="60"/>
      <c r="AE31" s="60"/>
      <c r="AF31" s="60"/>
      <c r="AG31" s="60"/>
      <c r="AH31" s="60"/>
      <c r="AI31" s="60"/>
      <c r="AJ31" s="60"/>
      <c r="AK31" s="332"/>
      <c r="AL31" s="333"/>
      <c r="AM31" s="333"/>
      <c r="AN31" s="333"/>
      <c r="AO31" s="334"/>
      <c r="AP31" s="2"/>
      <c r="AQ31" s="59">
        <f>IF(P33="材質劣化",2,IF(P33="漏水",3,1))</f>
        <v>1</v>
      </c>
    </row>
    <row r="32" spans="2:46" ht="12" customHeight="1" x14ac:dyDescent="0.15">
      <c r="B32" s="342"/>
      <c r="C32" s="348"/>
      <c r="D32" s="346"/>
      <c r="E32" s="346"/>
      <c r="F32" s="346"/>
      <c r="G32" s="346"/>
      <c r="H32" s="346"/>
      <c r="I32" s="346"/>
      <c r="J32" s="347"/>
      <c r="K32" s="100">
        <v>22</v>
      </c>
      <c r="L32" s="335"/>
      <c r="M32" s="336"/>
      <c r="N32" s="335"/>
      <c r="O32" s="336"/>
      <c r="P32" s="335"/>
      <c r="Q32" s="336"/>
      <c r="R32" s="337"/>
      <c r="S32" s="338"/>
      <c r="T32" s="339"/>
      <c r="U32" s="335"/>
      <c r="V32" s="336"/>
      <c r="W32" s="335"/>
      <c r="X32" s="336"/>
      <c r="Y32" s="54"/>
      <c r="Z32" s="54"/>
      <c r="AA32" s="54"/>
      <c r="AB32" s="54"/>
      <c r="AC32" s="60"/>
      <c r="AD32" s="60"/>
      <c r="AE32" s="60"/>
      <c r="AF32" s="60"/>
      <c r="AG32" s="60"/>
      <c r="AH32" s="60"/>
      <c r="AI32" s="60"/>
      <c r="AJ32" s="60"/>
      <c r="AK32" s="332"/>
      <c r="AL32" s="333"/>
      <c r="AM32" s="333"/>
      <c r="AN32" s="333"/>
      <c r="AO32" s="334"/>
      <c r="AP32" s="2"/>
      <c r="AQ32" s="59">
        <f>IF(P37="材質劣化",2,IF(P37="漏水",3,1))</f>
        <v>1</v>
      </c>
      <c r="AS32" s="3"/>
      <c r="AT32" s="3"/>
    </row>
    <row r="33" spans="2:86" ht="12" customHeight="1" x14ac:dyDescent="0.15">
      <c r="B33" s="342"/>
      <c r="C33" s="348"/>
      <c r="D33" s="346"/>
      <c r="E33" s="346"/>
      <c r="F33" s="346"/>
      <c r="G33" s="346"/>
      <c r="H33" s="346"/>
      <c r="I33" s="346"/>
      <c r="J33" s="347"/>
      <c r="K33" s="100">
        <v>23</v>
      </c>
      <c r="L33" s="335"/>
      <c r="M33" s="336"/>
      <c r="N33" s="335"/>
      <c r="O33" s="336"/>
      <c r="P33" s="335"/>
      <c r="Q33" s="336"/>
      <c r="R33" s="337"/>
      <c r="S33" s="338"/>
      <c r="T33" s="339"/>
      <c r="U33" s="335"/>
      <c r="V33" s="336"/>
      <c r="W33" s="335"/>
      <c r="X33" s="336"/>
      <c r="Y33" s="54"/>
      <c r="Z33" s="54"/>
      <c r="AA33" s="54"/>
      <c r="AB33" s="54"/>
      <c r="AC33" s="60"/>
      <c r="AD33" s="60"/>
      <c r="AE33" s="60"/>
      <c r="AF33" s="60"/>
      <c r="AG33" s="60"/>
      <c r="AH33" s="60"/>
      <c r="AI33" s="60"/>
      <c r="AJ33" s="60"/>
      <c r="AK33" s="332"/>
      <c r="AL33" s="333"/>
      <c r="AM33" s="333"/>
      <c r="AN33" s="333"/>
      <c r="AO33" s="334"/>
      <c r="AP33" s="2"/>
      <c r="AQ33" s="59">
        <f>IF(P33="材質劣化",2,IF(P33="漏水",3,1))</f>
        <v>1</v>
      </c>
      <c r="AS33" s="198"/>
      <c r="AT33" s="198"/>
    </row>
    <row r="34" spans="2:86" ht="12" customHeight="1" x14ac:dyDescent="0.15">
      <c r="B34" s="342"/>
      <c r="C34" s="348"/>
      <c r="D34" s="346"/>
      <c r="E34" s="346"/>
      <c r="F34" s="346"/>
      <c r="G34" s="346"/>
      <c r="H34" s="346"/>
      <c r="I34" s="346"/>
      <c r="J34" s="347"/>
      <c r="K34" s="100">
        <v>24</v>
      </c>
      <c r="L34" s="335"/>
      <c r="M34" s="336"/>
      <c r="N34" s="335"/>
      <c r="O34" s="336"/>
      <c r="P34" s="335"/>
      <c r="Q34" s="336"/>
      <c r="R34" s="337"/>
      <c r="S34" s="338"/>
      <c r="T34" s="339"/>
      <c r="U34" s="335"/>
      <c r="V34" s="336"/>
      <c r="W34" s="335"/>
      <c r="X34" s="336"/>
      <c r="Y34" s="54"/>
      <c r="Z34" s="54"/>
      <c r="AA34" s="54"/>
      <c r="AB34" s="54"/>
      <c r="AC34" s="60"/>
      <c r="AD34" s="60"/>
      <c r="AE34" s="60"/>
      <c r="AF34" s="60"/>
      <c r="AG34" s="60"/>
      <c r="AH34" s="60"/>
      <c r="AI34" s="60"/>
      <c r="AJ34" s="60"/>
      <c r="AK34" s="332"/>
      <c r="AL34" s="333"/>
      <c r="AM34" s="333"/>
      <c r="AN34" s="333"/>
      <c r="AO34" s="334"/>
      <c r="AP34" s="2"/>
      <c r="AQ34" s="59">
        <f>IF(P36="材質劣化",2,IF(P36="漏水",3,1))</f>
        <v>1</v>
      </c>
      <c r="AS34" s="199"/>
      <c r="AT34" s="199"/>
    </row>
    <row r="35" spans="2:86" ht="12" customHeight="1" x14ac:dyDescent="0.15">
      <c r="B35" s="342"/>
      <c r="C35" s="348"/>
      <c r="D35" s="346"/>
      <c r="E35" s="346"/>
      <c r="F35" s="346"/>
      <c r="G35" s="346"/>
      <c r="H35" s="346"/>
      <c r="I35" s="346"/>
      <c r="J35" s="347"/>
      <c r="K35" s="316" t="s">
        <v>918</v>
      </c>
      <c r="L35" s="318" t="s">
        <v>919</v>
      </c>
      <c r="M35" s="318"/>
      <c r="N35" s="318"/>
      <c r="O35" s="318"/>
      <c r="P35" s="318"/>
      <c r="Q35" s="318"/>
      <c r="R35" s="318"/>
      <c r="S35" s="318"/>
      <c r="T35" s="318"/>
      <c r="U35" s="318"/>
      <c r="V35" s="318"/>
      <c r="W35" s="318"/>
      <c r="X35" s="318"/>
      <c r="Y35" s="319" t="s">
        <v>545</v>
      </c>
      <c r="Z35" s="320"/>
      <c r="AA35" s="320"/>
      <c r="AB35" s="321"/>
      <c r="AC35" s="124">
        <f t="shared" ref="AC35:AJ35" si="3">SUM(AC11:AC34)</f>
        <v>0</v>
      </c>
      <c r="AD35" s="124">
        <f t="shared" si="3"/>
        <v>0</v>
      </c>
      <c r="AE35" s="124">
        <f>SUM(AE11:AE34)</f>
        <v>0</v>
      </c>
      <c r="AF35" s="124">
        <f t="shared" si="3"/>
        <v>1.3800000000000003</v>
      </c>
      <c r="AG35" s="124">
        <f t="shared" si="3"/>
        <v>0</v>
      </c>
      <c r="AH35" s="124">
        <f t="shared" si="3"/>
        <v>0</v>
      </c>
      <c r="AI35" s="124">
        <f t="shared" si="3"/>
        <v>0</v>
      </c>
      <c r="AJ35" s="125">
        <f t="shared" si="3"/>
        <v>0</v>
      </c>
      <c r="AK35" s="318" t="s">
        <v>920</v>
      </c>
      <c r="AL35" s="318"/>
      <c r="AM35" s="322" t="s">
        <v>522</v>
      </c>
      <c r="AN35" s="322"/>
      <c r="AO35" s="322"/>
      <c r="AP35" s="2"/>
    </row>
    <row r="36" spans="2:86" ht="12" customHeight="1" x14ac:dyDescent="0.15">
      <c r="B36" s="342"/>
      <c r="C36" s="348"/>
      <c r="D36" s="346"/>
      <c r="E36" s="346"/>
      <c r="F36" s="346"/>
      <c r="G36" s="346"/>
      <c r="H36" s="346"/>
      <c r="I36" s="346"/>
      <c r="J36" s="347"/>
      <c r="K36" s="317"/>
      <c r="L36" s="323" t="s">
        <v>921</v>
      </c>
      <c r="M36" s="324"/>
      <c r="N36" s="325"/>
      <c r="O36" s="323" t="s">
        <v>922</v>
      </c>
      <c r="P36" s="324"/>
      <c r="Q36" s="324"/>
      <c r="R36" s="324"/>
      <c r="S36" s="324"/>
      <c r="T36" s="324"/>
      <c r="U36" s="324"/>
      <c r="V36" s="324"/>
      <c r="W36" s="324"/>
      <c r="X36" s="325"/>
      <c r="Y36" s="53" t="s">
        <v>527</v>
      </c>
      <c r="Z36" s="49" t="s">
        <v>526</v>
      </c>
      <c r="AA36" s="49" t="s">
        <v>544</v>
      </c>
      <c r="AB36" s="49" t="s">
        <v>536</v>
      </c>
      <c r="AC36" s="49" t="s">
        <v>527</v>
      </c>
      <c r="AD36" s="49" t="s">
        <v>526</v>
      </c>
      <c r="AE36" s="49" t="s">
        <v>544</v>
      </c>
      <c r="AF36" s="49" t="s">
        <v>536</v>
      </c>
      <c r="AG36" s="49" t="s">
        <v>527</v>
      </c>
      <c r="AH36" s="49" t="s">
        <v>526</v>
      </c>
      <c r="AI36" s="49" t="s">
        <v>544</v>
      </c>
      <c r="AJ36" s="82" t="s">
        <v>536</v>
      </c>
      <c r="AK36" s="318"/>
      <c r="AL36" s="318"/>
      <c r="AM36" s="322"/>
      <c r="AN36" s="322"/>
      <c r="AO36" s="322"/>
      <c r="AP36" s="2"/>
    </row>
    <row r="37" spans="2:86" ht="14.25" customHeight="1" x14ac:dyDescent="0.15">
      <c r="B37" s="342"/>
      <c r="C37" s="348"/>
      <c r="D37" s="346"/>
      <c r="E37" s="346"/>
      <c r="F37" s="346"/>
      <c r="G37" s="346"/>
      <c r="H37" s="346"/>
      <c r="I37" s="346"/>
      <c r="J37" s="347"/>
      <c r="K37" s="317"/>
      <c r="L37" s="326"/>
      <c r="M37" s="327"/>
      <c r="N37" s="328"/>
      <c r="O37" s="326"/>
      <c r="P37" s="327"/>
      <c r="Q37" s="327"/>
      <c r="R37" s="327"/>
      <c r="S37" s="327"/>
      <c r="T37" s="327"/>
      <c r="U37" s="327"/>
      <c r="V37" s="327"/>
      <c r="W37" s="327"/>
      <c r="X37" s="328"/>
      <c r="Y37" s="307">
        <f>IF(COUNTIF(Y11:Y34,"〇")&gt;0,1,0)</f>
        <v>0</v>
      </c>
      <c r="Z37" s="307">
        <f t="shared" ref="Z37:AB37" si="4">IF(COUNTIF(Z11:Z34,"〇")&gt;0,1,0)</f>
        <v>0</v>
      </c>
      <c r="AA37" s="307">
        <f t="shared" si="4"/>
        <v>0</v>
      </c>
      <c r="AB37" s="307">
        <f t="shared" si="4"/>
        <v>0</v>
      </c>
      <c r="AC37" s="307">
        <f>COUNTA(AC11:AC34)</f>
        <v>0</v>
      </c>
      <c r="AD37" s="307">
        <f t="shared" ref="AD37:AI37" si="5">COUNTA(AD11:AD34)</f>
        <v>0</v>
      </c>
      <c r="AE37" s="307">
        <f t="shared" si="5"/>
        <v>0</v>
      </c>
      <c r="AF37" s="307">
        <f t="shared" si="5"/>
        <v>9</v>
      </c>
      <c r="AG37" s="307">
        <f t="shared" si="5"/>
        <v>0</v>
      </c>
      <c r="AH37" s="307">
        <f t="shared" si="5"/>
        <v>0</v>
      </c>
      <c r="AI37" s="307">
        <f t="shared" si="5"/>
        <v>0</v>
      </c>
      <c r="AJ37" s="307">
        <f>COUNTA(AJ11:AJ34)</f>
        <v>0</v>
      </c>
      <c r="AK37" s="318"/>
      <c r="AL37" s="318"/>
      <c r="AM37" s="322"/>
      <c r="AN37" s="322"/>
      <c r="AO37" s="322"/>
      <c r="AP37" s="2"/>
      <c r="AU37" s="43">
        <f>+Y37</f>
        <v>0</v>
      </c>
    </row>
    <row r="38" spans="2:86" ht="14.25" customHeight="1" x14ac:dyDescent="0.15">
      <c r="B38" s="342"/>
      <c r="C38" s="348"/>
      <c r="D38" s="346"/>
      <c r="E38" s="346"/>
      <c r="F38" s="346"/>
      <c r="G38" s="346"/>
      <c r="H38" s="346"/>
      <c r="I38" s="346"/>
      <c r="J38" s="347"/>
      <c r="K38" s="317"/>
      <c r="L38" s="329"/>
      <c r="M38" s="330"/>
      <c r="N38" s="331"/>
      <c r="O38" s="329"/>
      <c r="P38" s="330"/>
      <c r="Q38" s="330"/>
      <c r="R38" s="330"/>
      <c r="S38" s="330"/>
      <c r="T38" s="330"/>
      <c r="U38" s="330"/>
      <c r="V38" s="330"/>
      <c r="W38" s="330"/>
      <c r="X38" s="331"/>
      <c r="Y38" s="307"/>
      <c r="Z38" s="307"/>
      <c r="AA38" s="307"/>
      <c r="AB38" s="307"/>
      <c r="AC38" s="307"/>
      <c r="AD38" s="307"/>
      <c r="AE38" s="307"/>
      <c r="AF38" s="307"/>
      <c r="AG38" s="307"/>
      <c r="AH38" s="307"/>
      <c r="AI38" s="307"/>
      <c r="AJ38" s="307"/>
      <c r="AK38" s="318"/>
      <c r="AL38" s="318"/>
      <c r="AM38" s="322"/>
      <c r="AN38" s="322"/>
      <c r="AO38" s="322"/>
      <c r="AP38" s="2"/>
    </row>
    <row r="39" spans="2:86" ht="12" customHeight="1" x14ac:dyDescent="0.15">
      <c r="B39" s="342"/>
      <c r="C39" s="348"/>
      <c r="D39" s="346"/>
      <c r="E39" s="346"/>
      <c r="F39" s="346"/>
      <c r="G39" s="346"/>
      <c r="H39" s="346"/>
      <c r="I39" s="346"/>
      <c r="J39" s="346"/>
      <c r="K39" s="308" t="s">
        <v>232</v>
      </c>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1"/>
      <c r="AL39" s="311"/>
      <c r="AM39" s="311"/>
      <c r="AN39" s="311"/>
      <c r="AO39" s="312"/>
      <c r="AP39" s="2"/>
    </row>
    <row r="40" spans="2:86" ht="12" customHeight="1" x14ac:dyDescent="0.15">
      <c r="B40" s="342"/>
      <c r="C40" s="348"/>
      <c r="D40" s="346"/>
      <c r="E40" s="346"/>
      <c r="F40" s="346"/>
      <c r="G40" s="346"/>
      <c r="H40" s="346"/>
      <c r="I40" s="346"/>
      <c r="J40" s="346"/>
      <c r="K40" s="309"/>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2"/>
      <c r="AP40" s="2"/>
    </row>
    <row r="41" spans="2:86" ht="12" customHeight="1" x14ac:dyDescent="0.15">
      <c r="B41" s="342"/>
      <c r="C41" s="348"/>
      <c r="D41" s="346"/>
      <c r="E41" s="346"/>
      <c r="F41" s="346"/>
      <c r="G41" s="346"/>
      <c r="H41" s="346"/>
      <c r="I41" s="346"/>
      <c r="J41" s="346"/>
      <c r="K41" s="309"/>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11"/>
      <c r="AN41" s="311"/>
      <c r="AO41" s="312"/>
      <c r="AP41" s="2"/>
    </row>
    <row r="42" spans="2:86" ht="12" customHeight="1" x14ac:dyDescent="0.15">
      <c r="B42" s="342"/>
      <c r="C42" s="348"/>
      <c r="D42" s="346"/>
      <c r="E42" s="346"/>
      <c r="F42" s="346"/>
      <c r="G42" s="346"/>
      <c r="H42" s="346"/>
      <c r="I42" s="346"/>
      <c r="J42" s="346"/>
      <c r="K42" s="309"/>
      <c r="L42" s="313"/>
      <c r="M42" s="313"/>
      <c r="N42" s="313"/>
      <c r="O42" s="313"/>
      <c r="P42" s="313"/>
      <c r="Q42" s="313"/>
      <c r="R42" s="313"/>
      <c r="S42" s="313"/>
      <c r="T42" s="313"/>
      <c r="U42" s="313"/>
      <c r="V42" s="313"/>
      <c r="W42" s="313"/>
      <c r="X42" s="313"/>
      <c r="Y42" s="313"/>
      <c r="Z42" s="313"/>
      <c r="AA42" s="313"/>
      <c r="AB42" s="313"/>
      <c r="AC42" s="313"/>
      <c r="AD42" s="313"/>
      <c r="AE42" s="313"/>
      <c r="AF42" s="313"/>
      <c r="AG42" s="313"/>
      <c r="AH42" s="313"/>
      <c r="AI42" s="313"/>
      <c r="AJ42" s="313"/>
      <c r="AK42" s="313"/>
      <c r="AL42" s="313"/>
      <c r="AM42" s="313"/>
      <c r="AN42" s="313"/>
      <c r="AO42" s="314"/>
      <c r="AP42" s="43"/>
      <c r="CD42" s="2"/>
      <c r="CE42" s="2"/>
      <c r="CF42" s="2"/>
      <c r="CG42" s="2"/>
      <c r="CH42" s="2"/>
    </row>
    <row r="43" spans="2:86" ht="12" customHeight="1" x14ac:dyDescent="0.15">
      <c r="B43" s="342"/>
      <c r="C43" s="348"/>
      <c r="D43" s="346"/>
      <c r="E43" s="346"/>
      <c r="F43" s="346"/>
      <c r="G43" s="346"/>
      <c r="H43" s="346"/>
      <c r="I43" s="346"/>
      <c r="J43" s="347"/>
      <c r="K43" s="315" t="s">
        <v>233</v>
      </c>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5"/>
      <c r="AM43" s="315"/>
      <c r="AN43" s="315"/>
      <c r="AO43" s="315"/>
      <c r="AP43" s="43"/>
      <c r="CD43" s="2"/>
      <c r="CE43" s="2"/>
      <c r="CF43" s="2"/>
      <c r="CG43" s="2"/>
      <c r="CH43" s="2"/>
    </row>
    <row r="44" spans="2:86" ht="12" customHeight="1" x14ac:dyDescent="0.15">
      <c r="B44" s="342"/>
      <c r="C44" s="348"/>
      <c r="D44" s="346"/>
      <c r="E44" s="346"/>
      <c r="F44" s="346"/>
      <c r="G44" s="346"/>
      <c r="H44" s="346"/>
      <c r="I44" s="346"/>
      <c r="J44" s="347"/>
      <c r="K44" s="301" t="s">
        <v>234</v>
      </c>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3"/>
      <c r="AP44" s="43"/>
      <c r="CD44" s="2"/>
      <c r="CE44" s="2"/>
      <c r="CF44" s="2"/>
      <c r="CG44" s="2"/>
      <c r="CH44" s="2"/>
    </row>
    <row r="45" spans="2:86" ht="12" customHeight="1" x14ac:dyDescent="0.15">
      <c r="B45" s="343"/>
      <c r="C45" s="349"/>
      <c r="D45" s="350"/>
      <c r="E45" s="350"/>
      <c r="F45" s="350"/>
      <c r="G45" s="350"/>
      <c r="H45" s="350"/>
      <c r="I45" s="350"/>
      <c r="J45" s="351"/>
      <c r="K45" s="304" t="s">
        <v>235</v>
      </c>
      <c r="L45" s="305"/>
      <c r="M45" s="305"/>
      <c r="N45" s="305"/>
      <c r="O45" s="305"/>
      <c r="P45" s="305"/>
      <c r="Q45" s="305"/>
      <c r="R45" s="305"/>
      <c r="S45" s="305"/>
      <c r="T45" s="305"/>
      <c r="U45" s="305"/>
      <c r="V45" s="305"/>
      <c r="W45" s="305"/>
      <c r="X45" s="305"/>
      <c r="Y45" s="305"/>
      <c r="Z45" s="305"/>
      <c r="AA45" s="305"/>
      <c r="AB45" s="305"/>
      <c r="AC45" s="305"/>
      <c r="AD45" s="305"/>
      <c r="AE45" s="305"/>
      <c r="AF45" s="305"/>
      <c r="AG45" s="305"/>
      <c r="AH45" s="305"/>
      <c r="AI45" s="305"/>
      <c r="AJ45" s="305"/>
      <c r="AK45" s="305"/>
      <c r="AL45" s="305"/>
      <c r="AM45" s="305"/>
      <c r="AN45" s="305"/>
      <c r="AO45" s="306"/>
      <c r="AP45" s="43"/>
      <c r="CD45" s="2"/>
      <c r="CE45" s="2"/>
      <c r="CF45" s="2"/>
      <c r="CG45" s="2"/>
      <c r="CH45" s="2"/>
    </row>
    <row r="46" spans="2:86" ht="12" customHeight="1" x14ac:dyDescent="0.2">
      <c r="B46" s="6" t="s">
        <v>236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Y11:AB34" xr:uid="{88120036-8956-4F90-AD57-38CC3E09733A}">
      <formula1>"〇,"</formula1>
    </dataValidation>
    <dataValidation type="list" allowBlank="1" showInputMessage="1" showErrorMessage="1" sqref="N11:O34" xr:uid="{3366DD2F-3D7A-45C6-B6A7-B1A53CEB5E5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D3BB1C-87E6-4D25-B107-2ECDC96A7391}">
          <x14:formula1>
            <xm:f>'(参考)リスト'!$D$16:$D$18</xm:f>
          </x14:formula1>
          <xm:sqref>P11:Q34</xm:sqref>
        </x14:dataValidation>
        <x14:dataValidation type="list" allowBlank="1" showInputMessage="1" showErrorMessage="1" xr:uid="{CCA4AD1D-0C72-4029-B3DF-A8DCF4F00013}">
          <x14:formula1>
            <xm:f>'(参考)リスト'!$B$16:$B$21</xm:f>
          </x14:formula1>
          <xm:sqref>L11:M34</xm:sqref>
        </x14:dataValidation>
        <x14:dataValidation type="list" allowBlank="1" showInputMessage="1" showErrorMessage="1" xr:uid="{56D04A17-0E46-4DF3-AAE5-A57F35BEC1FC}">
          <x14:formula1>
            <xm:f>'(参考)リスト'!$E$16:$E$27</xm:f>
          </x14:formula1>
          <xm:sqref>R11:T34</xm:sqref>
        </x14:dataValidation>
        <x14:dataValidation type="list" allowBlank="1" showInputMessage="1" showErrorMessage="1" xr:uid="{1884CDCE-737A-4F5F-AA83-523F0949D820}">
          <x14:formula1>
            <xm:f>'(参考)リスト'!$F$16:$F$21</xm:f>
          </x14:formula1>
          <xm:sqref>U11:X34</xm:sqref>
        </x14:dataValidation>
        <x14:dataValidation type="list" allowBlank="1" showInputMessage="1" showErrorMessage="1" xr:uid="{024D454A-3663-4454-A8FF-6F567EF160EF}">
          <x14:formula1>
            <xm:f>'(参考)リスト'!$G$16:$G$19</xm:f>
          </x14:formula1>
          <xm:sqref>AM35:AO38</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AC7BA-016F-4395-AE68-CBE148B7B00A}">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387" t="s">
        <v>204</v>
      </c>
      <c r="AV1" s="388" t="s">
        <v>205</v>
      </c>
      <c r="AW1" s="388"/>
      <c r="AX1" s="388"/>
      <c r="AY1" s="382" t="s">
        <v>206</v>
      </c>
      <c r="AZ1" s="382"/>
      <c r="BA1" s="382"/>
      <c r="BB1" s="382"/>
      <c r="BC1" s="382"/>
      <c r="BD1" s="382"/>
      <c r="BE1" s="382"/>
      <c r="BF1" s="382"/>
      <c r="BG1" s="382"/>
      <c r="BH1" s="382"/>
      <c r="BI1" s="382"/>
      <c r="BJ1" s="382"/>
      <c r="BK1" s="382" t="s">
        <v>207</v>
      </c>
      <c r="BL1" s="382"/>
      <c r="BM1" s="382"/>
      <c r="BN1" s="382"/>
      <c r="BO1" s="382"/>
      <c r="BP1" s="382"/>
      <c r="BQ1" s="382"/>
      <c r="BR1" s="382"/>
      <c r="BS1" s="382"/>
      <c r="BT1" s="382"/>
      <c r="BU1" s="382"/>
      <c r="BV1" s="382"/>
      <c r="BW1" s="366"/>
      <c r="BX1" s="366"/>
      <c r="BY1" s="366"/>
      <c r="BZ1" s="366"/>
      <c r="CA1" s="366"/>
      <c r="CB1" s="366"/>
      <c r="CC1" s="366"/>
      <c r="CD1" s="366"/>
      <c r="CE1" s="366"/>
      <c r="CF1" s="366"/>
      <c r="CG1" s="366"/>
      <c r="CH1" s="366"/>
    </row>
    <row r="2" spans="2:86" ht="8.25" customHeight="1" x14ac:dyDescent="0.15">
      <c r="AU2" s="387"/>
      <c r="AV2" s="388" t="s">
        <v>208</v>
      </c>
      <c r="AW2" s="389" t="s">
        <v>209</v>
      </c>
      <c r="AX2" s="389" t="s">
        <v>210</v>
      </c>
      <c r="AY2" s="382" t="s">
        <v>211</v>
      </c>
      <c r="AZ2" s="382"/>
      <c r="BA2" s="382"/>
      <c r="BB2" s="382"/>
      <c r="BC2" s="382"/>
      <c r="BD2" s="382"/>
      <c r="BE2" s="382"/>
      <c r="BF2" s="382"/>
      <c r="BG2" s="382"/>
      <c r="BH2" s="382"/>
      <c r="BI2" s="382"/>
      <c r="BJ2" s="382"/>
      <c r="BK2" s="382" t="s">
        <v>212</v>
      </c>
      <c r="BL2" s="382"/>
      <c r="BM2" s="382"/>
      <c r="BN2" s="382"/>
      <c r="BO2" s="382" t="s">
        <v>213</v>
      </c>
      <c r="BP2" s="382"/>
      <c r="BQ2" s="382"/>
      <c r="BR2" s="382"/>
      <c r="BS2" s="382"/>
      <c r="BT2" s="382"/>
      <c r="BU2" s="382"/>
      <c r="BV2" s="382"/>
      <c r="BW2" s="383"/>
      <c r="BX2" s="383"/>
      <c r="BY2" s="383"/>
      <c r="BZ2" s="383"/>
      <c r="CA2" s="366"/>
      <c r="CB2" s="366"/>
      <c r="CC2" s="366"/>
      <c r="CD2" s="366"/>
      <c r="CE2" s="366"/>
      <c r="CF2" s="366"/>
      <c r="CG2" s="366"/>
      <c r="CH2" s="366"/>
    </row>
    <row r="3" spans="2:86" ht="24.95" customHeight="1" x14ac:dyDescent="0.15">
      <c r="B3" s="384" t="s">
        <v>214</v>
      </c>
      <c r="C3" s="385"/>
      <c r="D3" s="385"/>
      <c r="E3" s="386"/>
      <c r="F3" s="386"/>
      <c r="G3" s="386"/>
      <c r="H3" s="386"/>
      <c r="I3" s="386"/>
      <c r="J3" s="386"/>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c r="AL3" s="385"/>
      <c r="AM3" s="385"/>
      <c r="AN3" s="385"/>
      <c r="AO3" s="385"/>
      <c r="AU3" s="387"/>
      <c r="AV3" s="388"/>
      <c r="AW3" s="389"/>
      <c r="AX3" s="389"/>
      <c r="AY3" s="382" t="s">
        <v>215</v>
      </c>
      <c r="AZ3" s="382"/>
      <c r="BA3" s="382"/>
      <c r="BB3" s="382"/>
      <c r="BC3" s="382" t="s">
        <v>216</v>
      </c>
      <c r="BD3" s="382"/>
      <c r="BE3" s="382"/>
      <c r="BF3" s="382"/>
      <c r="BG3" s="382" t="s">
        <v>217</v>
      </c>
      <c r="BH3" s="382"/>
      <c r="BI3" s="382"/>
      <c r="BJ3" s="382"/>
      <c r="BK3" s="382" t="s">
        <v>218</v>
      </c>
      <c r="BL3" s="382"/>
      <c r="BM3" s="382"/>
      <c r="BN3" s="382"/>
      <c r="BO3" s="382" t="s">
        <v>216</v>
      </c>
      <c r="BP3" s="382"/>
      <c r="BQ3" s="382"/>
      <c r="BR3" s="382"/>
      <c r="BS3" s="382" t="s">
        <v>217</v>
      </c>
      <c r="BT3" s="382"/>
      <c r="BU3" s="382"/>
      <c r="BV3" s="382"/>
      <c r="BW3" s="366"/>
      <c r="BX3" s="366"/>
      <c r="BY3" s="366"/>
      <c r="BZ3" s="366"/>
      <c r="CA3" s="366"/>
      <c r="CB3" s="366"/>
      <c r="CC3" s="366"/>
      <c r="CD3" s="366"/>
      <c r="CE3" s="366"/>
      <c r="CF3" s="366"/>
      <c r="CG3" s="366"/>
      <c r="CH3" s="366"/>
    </row>
    <row r="4" spans="2:86" ht="18" customHeight="1" x14ac:dyDescent="0.15">
      <c r="B4" s="367" t="s">
        <v>398</v>
      </c>
      <c r="C4" s="367"/>
      <c r="D4" s="367"/>
      <c r="E4" s="368" t="s">
        <v>399</v>
      </c>
      <c r="F4" s="369"/>
      <c r="G4" s="369"/>
      <c r="H4" s="369"/>
      <c r="I4" s="369"/>
      <c r="J4" s="370"/>
      <c r="K4" s="371" t="s">
        <v>400</v>
      </c>
      <c r="L4" s="371"/>
      <c r="M4" s="371"/>
      <c r="N4" s="364" t="s">
        <v>401</v>
      </c>
      <c r="O4" s="364"/>
      <c r="P4" s="364"/>
      <c r="Q4" s="364"/>
      <c r="R4" s="364"/>
      <c r="S4" s="364"/>
      <c r="T4" s="372" t="s">
        <v>511</v>
      </c>
      <c r="U4" s="373"/>
      <c r="V4" s="373"/>
      <c r="W4" s="373"/>
      <c r="X4" s="374"/>
      <c r="Y4" s="378" t="s">
        <v>512</v>
      </c>
      <c r="Z4" s="378"/>
      <c r="AA4" s="378"/>
      <c r="AB4" s="378"/>
      <c r="AC4" s="378"/>
      <c r="AD4" s="378"/>
      <c r="AE4" s="378"/>
      <c r="AF4" s="378"/>
      <c r="AG4" s="372" t="s">
        <v>509</v>
      </c>
      <c r="AH4" s="373"/>
      <c r="AI4" s="373"/>
      <c r="AJ4" s="374"/>
      <c r="AK4" s="390">
        <v>45917</v>
      </c>
      <c r="AL4" s="391"/>
      <c r="AM4" s="391"/>
      <c r="AN4" s="391"/>
      <c r="AO4" s="392"/>
      <c r="AU4" s="387"/>
      <c r="AV4" s="388"/>
      <c r="AW4" s="389"/>
      <c r="AX4" s="389"/>
      <c r="AY4" s="293" t="s">
        <v>219</v>
      </c>
      <c r="AZ4" s="293" t="s">
        <v>220</v>
      </c>
      <c r="BA4" s="293" t="s">
        <v>221</v>
      </c>
      <c r="BB4" s="293" t="s">
        <v>222</v>
      </c>
      <c r="BC4" s="293" t="s">
        <v>219</v>
      </c>
      <c r="BD4" s="293" t="s">
        <v>220</v>
      </c>
      <c r="BE4" s="293" t="s">
        <v>221</v>
      </c>
      <c r="BF4" s="293" t="s">
        <v>222</v>
      </c>
      <c r="BG4" s="293" t="s">
        <v>219</v>
      </c>
      <c r="BH4" s="293" t="s">
        <v>220</v>
      </c>
      <c r="BI4" s="293" t="s">
        <v>221</v>
      </c>
      <c r="BJ4" s="293" t="s">
        <v>222</v>
      </c>
      <c r="BK4" s="293" t="s">
        <v>219</v>
      </c>
      <c r="BL4" s="293" t="s">
        <v>220</v>
      </c>
      <c r="BM4" s="293" t="s">
        <v>221</v>
      </c>
      <c r="BN4" s="293" t="s">
        <v>222</v>
      </c>
      <c r="BO4" s="293" t="s">
        <v>219</v>
      </c>
      <c r="BP4" s="293" t="s">
        <v>220</v>
      </c>
      <c r="BQ4" s="293" t="s">
        <v>221</v>
      </c>
      <c r="BR4" s="293" t="s">
        <v>222</v>
      </c>
      <c r="BS4" s="293" t="s">
        <v>219</v>
      </c>
      <c r="BT4" s="293" t="s">
        <v>220</v>
      </c>
      <c r="BU4" s="293" t="s">
        <v>221</v>
      </c>
      <c r="BV4" s="293" t="s">
        <v>222</v>
      </c>
      <c r="BW4" s="5"/>
      <c r="BX4" s="5"/>
      <c r="BY4" s="5"/>
      <c r="BZ4" s="5"/>
      <c r="CA4" s="5"/>
      <c r="CB4" s="5"/>
      <c r="CC4" s="5"/>
      <c r="CD4" s="5"/>
      <c r="CE4" s="5"/>
      <c r="CF4" s="5"/>
      <c r="CG4" s="5"/>
      <c r="CH4" s="5"/>
    </row>
    <row r="5" spans="2:86" ht="18" customHeight="1" x14ac:dyDescent="0.15">
      <c r="B5" s="396" t="s">
        <v>532</v>
      </c>
      <c r="C5" s="396"/>
      <c r="D5" s="396"/>
      <c r="E5" s="397" t="s">
        <v>406</v>
      </c>
      <c r="F5" s="398"/>
      <c r="G5" s="398"/>
      <c r="H5" s="398"/>
      <c r="I5" s="398"/>
      <c r="J5" s="399"/>
      <c r="K5" s="400" t="s">
        <v>402</v>
      </c>
      <c r="L5" s="400"/>
      <c r="M5" s="400"/>
      <c r="N5" s="364" t="s">
        <v>510</v>
      </c>
      <c r="O5" s="364"/>
      <c r="P5" s="364"/>
      <c r="Q5" s="364"/>
      <c r="R5" s="364"/>
      <c r="S5" s="364"/>
      <c r="T5" s="375"/>
      <c r="U5" s="376"/>
      <c r="V5" s="376"/>
      <c r="W5" s="376"/>
      <c r="X5" s="377"/>
      <c r="Y5" s="365" t="s">
        <v>513</v>
      </c>
      <c r="Z5" s="365"/>
      <c r="AA5" s="365"/>
      <c r="AB5" s="365"/>
      <c r="AC5" s="365"/>
      <c r="AD5" s="365"/>
      <c r="AE5" s="365"/>
      <c r="AF5" s="365"/>
      <c r="AG5" s="379"/>
      <c r="AH5" s="380"/>
      <c r="AI5" s="380"/>
      <c r="AJ5" s="381"/>
      <c r="AK5" s="393"/>
      <c r="AL5" s="394"/>
      <c r="AM5" s="394"/>
      <c r="AN5" s="394"/>
      <c r="AO5" s="395"/>
      <c r="AU5" s="387"/>
      <c r="AV5" s="50" t="str">
        <f>N7</f>
        <v>PE</v>
      </c>
      <c r="AW5" s="292">
        <f>R7</f>
        <v>10.8</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11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0.01</v>
      </c>
      <c r="BR5" s="55">
        <f t="shared" si="1"/>
        <v>1.7300000000000002</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341" t="s">
        <v>223</v>
      </c>
      <c r="C6" s="344"/>
      <c r="D6" s="345"/>
      <c r="E6" s="346"/>
      <c r="F6" s="346"/>
      <c r="G6" s="346"/>
      <c r="H6" s="346"/>
      <c r="I6" s="346"/>
      <c r="J6" s="347"/>
      <c r="K6" s="352" t="s">
        <v>913</v>
      </c>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4"/>
      <c r="AP6" s="2"/>
    </row>
    <row r="7" spans="2:86" ht="12" customHeight="1" x14ac:dyDescent="0.15">
      <c r="B7" s="342"/>
      <c r="C7" s="348"/>
      <c r="D7" s="346"/>
      <c r="E7" s="346"/>
      <c r="F7" s="346"/>
      <c r="G7" s="346"/>
      <c r="H7" s="346"/>
      <c r="I7" s="346"/>
      <c r="J7" s="347"/>
      <c r="K7" s="319" t="s">
        <v>914</v>
      </c>
      <c r="L7" s="320"/>
      <c r="M7" s="321"/>
      <c r="N7" s="332" t="s">
        <v>507</v>
      </c>
      <c r="O7" s="333"/>
      <c r="P7" s="319" t="s">
        <v>915</v>
      </c>
      <c r="Q7" s="321"/>
      <c r="R7" s="355">
        <v>10.8</v>
      </c>
      <c r="S7" s="356"/>
      <c r="T7" s="357"/>
      <c r="U7" s="323" t="s">
        <v>916</v>
      </c>
      <c r="V7" s="325"/>
      <c r="W7" s="323" t="s">
        <v>917</v>
      </c>
      <c r="X7" s="325"/>
      <c r="Y7" s="321" t="s">
        <v>224</v>
      </c>
      <c r="Z7" s="318"/>
      <c r="AA7" s="318"/>
      <c r="AB7" s="318"/>
      <c r="AC7" s="323" t="s">
        <v>225</v>
      </c>
      <c r="AD7" s="324"/>
      <c r="AE7" s="324"/>
      <c r="AF7" s="324"/>
      <c r="AG7" s="324"/>
      <c r="AH7" s="324"/>
      <c r="AI7" s="324"/>
      <c r="AJ7" s="325"/>
      <c r="AK7" s="323" t="s">
        <v>226</v>
      </c>
      <c r="AL7" s="324"/>
      <c r="AM7" s="324"/>
      <c r="AN7" s="358"/>
      <c r="AO7" s="359"/>
      <c r="AP7" s="2"/>
      <c r="AW7" s="58"/>
    </row>
    <row r="8" spans="2:86" ht="12" customHeight="1" x14ac:dyDescent="0.15">
      <c r="B8" s="342"/>
      <c r="C8" s="348"/>
      <c r="D8" s="346"/>
      <c r="E8" s="346"/>
      <c r="F8" s="346"/>
      <c r="G8" s="346"/>
      <c r="H8" s="346"/>
      <c r="I8" s="346"/>
      <c r="J8" s="347"/>
      <c r="K8" s="318" t="s">
        <v>636</v>
      </c>
      <c r="L8" s="318" t="s">
        <v>638</v>
      </c>
      <c r="M8" s="318"/>
      <c r="N8" s="318" t="s">
        <v>290</v>
      </c>
      <c r="O8" s="318"/>
      <c r="P8" s="318" t="s">
        <v>291</v>
      </c>
      <c r="Q8" s="318"/>
      <c r="R8" s="318" t="s">
        <v>292</v>
      </c>
      <c r="S8" s="318"/>
      <c r="T8" s="318"/>
      <c r="U8" s="326"/>
      <c r="V8" s="328"/>
      <c r="W8" s="326"/>
      <c r="X8" s="328"/>
      <c r="Y8" s="321"/>
      <c r="Z8" s="318"/>
      <c r="AA8" s="318"/>
      <c r="AB8" s="318"/>
      <c r="AC8" s="329"/>
      <c r="AD8" s="330"/>
      <c r="AE8" s="330"/>
      <c r="AF8" s="330"/>
      <c r="AG8" s="330"/>
      <c r="AH8" s="330"/>
      <c r="AI8" s="330"/>
      <c r="AJ8" s="331"/>
      <c r="AK8" s="326"/>
      <c r="AL8" s="327"/>
      <c r="AM8" s="327"/>
      <c r="AN8" s="360"/>
      <c r="AO8" s="361"/>
      <c r="AP8" s="2"/>
    </row>
    <row r="9" spans="2:86" ht="12" customHeight="1" x14ac:dyDescent="0.15">
      <c r="B9" s="342"/>
      <c r="C9" s="348"/>
      <c r="D9" s="346"/>
      <c r="E9" s="346"/>
      <c r="F9" s="346"/>
      <c r="G9" s="346"/>
      <c r="H9" s="346"/>
      <c r="I9" s="346"/>
      <c r="J9" s="347"/>
      <c r="K9" s="318"/>
      <c r="L9" s="318"/>
      <c r="M9" s="318"/>
      <c r="N9" s="318"/>
      <c r="O9" s="318"/>
      <c r="P9" s="318"/>
      <c r="Q9" s="318"/>
      <c r="R9" s="318"/>
      <c r="S9" s="318"/>
      <c r="T9" s="318"/>
      <c r="U9" s="326"/>
      <c r="V9" s="328"/>
      <c r="W9" s="326"/>
      <c r="X9" s="328"/>
      <c r="Y9" s="321" t="s">
        <v>227</v>
      </c>
      <c r="Z9" s="318"/>
      <c r="AA9" s="318"/>
      <c r="AB9" s="318"/>
      <c r="AC9" s="318" t="s">
        <v>228</v>
      </c>
      <c r="AD9" s="318"/>
      <c r="AE9" s="318"/>
      <c r="AF9" s="318"/>
      <c r="AG9" s="318" t="s">
        <v>229</v>
      </c>
      <c r="AH9" s="318"/>
      <c r="AI9" s="318"/>
      <c r="AJ9" s="318"/>
      <c r="AK9" s="326"/>
      <c r="AL9" s="327"/>
      <c r="AM9" s="327"/>
      <c r="AN9" s="360"/>
      <c r="AO9" s="361"/>
      <c r="AP9" s="2"/>
    </row>
    <row r="10" spans="2:86" ht="12" customHeight="1" x14ac:dyDescent="0.15">
      <c r="B10" s="342"/>
      <c r="C10" s="348"/>
      <c r="D10" s="346"/>
      <c r="E10" s="346"/>
      <c r="F10" s="346"/>
      <c r="G10" s="346"/>
      <c r="H10" s="346"/>
      <c r="I10" s="346"/>
      <c r="J10" s="347"/>
      <c r="K10" s="318"/>
      <c r="L10" s="318"/>
      <c r="M10" s="318"/>
      <c r="N10" s="318"/>
      <c r="O10" s="318"/>
      <c r="P10" s="318"/>
      <c r="Q10" s="318"/>
      <c r="R10" s="318"/>
      <c r="S10" s="318"/>
      <c r="T10" s="318"/>
      <c r="U10" s="329"/>
      <c r="V10" s="331"/>
      <c r="W10" s="329"/>
      <c r="X10" s="331"/>
      <c r="Y10" s="53" t="s">
        <v>111</v>
      </c>
      <c r="Z10" s="49" t="s">
        <v>110</v>
      </c>
      <c r="AA10" s="49" t="s">
        <v>230</v>
      </c>
      <c r="AB10" s="49" t="s">
        <v>231</v>
      </c>
      <c r="AC10" s="49" t="s">
        <v>111</v>
      </c>
      <c r="AD10" s="49" t="s">
        <v>110</v>
      </c>
      <c r="AE10" s="49" t="s">
        <v>230</v>
      </c>
      <c r="AF10" s="49" t="s">
        <v>231</v>
      </c>
      <c r="AG10" s="49" t="s">
        <v>111</v>
      </c>
      <c r="AH10" s="49" t="s">
        <v>110</v>
      </c>
      <c r="AI10" s="49" t="s">
        <v>230</v>
      </c>
      <c r="AJ10" s="49" t="s">
        <v>231</v>
      </c>
      <c r="AK10" s="329"/>
      <c r="AL10" s="330"/>
      <c r="AM10" s="330"/>
      <c r="AN10" s="362"/>
      <c r="AO10" s="363"/>
      <c r="AP10" s="2"/>
    </row>
    <row r="11" spans="2:86" ht="12" customHeight="1" x14ac:dyDescent="0.15">
      <c r="B11" s="342"/>
      <c r="C11" s="348"/>
      <c r="D11" s="346"/>
      <c r="E11" s="346"/>
      <c r="F11" s="346"/>
      <c r="G11" s="346"/>
      <c r="H11" s="346"/>
      <c r="I11" s="346"/>
      <c r="J11" s="347"/>
      <c r="K11" s="100">
        <v>22</v>
      </c>
      <c r="L11" s="335" t="s">
        <v>533</v>
      </c>
      <c r="M11" s="336"/>
      <c r="N11" s="335" t="s">
        <v>576</v>
      </c>
      <c r="O11" s="336"/>
      <c r="P11" s="335" t="s">
        <v>525</v>
      </c>
      <c r="Q11" s="336"/>
      <c r="R11" s="340" t="s">
        <v>309</v>
      </c>
      <c r="S11" s="340"/>
      <c r="T11" s="340"/>
      <c r="U11" s="335" t="s">
        <v>536</v>
      </c>
      <c r="V11" s="336"/>
      <c r="W11" s="335"/>
      <c r="X11" s="336"/>
      <c r="Y11" s="54"/>
      <c r="Z11" s="54"/>
      <c r="AA11" s="54"/>
      <c r="AB11" s="54"/>
      <c r="AC11" s="60"/>
      <c r="AD11" s="60"/>
      <c r="AE11" s="60"/>
      <c r="AF11" s="60">
        <v>0.04</v>
      </c>
      <c r="AG11" s="60"/>
      <c r="AH11" s="60"/>
      <c r="AI11" s="60"/>
      <c r="AJ11" s="60"/>
      <c r="AK11" s="332"/>
      <c r="AL11" s="333"/>
      <c r="AM11" s="333"/>
      <c r="AN11" s="333"/>
      <c r="AO11" s="334"/>
      <c r="AP11" s="2"/>
      <c r="AQ11" s="59">
        <f t="shared" ref="AQ11:AQ27" si="2">IF(P11="材質劣化",2,IF(P11="漏水",3,1))</f>
        <v>2</v>
      </c>
      <c r="AS11" s="43" t="str">
        <f>IF(Y11&lt;&gt;"",1,"")</f>
        <v/>
      </c>
    </row>
    <row r="12" spans="2:86" ht="12" customHeight="1" x14ac:dyDescent="0.15">
      <c r="B12" s="342"/>
      <c r="C12" s="348"/>
      <c r="D12" s="346"/>
      <c r="E12" s="346"/>
      <c r="F12" s="346"/>
      <c r="G12" s="346"/>
      <c r="H12" s="346"/>
      <c r="I12" s="346"/>
      <c r="J12" s="347"/>
      <c r="K12" s="100">
        <v>23</v>
      </c>
      <c r="L12" s="335" t="s">
        <v>533</v>
      </c>
      <c r="M12" s="336"/>
      <c r="N12" s="335" t="s">
        <v>576</v>
      </c>
      <c r="O12" s="336"/>
      <c r="P12" s="335" t="s">
        <v>525</v>
      </c>
      <c r="Q12" s="336"/>
      <c r="R12" s="340" t="s">
        <v>343</v>
      </c>
      <c r="S12" s="340"/>
      <c r="T12" s="340"/>
      <c r="U12" s="335" t="s">
        <v>536</v>
      </c>
      <c r="V12" s="336"/>
      <c r="W12" s="335"/>
      <c r="X12" s="336"/>
      <c r="Y12" s="54"/>
      <c r="Z12" s="54"/>
      <c r="AA12" s="54"/>
      <c r="AB12" s="54"/>
      <c r="AC12" s="291"/>
      <c r="AD12" s="291"/>
      <c r="AE12" s="291"/>
      <c r="AF12" s="291"/>
      <c r="AG12" s="291"/>
      <c r="AH12" s="291"/>
      <c r="AI12" s="291"/>
      <c r="AJ12" s="291"/>
      <c r="AK12" s="332"/>
      <c r="AL12" s="333"/>
      <c r="AM12" s="333"/>
      <c r="AN12" s="333"/>
      <c r="AO12" s="334"/>
      <c r="AP12" s="2"/>
      <c r="AQ12" s="59">
        <f t="shared" si="2"/>
        <v>2</v>
      </c>
    </row>
    <row r="13" spans="2:86" ht="12" customHeight="1" x14ac:dyDescent="0.15">
      <c r="B13" s="342"/>
      <c r="C13" s="348"/>
      <c r="D13" s="346"/>
      <c r="E13" s="346"/>
      <c r="F13" s="346"/>
      <c r="G13" s="346"/>
      <c r="H13" s="346"/>
      <c r="I13" s="346"/>
      <c r="J13" s="347"/>
      <c r="K13" s="100">
        <v>24</v>
      </c>
      <c r="L13" s="335" t="s">
        <v>533</v>
      </c>
      <c r="M13" s="336"/>
      <c r="N13" s="335" t="s">
        <v>576</v>
      </c>
      <c r="O13" s="336"/>
      <c r="P13" s="335" t="s">
        <v>525</v>
      </c>
      <c r="Q13" s="336"/>
      <c r="R13" s="337" t="s">
        <v>343</v>
      </c>
      <c r="S13" s="338"/>
      <c r="T13" s="339"/>
      <c r="U13" s="335" t="s">
        <v>526</v>
      </c>
      <c r="V13" s="336"/>
      <c r="W13" s="335"/>
      <c r="X13" s="336"/>
      <c r="Y13" s="54"/>
      <c r="Z13" s="54"/>
      <c r="AA13" s="54"/>
      <c r="AB13" s="54"/>
      <c r="AC13" s="291"/>
      <c r="AD13" s="291"/>
      <c r="AE13" s="291"/>
      <c r="AF13" s="291"/>
      <c r="AG13" s="291"/>
      <c r="AH13" s="291"/>
      <c r="AI13" s="291"/>
      <c r="AJ13" s="291"/>
      <c r="AK13" s="332"/>
      <c r="AL13" s="333"/>
      <c r="AM13" s="333"/>
      <c r="AN13" s="333"/>
      <c r="AO13" s="334"/>
      <c r="AP13" s="2"/>
      <c r="AQ13" s="59">
        <f t="shared" si="2"/>
        <v>2</v>
      </c>
    </row>
    <row r="14" spans="2:86" ht="12" customHeight="1" x14ac:dyDescent="0.15">
      <c r="B14" s="342"/>
      <c r="C14" s="348"/>
      <c r="D14" s="346"/>
      <c r="E14" s="346"/>
      <c r="F14" s="346"/>
      <c r="G14" s="346"/>
      <c r="H14" s="346"/>
      <c r="I14" s="346"/>
      <c r="J14" s="347"/>
      <c r="K14" s="100">
        <v>43</v>
      </c>
      <c r="L14" s="335" t="s">
        <v>533</v>
      </c>
      <c r="M14" s="336"/>
      <c r="N14" s="335" t="s">
        <v>560</v>
      </c>
      <c r="O14" s="336"/>
      <c r="P14" s="335" t="s">
        <v>525</v>
      </c>
      <c r="Q14" s="336"/>
      <c r="R14" s="340" t="s">
        <v>309</v>
      </c>
      <c r="S14" s="340"/>
      <c r="T14" s="340"/>
      <c r="U14" s="335" t="s">
        <v>536</v>
      </c>
      <c r="V14" s="336"/>
      <c r="W14" s="335"/>
      <c r="X14" s="336"/>
      <c r="Y14" s="54"/>
      <c r="Z14" s="54"/>
      <c r="AA14" s="54"/>
      <c r="AB14" s="54"/>
      <c r="AC14" s="60"/>
      <c r="AD14" s="60"/>
      <c r="AE14" s="60"/>
      <c r="AF14" s="60">
        <v>0.01</v>
      </c>
      <c r="AG14" s="60"/>
      <c r="AH14" s="60"/>
      <c r="AI14" s="60"/>
      <c r="AJ14" s="60"/>
      <c r="AK14" s="332"/>
      <c r="AL14" s="333"/>
      <c r="AM14" s="333"/>
      <c r="AN14" s="333"/>
      <c r="AO14" s="334"/>
      <c r="AP14" s="2"/>
      <c r="AQ14" s="59">
        <f t="shared" si="2"/>
        <v>2</v>
      </c>
    </row>
    <row r="15" spans="2:86" ht="12" customHeight="1" x14ac:dyDescent="0.15">
      <c r="B15" s="342"/>
      <c r="C15" s="348"/>
      <c r="D15" s="346"/>
      <c r="E15" s="346"/>
      <c r="F15" s="346"/>
      <c r="G15" s="346"/>
      <c r="H15" s="346"/>
      <c r="I15" s="346"/>
      <c r="J15" s="347"/>
      <c r="K15" s="100">
        <v>44</v>
      </c>
      <c r="L15" s="335" t="s">
        <v>533</v>
      </c>
      <c r="M15" s="336"/>
      <c r="N15" s="335" t="s">
        <v>549</v>
      </c>
      <c r="O15" s="336"/>
      <c r="P15" s="335" t="s">
        <v>525</v>
      </c>
      <c r="Q15" s="336"/>
      <c r="R15" s="337" t="s">
        <v>309</v>
      </c>
      <c r="S15" s="338"/>
      <c r="T15" s="339"/>
      <c r="U15" s="335" t="s">
        <v>544</v>
      </c>
      <c r="V15" s="336"/>
      <c r="W15" s="335"/>
      <c r="X15" s="336"/>
      <c r="Y15" s="54"/>
      <c r="Z15" s="54"/>
      <c r="AA15" s="54"/>
      <c r="AB15" s="54"/>
      <c r="AC15" s="60"/>
      <c r="AD15" s="60"/>
      <c r="AE15" s="60"/>
      <c r="AF15" s="60">
        <v>0.33</v>
      </c>
      <c r="AG15" s="60"/>
      <c r="AH15" s="60"/>
      <c r="AI15" s="60"/>
      <c r="AJ15" s="60"/>
      <c r="AK15" s="332"/>
      <c r="AL15" s="333"/>
      <c r="AM15" s="333"/>
      <c r="AN15" s="333"/>
      <c r="AO15" s="334"/>
      <c r="AP15" s="2"/>
      <c r="AQ15" s="59">
        <f t="shared" si="2"/>
        <v>2</v>
      </c>
    </row>
    <row r="16" spans="2:86" ht="12" customHeight="1" x14ac:dyDescent="0.15">
      <c r="B16" s="342"/>
      <c r="C16" s="348"/>
      <c r="D16" s="346"/>
      <c r="E16" s="346"/>
      <c r="F16" s="346"/>
      <c r="G16" s="346"/>
      <c r="H16" s="346"/>
      <c r="I16" s="346"/>
      <c r="J16" s="347"/>
      <c r="K16" s="100">
        <v>45</v>
      </c>
      <c r="L16" s="335" t="s">
        <v>533</v>
      </c>
      <c r="M16" s="336"/>
      <c r="N16" s="335" t="s">
        <v>549</v>
      </c>
      <c r="O16" s="336"/>
      <c r="P16" s="335" t="s">
        <v>525</v>
      </c>
      <c r="Q16" s="336"/>
      <c r="R16" s="337" t="s">
        <v>309</v>
      </c>
      <c r="S16" s="338"/>
      <c r="T16" s="339"/>
      <c r="U16" s="335" t="s">
        <v>544</v>
      </c>
      <c r="V16" s="336"/>
      <c r="W16" s="335"/>
      <c r="X16" s="336"/>
      <c r="Y16" s="54"/>
      <c r="Z16" s="54"/>
      <c r="AA16" s="54"/>
      <c r="AB16" s="54"/>
      <c r="AC16" s="60"/>
      <c r="AD16" s="60"/>
      <c r="AE16" s="60"/>
      <c r="AF16" s="60">
        <v>0.02</v>
      </c>
      <c r="AG16" s="60"/>
      <c r="AH16" s="60"/>
      <c r="AI16" s="60"/>
      <c r="AJ16" s="60"/>
      <c r="AK16" s="332"/>
      <c r="AL16" s="333"/>
      <c r="AM16" s="333"/>
      <c r="AN16" s="333"/>
      <c r="AO16" s="334"/>
      <c r="AP16" s="2"/>
      <c r="AQ16" s="59">
        <f t="shared" si="2"/>
        <v>2</v>
      </c>
    </row>
    <row r="17" spans="2:46" ht="12" customHeight="1" x14ac:dyDescent="0.15">
      <c r="B17" s="342"/>
      <c r="C17" s="348"/>
      <c r="D17" s="346"/>
      <c r="E17" s="346"/>
      <c r="F17" s="346"/>
      <c r="G17" s="346"/>
      <c r="H17" s="346"/>
      <c r="I17" s="346"/>
      <c r="J17" s="347"/>
      <c r="K17" s="100">
        <v>46</v>
      </c>
      <c r="L17" s="335" t="s">
        <v>533</v>
      </c>
      <c r="M17" s="336"/>
      <c r="N17" s="335" t="s">
        <v>549</v>
      </c>
      <c r="O17" s="336"/>
      <c r="P17" s="335" t="s">
        <v>525</v>
      </c>
      <c r="Q17" s="336"/>
      <c r="R17" s="337" t="s">
        <v>309</v>
      </c>
      <c r="S17" s="338"/>
      <c r="T17" s="339"/>
      <c r="U17" s="335" t="s">
        <v>544</v>
      </c>
      <c r="V17" s="336"/>
      <c r="W17" s="335"/>
      <c r="X17" s="336"/>
      <c r="Y17" s="54"/>
      <c r="Z17" s="54"/>
      <c r="AA17" s="54"/>
      <c r="AB17" s="54"/>
      <c r="AC17" s="60"/>
      <c r="AD17" s="60"/>
      <c r="AE17" s="60"/>
      <c r="AF17" s="60">
        <v>0.05</v>
      </c>
      <c r="AG17" s="60"/>
      <c r="AH17" s="60"/>
      <c r="AI17" s="60"/>
      <c r="AJ17" s="60"/>
      <c r="AK17" s="332"/>
      <c r="AL17" s="333"/>
      <c r="AM17" s="333"/>
      <c r="AN17" s="333"/>
      <c r="AO17" s="334"/>
      <c r="AP17" s="2"/>
      <c r="AQ17" s="59">
        <f t="shared" si="2"/>
        <v>2</v>
      </c>
    </row>
    <row r="18" spans="2:46" ht="12" customHeight="1" x14ac:dyDescent="0.15">
      <c r="B18" s="342"/>
      <c r="C18" s="348"/>
      <c r="D18" s="346"/>
      <c r="E18" s="346"/>
      <c r="F18" s="346"/>
      <c r="G18" s="346"/>
      <c r="H18" s="346"/>
      <c r="I18" s="346"/>
      <c r="J18" s="347"/>
      <c r="K18" s="100">
        <v>47</v>
      </c>
      <c r="L18" s="335" t="s">
        <v>533</v>
      </c>
      <c r="M18" s="336"/>
      <c r="N18" s="335" t="s">
        <v>549</v>
      </c>
      <c r="O18" s="336"/>
      <c r="P18" s="335" t="s">
        <v>525</v>
      </c>
      <c r="Q18" s="336"/>
      <c r="R18" s="337" t="s">
        <v>309</v>
      </c>
      <c r="S18" s="338"/>
      <c r="T18" s="339"/>
      <c r="U18" s="335" t="s">
        <v>544</v>
      </c>
      <c r="V18" s="336"/>
      <c r="W18" s="335"/>
      <c r="X18" s="336"/>
      <c r="Y18" s="54"/>
      <c r="Z18" s="54"/>
      <c r="AA18" s="54"/>
      <c r="AB18" s="54"/>
      <c r="AC18" s="60"/>
      <c r="AD18" s="60"/>
      <c r="AE18" s="60"/>
      <c r="AF18" s="60">
        <v>0.02</v>
      </c>
      <c r="AG18" s="60"/>
      <c r="AH18" s="60"/>
      <c r="AI18" s="60"/>
      <c r="AJ18" s="60"/>
      <c r="AK18" s="332"/>
      <c r="AL18" s="333"/>
      <c r="AM18" s="333"/>
      <c r="AN18" s="333"/>
      <c r="AO18" s="334"/>
      <c r="AP18" s="2"/>
      <c r="AQ18" s="59">
        <f t="shared" si="2"/>
        <v>2</v>
      </c>
    </row>
    <row r="19" spans="2:46" ht="12" customHeight="1" x14ac:dyDescent="0.15">
      <c r="B19" s="342"/>
      <c r="C19" s="348"/>
      <c r="D19" s="346"/>
      <c r="E19" s="346"/>
      <c r="F19" s="346"/>
      <c r="G19" s="346"/>
      <c r="H19" s="346"/>
      <c r="I19" s="346"/>
      <c r="J19" s="347"/>
      <c r="K19" s="100">
        <v>48</v>
      </c>
      <c r="L19" s="335" t="s">
        <v>533</v>
      </c>
      <c r="M19" s="336"/>
      <c r="N19" s="335" t="s">
        <v>549</v>
      </c>
      <c r="O19" s="336"/>
      <c r="P19" s="335" t="s">
        <v>525</v>
      </c>
      <c r="Q19" s="336"/>
      <c r="R19" s="337" t="s">
        <v>309</v>
      </c>
      <c r="S19" s="338"/>
      <c r="T19" s="339"/>
      <c r="U19" s="335" t="s">
        <v>544</v>
      </c>
      <c r="V19" s="336"/>
      <c r="W19" s="335"/>
      <c r="X19" s="336"/>
      <c r="Y19" s="54"/>
      <c r="Z19" s="54"/>
      <c r="AA19" s="54"/>
      <c r="AB19" s="54"/>
      <c r="AC19" s="60"/>
      <c r="AD19" s="60"/>
      <c r="AE19" s="60"/>
      <c r="AF19" s="60">
        <v>0.11</v>
      </c>
      <c r="AG19" s="60"/>
      <c r="AH19" s="60"/>
      <c r="AI19" s="60"/>
      <c r="AJ19" s="60"/>
      <c r="AK19" s="332"/>
      <c r="AL19" s="333"/>
      <c r="AM19" s="333"/>
      <c r="AN19" s="333"/>
      <c r="AO19" s="334"/>
      <c r="AP19" s="2"/>
      <c r="AQ19" s="59">
        <f t="shared" si="2"/>
        <v>2</v>
      </c>
    </row>
    <row r="20" spans="2:46" ht="12" customHeight="1" x14ac:dyDescent="0.15">
      <c r="B20" s="342"/>
      <c r="C20" s="348"/>
      <c r="D20" s="346"/>
      <c r="E20" s="346"/>
      <c r="F20" s="346"/>
      <c r="G20" s="346"/>
      <c r="H20" s="346"/>
      <c r="I20" s="346"/>
      <c r="J20" s="347"/>
      <c r="K20" s="100">
        <v>52</v>
      </c>
      <c r="L20" s="335" t="s">
        <v>533</v>
      </c>
      <c r="M20" s="336"/>
      <c r="N20" s="335" t="s">
        <v>552</v>
      </c>
      <c r="O20" s="336"/>
      <c r="P20" s="335" t="s">
        <v>525</v>
      </c>
      <c r="Q20" s="336"/>
      <c r="R20" s="337" t="s">
        <v>309</v>
      </c>
      <c r="S20" s="338"/>
      <c r="T20" s="339"/>
      <c r="U20" s="335" t="s">
        <v>544</v>
      </c>
      <c r="V20" s="336"/>
      <c r="W20" s="335"/>
      <c r="X20" s="336"/>
      <c r="Y20" s="54"/>
      <c r="Z20" s="54"/>
      <c r="AA20" s="54"/>
      <c r="AB20" s="54"/>
      <c r="AC20" s="60"/>
      <c r="AD20" s="60"/>
      <c r="AE20" s="60"/>
      <c r="AF20" s="60">
        <v>1.08</v>
      </c>
      <c r="AG20" s="60"/>
      <c r="AH20" s="60"/>
      <c r="AI20" s="60"/>
      <c r="AJ20" s="60"/>
      <c r="AK20" s="332"/>
      <c r="AL20" s="333"/>
      <c r="AM20" s="333"/>
      <c r="AN20" s="333"/>
      <c r="AO20" s="334"/>
      <c r="AP20" s="2"/>
      <c r="AQ20" s="59">
        <f t="shared" si="2"/>
        <v>2</v>
      </c>
    </row>
    <row r="21" spans="2:46" ht="12" customHeight="1" x14ac:dyDescent="0.15">
      <c r="B21" s="342"/>
      <c r="C21" s="348"/>
      <c r="D21" s="346"/>
      <c r="E21" s="346"/>
      <c r="F21" s="346"/>
      <c r="G21" s="346"/>
      <c r="H21" s="346"/>
      <c r="I21" s="346"/>
      <c r="J21" s="347"/>
      <c r="K21" s="100">
        <v>55</v>
      </c>
      <c r="L21" s="335" t="s">
        <v>533</v>
      </c>
      <c r="M21" s="336"/>
      <c r="N21" s="335" t="s">
        <v>572</v>
      </c>
      <c r="O21" s="336"/>
      <c r="P21" s="335" t="s">
        <v>525</v>
      </c>
      <c r="Q21" s="336"/>
      <c r="R21" s="337" t="s">
        <v>335</v>
      </c>
      <c r="S21" s="338"/>
      <c r="T21" s="339"/>
      <c r="U21" s="335" t="s">
        <v>544</v>
      </c>
      <c r="V21" s="336"/>
      <c r="W21" s="335"/>
      <c r="X21" s="336"/>
      <c r="Y21" s="54"/>
      <c r="Z21" s="54"/>
      <c r="AA21" s="54"/>
      <c r="AB21" s="54"/>
      <c r="AC21" s="60"/>
      <c r="AD21" s="60"/>
      <c r="AE21" s="60"/>
      <c r="AF21" s="60">
        <v>0.01</v>
      </c>
      <c r="AG21" s="60"/>
      <c r="AH21" s="60"/>
      <c r="AI21" s="60"/>
      <c r="AJ21" s="60"/>
      <c r="AK21" s="332"/>
      <c r="AL21" s="333"/>
      <c r="AM21" s="333"/>
      <c r="AN21" s="333"/>
      <c r="AO21" s="334"/>
      <c r="AP21" s="2"/>
      <c r="AQ21" s="59">
        <f t="shared" si="2"/>
        <v>2</v>
      </c>
    </row>
    <row r="22" spans="2:46" ht="12" customHeight="1" x14ac:dyDescent="0.15">
      <c r="B22" s="342"/>
      <c r="C22" s="348"/>
      <c r="D22" s="346"/>
      <c r="E22" s="346"/>
      <c r="F22" s="346"/>
      <c r="G22" s="346"/>
      <c r="H22" s="346"/>
      <c r="I22" s="346"/>
      <c r="J22" s="347"/>
      <c r="K22" s="100">
        <v>56</v>
      </c>
      <c r="L22" s="335" t="s">
        <v>533</v>
      </c>
      <c r="M22" s="336"/>
      <c r="N22" s="335" t="s">
        <v>572</v>
      </c>
      <c r="O22" s="336"/>
      <c r="P22" s="335" t="s">
        <v>525</v>
      </c>
      <c r="Q22" s="336"/>
      <c r="R22" s="337" t="s">
        <v>335</v>
      </c>
      <c r="S22" s="338"/>
      <c r="T22" s="339"/>
      <c r="U22" s="335" t="s">
        <v>544</v>
      </c>
      <c r="V22" s="336"/>
      <c r="W22" s="335"/>
      <c r="X22" s="336"/>
      <c r="Y22" s="54"/>
      <c r="Z22" s="54"/>
      <c r="AA22" s="54"/>
      <c r="AB22" s="54"/>
      <c r="AC22" s="60"/>
      <c r="AD22" s="60"/>
      <c r="AE22" s="60"/>
      <c r="AF22" s="60">
        <v>0.04</v>
      </c>
      <c r="AG22" s="60"/>
      <c r="AH22" s="60"/>
      <c r="AI22" s="60"/>
      <c r="AJ22" s="60"/>
      <c r="AK22" s="332"/>
      <c r="AL22" s="333"/>
      <c r="AM22" s="333"/>
      <c r="AN22" s="333"/>
      <c r="AO22" s="334"/>
      <c r="AP22" s="2"/>
      <c r="AQ22" s="59">
        <f t="shared" si="2"/>
        <v>2</v>
      </c>
    </row>
    <row r="23" spans="2:46" ht="12" customHeight="1" x14ac:dyDescent="0.15">
      <c r="B23" s="342"/>
      <c r="C23" s="348"/>
      <c r="D23" s="346"/>
      <c r="E23" s="346"/>
      <c r="F23" s="346"/>
      <c r="G23" s="346"/>
      <c r="H23" s="346"/>
      <c r="I23" s="346"/>
      <c r="J23" s="347"/>
      <c r="K23" s="100">
        <v>59</v>
      </c>
      <c r="L23" s="335" t="s">
        <v>557</v>
      </c>
      <c r="M23" s="336"/>
      <c r="N23" s="335" t="s">
        <v>623</v>
      </c>
      <c r="O23" s="336"/>
      <c r="P23" s="335" t="s">
        <v>337</v>
      </c>
      <c r="Q23" s="336"/>
      <c r="R23" s="337" t="s">
        <v>339</v>
      </c>
      <c r="S23" s="338"/>
      <c r="T23" s="339"/>
      <c r="U23" s="335" t="s">
        <v>618</v>
      </c>
      <c r="V23" s="336"/>
      <c r="W23" s="335"/>
      <c r="X23" s="336"/>
      <c r="Y23" s="54"/>
      <c r="Z23" s="54"/>
      <c r="AA23" s="54"/>
      <c r="AB23" s="54"/>
      <c r="AC23" s="60"/>
      <c r="AD23" s="60"/>
      <c r="AE23" s="60"/>
      <c r="AF23" s="60"/>
      <c r="AG23" s="60"/>
      <c r="AH23" s="60"/>
      <c r="AI23" s="60"/>
      <c r="AJ23" s="60"/>
      <c r="AK23" s="332" t="s">
        <v>624</v>
      </c>
      <c r="AL23" s="333"/>
      <c r="AM23" s="333"/>
      <c r="AN23" s="333"/>
      <c r="AO23" s="334"/>
      <c r="AP23" s="2"/>
      <c r="AQ23" s="59">
        <f t="shared" si="2"/>
        <v>3</v>
      </c>
    </row>
    <row r="24" spans="2:46" ht="12" customHeight="1" x14ac:dyDescent="0.15">
      <c r="B24" s="342"/>
      <c r="C24" s="348"/>
      <c r="D24" s="346"/>
      <c r="E24" s="346"/>
      <c r="F24" s="346"/>
      <c r="G24" s="346"/>
      <c r="H24" s="346"/>
      <c r="I24" s="346"/>
      <c r="J24" s="347"/>
      <c r="K24" s="100">
        <v>65</v>
      </c>
      <c r="L24" s="335" t="s">
        <v>533</v>
      </c>
      <c r="M24" s="336"/>
      <c r="N24" s="335" t="s">
        <v>567</v>
      </c>
      <c r="O24" s="336"/>
      <c r="P24" s="335" t="s">
        <v>525</v>
      </c>
      <c r="Q24" s="336"/>
      <c r="R24" s="337" t="s">
        <v>335</v>
      </c>
      <c r="S24" s="338"/>
      <c r="T24" s="339"/>
      <c r="U24" s="335" t="s">
        <v>545</v>
      </c>
      <c r="V24" s="336"/>
      <c r="W24" s="335"/>
      <c r="X24" s="336"/>
      <c r="Y24" s="54"/>
      <c r="Z24" s="54"/>
      <c r="AA24" s="54"/>
      <c r="AB24" s="54"/>
      <c r="AC24" s="60"/>
      <c r="AD24" s="60"/>
      <c r="AE24" s="60"/>
      <c r="AF24" s="60">
        <v>0.02</v>
      </c>
      <c r="AG24" s="60"/>
      <c r="AH24" s="60"/>
      <c r="AI24" s="60"/>
      <c r="AJ24" s="60"/>
      <c r="AK24" s="332"/>
      <c r="AL24" s="333"/>
      <c r="AM24" s="333"/>
      <c r="AN24" s="333"/>
      <c r="AO24" s="334"/>
      <c r="AP24" s="2"/>
      <c r="AQ24" s="59">
        <f t="shared" si="2"/>
        <v>2</v>
      </c>
    </row>
    <row r="25" spans="2:46" ht="12" customHeight="1" x14ac:dyDescent="0.15">
      <c r="B25" s="342"/>
      <c r="C25" s="348"/>
      <c r="D25" s="346"/>
      <c r="E25" s="346"/>
      <c r="F25" s="346"/>
      <c r="G25" s="346"/>
      <c r="H25" s="346"/>
      <c r="I25" s="346"/>
      <c r="J25" s="347"/>
      <c r="K25" s="100">
        <v>66</v>
      </c>
      <c r="L25" s="335" t="s">
        <v>533</v>
      </c>
      <c r="M25" s="336"/>
      <c r="N25" s="335" t="s">
        <v>546</v>
      </c>
      <c r="O25" s="336"/>
      <c r="P25" s="335" t="s">
        <v>525</v>
      </c>
      <c r="Q25" s="336"/>
      <c r="R25" s="337" t="s">
        <v>309</v>
      </c>
      <c r="S25" s="338"/>
      <c r="T25" s="339"/>
      <c r="U25" s="335" t="s">
        <v>545</v>
      </c>
      <c r="V25" s="336"/>
      <c r="W25" s="335"/>
      <c r="X25" s="336"/>
      <c r="Y25" s="54"/>
      <c r="Z25" s="54"/>
      <c r="AA25" s="54"/>
      <c r="AB25" s="54"/>
      <c r="AC25" s="60"/>
      <c r="AD25" s="60"/>
      <c r="AE25" s="60">
        <v>0.01</v>
      </c>
      <c r="AF25" s="60"/>
      <c r="AG25" s="60"/>
      <c r="AH25" s="60"/>
      <c r="AI25" s="60"/>
      <c r="AJ25" s="60"/>
      <c r="AK25" s="332"/>
      <c r="AL25" s="333"/>
      <c r="AM25" s="333"/>
      <c r="AN25" s="333"/>
      <c r="AO25" s="334"/>
      <c r="AP25" s="2"/>
      <c r="AQ25" s="59">
        <f t="shared" si="2"/>
        <v>2</v>
      </c>
    </row>
    <row r="26" spans="2:46" ht="12" customHeight="1" x14ac:dyDescent="0.15">
      <c r="B26" s="342"/>
      <c r="C26" s="348"/>
      <c r="D26" s="346"/>
      <c r="E26" s="346"/>
      <c r="F26" s="346"/>
      <c r="G26" s="346"/>
      <c r="H26" s="346"/>
      <c r="I26" s="346"/>
      <c r="J26" s="347"/>
      <c r="K26" s="100">
        <v>16</v>
      </c>
      <c r="L26" s="335"/>
      <c r="M26" s="336"/>
      <c r="N26" s="335"/>
      <c r="O26" s="336"/>
      <c r="P26" s="335"/>
      <c r="Q26" s="336"/>
      <c r="R26" s="337"/>
      <c r="S26" s="338"/>
      <c r="T26" s="339"/>
      <c r="U26" s="335"/>
      <c r="V26" s="336"/>
      <c r="W26" s="335"/>
      <c r="X26" s="336"/>
      <c r="Y26" s="54"/>
      <c r="Z26" s="54"/>
      <c r="AA26" s="54"/>
      <c r="AB26" s="54"/>
      <c r="AC26" s="60"/>
      <c r="AD26" s="60"/>
      <c r="AE26" s="60"/>
      <c r="AF26" s="60"/>
      <c r="AG26" s="60"/>
      <c r="AH26" s="60"/>
      <c r="AI26" s="60"/>
      <c r="AJ26" s="60"/>
      <c r="AK26" s="332"/>
      <c r="AL26" s="333"/>
      <c r="AM26" s="333"/>
      <c r="AN26" s="333"/>
      <c r="AO26" s="334"/>
      <c r="AP26" s="2"/>
      <c r="AQ26" s="59">
        <f t="shared" si="2"/>
        <v>1</v>
      </c>
    </row>
    <row r="27" spans="2:46" ht="12" customHeight="1" x14ac:dyDescent="0.15">
      <c r="B27" s="342"/>
      <c r="C27" s="348"/>
      <c r="D27" s="346"/>
      <c r="E27" s="346"/>
      <c r="F27" s="346"/>
      <c r="G27" s="346"/>
      <c r="H27" s="346"/>
      <c r="I27" s="346"/>
      <c r="J27" s="347"/>
      <c r="K27" s="100">
        <v>17</v>
      </c>
      <c r="L27" s="335"/>
      <c r="M27" s="336"/>
      <c r="N27" s="335"/>
      <c r="O27" s="336"/>
      <c r="P27" s="335"/>
      <c r="Q27" s="336"/>
      <c r="R27" s="337"/>
      <c r="S27" s="338"/>
      <c r="T27" s="339"/>
      <c r="U27" s="335"/>
      <c r="V27" s="336"/>
      <c r="W27" s="335"/>
      <c r="X27" s="336"/>
      <c r="Y27" s="54"/>
      <c r="Z27" s="54"/>
      <c r="AA27" s="54"/>
      <c r="AB27" s="54"/>
      <c r="AC27" s="60"/>
      <c r="AD27" s="60"/>
      <c r="AE27" s="60"/>
      <c r="AF27" s="60"/>
      <c r="AG27" s="60"/>
      <c r="AH27" s="60"/>
      <c r="AI27" s="60"/>
      <c r="AJ27" s="60"/>
      <c r="AK27" s="332"/>
      <c r="AL27" s="333"/>
      <c r="AM27" s="333"/>
      <c r="AN27" s="333"/>
      <c r="AO27" s="334"/>
      <c r="AP27" s="2"/>
      <c r="AQ27" s="59">
        <f t="shared" si="2"/>
        <v>1</v>
      </c>
    </row>
    <row r="28" spans="2:46" ht="12" customHeight="1" x14ac:dyDescent="0.15">
      <c r="B28" s="342"/>
      <c r="C28" s="348"/>
      <c r="D28" s="346"/>
      <c r="E28" s="346"/>
      <c r="F28" s="346"/>
      <c r="G28" s="346"/>
      <c r="H28" s="346"/>
      <c r="I28" s="346"/>
      <c r="J28" s="347"/>
      <c r="K28" s="100">
        <v>18</v>
      </c>
      <c r="L28" s="335"/>
      <c r="M28" s="336"/>
      <c r="N28" s="335"/>
      <c r="O28" s="336"/>
      <c r="P28" s="335"/>
      <c r="Q28" s="336"/>
      <c r="R28" s="337"/>
      <c r="S28" s="338"/>
      <c r="T28" s="339"/>
      <c r="U28" s="335"/>
      <c r="V28" s="336"/>
      <c r="W28" s="335"/>
      <c r="X28" s="336"/>
      <c r="Y28" s="54"/>
      <c r="Z28" s="54"/>
      <c r="AA28" s="54"/>
      <c r="AB28" s="54"/>
      <c r="AC28" s="60"/>
      <c r="AD28" s="60"/>
      <c r="AE28" s="60"/>
      <c r="AF28" s="60"/>
      <c r="AG28" s="60"/>
      <c r="AH28" s="60"/>
      <c r="AI28" s="60"/>
      <c r="AJ28" s="60"/>
      <c r="AK28" s="332"/>
      <c r="AL28" s="333"/>
      <c r="AM28" s="333"/>
      <c r="AN28" s="333"/>
      <c r="AO28" s="334"/>
      <c r="AP28" s="2"/>
      <c r="AQ28" s="59">
        <f>IF(P30="材質劣化",2,IF(P30="漏水",3,1))</f>
        <v>1</v>
      </c>
    </row>
    <row r="29" spans="2:46" ht="12" customHeight="1" x14ac:dyDescent="0.15">
      <c r="B29" s="342"/>
      <c r="C29" s="348"/>
      <c r="D29" s="346"/>
      <c r="E29" s="346"/>
      <c r="F29" s="346"/>
      <c r="G29" s="346"/>
      <c r="H29" s="346"/>
      <c r="I29" s="346"/>
      <c r="J29" s="347"/>
      <c r="K29" s="100">
        <v>19</v>
      </c>
      <c r="L29" s="335"/>
      <c r="M29" s="336"/>
      <c r="N29" s="335"/>
      <c r="O29" s="336"/>
      <c r="P29" s="335"/>
      <c r="Q29" s="336"/>
      <c r="R29" s="337"/>
      <c r="S29" s="338"/>
      <c r="T29" s="339"/>
      <c r="U29" s="335"/>
      <c r="V29" s="336"/>
      <c r="W29" s="335"/>
      <c r="X29" s="336"/>
      <c r="Y29" s="54"/>
      <c r="Z29" s="54"/>
      <c r="AA29" s="54"/>
      <c r="AB29" s="54"/>
      <c r="AC29" s="60"/>
      <c r="AD29" s="60"/>
      <c r="AE29" s="60"/>
      <c r="AF29" s="60"/>
      <c r="AG29" s="60"/>
      <c r="AH29" s="60"/>
      <c r="AI29" s="60"/>
      <c r="AJ29" s="60"/>
      <c r="AK29" s="332"/>
      <c r="AL29" s="333"/>
      <c r="AM29" s="333"/>
      <c r="AN29" s="333"/>
      <c r="AO29" s="334"/>
      <c r="AP29" s="2"/>
      <c r="AQ29" s="59">
        <f>IF(P34="材質劣化",2,IF(P34="漏水",3,1))</f>
        <v>1</v>
      </c>
    </row>
    <row r="30" spans="2:46" ht="12" customHeight="1" x14ac:dyDescent="0.15">
      <c r="B30" s="342"/>
      <c r="C30" s="348"/>
      <c r="D30" s="346"/>
      <c r="E30" s="346"/>
      <c r="F30" s="346"/>
      <c r="G30" s="346"/>
      <c r="H30" s="346"/>
      <c r="I30" s="346"/>
      <c r="J30" s="347"/>
      <c r="K30" s="100">
        <v>20</v>
      </c>
      <c r="L30" s="335"/>
      <c r="M30" s="336"/>
      <c r="N30" s="335"/>
      <c r="O30" s="336"/>
      <c r="P30" s="335"/>
      <c r="Q30" s="336"/>
      <c r="R30" s="337"/>
      <c r="S30" s="338"/>
      <c r="T30" s="339"/>
      <c r="U30" s="335"/>
      <c r="V30" s="336"/>
      <c r="W30" s="335"/>
      <c r="X30" s="336"/>
      <c r="Y30" s="54"/>
      <c r="Z30" s="54"/>
      <c r="AA30" s="54"/>
      <c r="AB30" s="54"/>
      <c r="AC30" s="60"/>
      <c r="AD30" s="60"/>
      <c r="AE30" s="60"/>
      <c r="AF30" s="60"/>
      <c r="AG30" s="60"/>
      <c r="AH30" s="60"/>
      <c r="AI30" s="60"/>
      <c r="AJ30" s="60"/>
      <c r="AK30" s="332"/>
      <c r="AL30" s="333"/>
      <c r="AM30" s="333"/>
      <c r="AN30" s="333"/>
      <c r="AO30" s="334"/>
      <c r="AP30" s="2"/>
      <c r="AQ30" s="59">
        <f>IF(P30="材質劣化",2,IF(P30="漏水",3,1))</f>
        <v>1</v>
      </c>
    </row>
    <row r="31" spans="2:46" ht="12" customHeight="1" x14ac:dyDescent="0.15">
      <c r="B31" s="342"/>
      <c r="C31" s="348"/>
      <c r="D31" s="346"/>
      <c r="E31" s="346"/>
      <c r="F31" s="346"/>
      <c r="G31" s="346"/>
      <c r="H31" s="346"/>
      <c r="I31" s="346"/>
      <c r="J31" s="347"/>
      <c r="K31" s="100">
        <v>21</v>
      </c>
      <c r="L31" s="335"/>
      <c r="M31" s="336"/>
      <c r="N31" s="335"/>
      <c r="O31" s="336"/>
      <c r="P31" s="335"/>
      <c r="Q31" s="336"/>
      <c r="R31" s="337"/>
      <c r="S31" s="338"/>
      <c r="T31" s="339"/>
      <c r="U31" s="335"/>
      <c r="V31" s="336"/>
      <c r="W31" s="335"/>
      <c r="X31" s="336"/>
      <c r="Y31" s="54"/>
      <c r="Z31" s="54"/>
      <c r="AA31" s="54"/>
      <c r="AB31" s="54"/>
      <c r="AC31" s="60"/>
      <c r="AD31" s="60"/>
      <c r="AE31" s="60"/>
      <c r="AF31" s="60"/>
      <c r="AG31" s="60"/>
      <c r="AH31" s="60"/>
      <c r="AI31" s="60"/>
      <c r="AJ31" s="60"/>
      <c r="AK31" s="332"/>
      <c r="AL31" s="333"/>
      <c r="AM31" s="333"/>
      <c r="AN31" s="333"/>
      <c r="AO31" s="334"/>
      <c r="AP31" s="2"/>
      <c r="AQ31" s="59">
        <f>IF(P33="材質劣化",2,IF(P33="漏水",3,1))</f>
        <v>1</v>
      </c>
    </row>
    <row r="32" spans="2:46" ht="12" customHeight="1" x14ac:dyDescent="0.15">
      <c r="B32" s="342"/>
      <c r="C32" s="348"/>
      <c r="D32" s="346"/>
      <c r="E32" s="346"/>
      <c r="F32" s="346"/>
      <c r="G32" s="346"/>
      <c r="H32" s="346"/>
      <c r="I32" s="346"/>
      <c r="J32" s="347"/>
      <c r="K32" s="100">
        <v>22</v>
      </c>
      <c r="L32" s="335"/>
      <c r="M32" s="336"/>
      <c r="N32" s="335"/>
      <c r="O32" s="336"/>
      <c r="P32" s="335"/>
      <c r="Q32" s="336"/>
      <c r="R32" s="337"/>
      <c r="S32" s="338"/>
      <c r="T32" s="339"/>
      <c r="U32" s="335"/>
      <c r="V32" s="336"/>
      <c r="W32" s="335"/>
      <c r="X32" s="336"/>
      <c r="Y32" s="54"/>
      <c r="Z32" s="54"/>
      <c r="AA32" s="54"/>
      <c r="AB32" s="54"/>
      <c r="AC32" s="60"/>
      <c r="AD32" s="60"/>
      <c r="AE32" s="60"/>
      <c r="AF32" s="60"/>
      <c r="AG32" s="60"/>
      <c r="AH32" s="60"/>
      <c r="AI32" s="60"/>
      <c r="AJ32" s="60"/>
      <c r="AK32" s="332"/>
      <c r="AL32" s="333"/>
      <c r="AM32" s="333"/>
      <c r="AN32" s="333"/>
      <c r="AO32" s="334"/>
      <c r="AP32" s="2"/>
      <c r="AQ32" s="59">
        <f>IF(P37="材質劣化",2,IF(P37="漏水",3,1))</f>
        <v>1</v>
      </c>
      <c r="AS32" s="3"/>
      <c r="AT32" s="3"/>
    </row>
    <row r="33" spans="2:86" ht="12" customHeight="1" x14ac:dyDescent="0.15">
      <c r="B33" s="342"/>
      <c r="C33" s="348"/>
      <c r="D33" s="346"/>
      <c r="E33" s="346"/>
      <c r="F33" s="346"/>
      <c r="G33" s="346"/>
      <c r="H33" s="346"/>
      <c r="I33" s="346"/>
      <c r="J33" s="347"/>
      <c r="K33" s="100">
        <v>23</v>
      </c>
      <c r="L33" s="335"/>
      <c r="M33" s="336"/>
      <c r="N33" s="335"/>
      <c r="O33" s="336"/>
      <c r="P33" s="335"/>
      <c r="Q33" s="336"/>
      <c r="R33" s="337"/>
      <c r="S33" s="338"/>
      <c r="T33" s="339"/>
      <c r="U33" s="335"/>
      <c r="V33" s="336"/>
      <c r="W33" s="335"/>
      <c r="X33" s="336"/>
      <c r="Y33" s="54"/>
      <c r="Z33" s="54"/>
      <c r="AA33" s="54"/>
      <c r="AB33" s="54"/>
      <c r="AC33" s="60"/>
      <c r="AD33" s="60"/>
      <c r="AE33" s="60"/>
      <c r="AF33" s="60"/>
      <c r="AG33" s="60"/>
      <c r="AH33" s="60"/>
      <c r="AI33" s="60"/>
      <c r="AJ33" s="60"/>
      <c r="AK33" s="332"/>
      <c r="AL33" s="333"/>
      <c r="AM33" s="333"/>
      <c r="AN33" s="333"/>
      <c r="AO33" s="334"/>
      <c r="AP33" s="2"/>
      <c r="AQ33" s="59">
        <f>IF(P33="材質劣化",2,IF(P33="漏水",3,1))</f>
        <v>1</v>
      </c>
      <c r="AS33" s="198"/>
      <c r="AT33" s="198"/>
    </row>
    <row r="34" spans="2:86" ht="12" customHeight="1" x14ac:dyDescent="0.15">
      <c r="B34" s="342"/>
      <c r="C34" s="348"/>
      <c r="D34" s="346"/>
      <c r="E34" s="346"/>
      <c r="F34" s="346"/>
      <c r="G34" s="346"/>
      <c r="H34" s="346"/>
      <c r="I34" s="346"/>
      <c r="J34" s="347"/>
      <c r="K34" s="100">
        <v>24</v>
      </c>
      <c r="L34" s="335"/>
      <c r="M34" s="336"/>
      <c r="N34" s="335"/>
      <c r="O34" s="336"/>
      <c r="P34" s="335"/>
      <c r="Q34" s="336"/>
      <c r="R34" s="337"/>
      <c r="S34" s="338"/>
      <c r="T34" s="339"/>
      <c r="U34" s="335"/>
      <c r="V34" s="336"/>
      <c r="W34" s="335"/>
      <c r="X34" s="336"/>
      <c r="Y34" s="54"/>
      <c r="Z34" s="54"/>
      <c r="AA34" s="54"/>
      <c r="AB34" s="54"/>
      <c r="AC34" s="60"/>
      <c r="AD34" s="60"/>
      <c r="AE34" s="60"/>
      <c r="AF34" s="60"/>
      <c r="AG34" s="60"/>
      <c r="AH34" s="60"/>
      <c r="AI34" s="60"/>
      <c r="AJ34" s="60"/>
      <c r="AK34" s="332"/>
      <c r="AL34" s="333"/>
      <c r="AM34" s="333"/>
      <c r="AN34" s="333"/>
      <c r="AO34" s="334"/>
      <c r="AP34" s="2"/>
      <c r="AQ34" s="59">
        <f>IF(P36="材質劣化",2,IF(P36="漏水",3,1))</f>
        <v>1</v>
      </c>
      <c r="AS34" s="199"/>
      <c r="AT34" s="199"/>
    </row>
    <row r="35" spans="2:86" ht="12" customHeight="1" x14ac:dyDescent="0.15">
      <c r="B35" s="342"/>
      <c r="C35" s="348"/>
      <c r="D35" s="346"/>
      <c r="E35" s="346"/>
      <c r="F35" s="346"/>
      <c r="G35" s="346"/>
      <c r="H35" s="346"/>
      <c r="I35" s="346"/>
      <c r="J35" s="347"/>
      <c r="K35" s="316" t="s">
        <v>918</v>
      </c>
      <c r="L35" s="318" t="s">
        <v>919</v>
      </c>
      <c r="M35" s="318"/>
      <c r="N35" s="318"/>
      <c r="O35" s="318"/>
      <c r="P35" s="318"/>
      <c r="Q35" s="318"/>
      <c r="R35" s="318"/>
      <c r="S35" s="318"/>
      <c r="T35" s="318"/>
      <c r="U35" s="318"/>
      <c r="V35" s="318"/>
      <c r="W35" s="318"/>
      <c r="X35" s="318"/>
      <c r="Y35" s="319" t="s">
        <v>545</v>
      </c>
      <c r="Z35" s="320"/>
      <c r="AA35" s="320"/>
      <c r="AB35" s="321"/>
      <c r="AC35" s="124">
        <f t="shared" ref="AC35:AJ35" si="3">SUM(AC11:AC34)</f>
        <v>0</v>
      </c>
      <c r="AD35" s="124">
        <f t="shared" si="3"/>
        <v>0</v>
      </c>
      <c r="AE35" s="124">
        <f>SUM(AE11:AE34)</f>
        <v>0.01</v>
      </c>
      <c r="AF35" s="124">
        <f t="shared" si="3"/>
        <v>1.7300000000000002</v>
      </c>
      <c r="AG35" s="124">
        <f t="shared" si="3"/>
        <v>0</v>
      </c>
      <c r="AH35" s="124">
        <f t="shared" si="3"/>
        <v>0</v>
      </c>
      <c r="AI35" s="124">
        <f t="shared" si="3"/>
        <v>0</v>
      </c>
      <c r="AJ35" s="125">
        <f t="shared" si="3"/>
        <v>0</v>
      </c>
      <c r="AK35" s="318" t="s">
        <v>920</v>
      </c>
      <c r="AL35" s="318"/>
      <c r="AM35" s="322" t="s">
        <v>522</v>
      </c>
      <c r="AN35" s="322"/>
      <c r="AO35" s="322"/>
      <c r="AP35" s="2"/>
    </row>
    <row r="36" spans="2:86" ht="12" customHeight="1" x14ac:dyDescent="0.15">
      <c r="B36" s="342"/>
      <c r="C36" s="348"/>
      <c r="D36" s="346"/>
      <c r="E36" s="346"/>
      <c r="F36" s="346"/>
      <c r="G36" s="346"/>
      <c r="H36" s="346"/>
      <c r="I36" s="346"/>
      <c r="J36" s="347"/>
      <c r="K36" s="317"/>
      <c r="L36" s="323" t="s">
        <v>921</v>
      </c>
      <c r="M36" s="324"/>
      <c r="N36" s="325"/>
      <c r="O36" s="323" t="s">
        <v>922</v>
      </c>
      <c r="P36" s="324"/>
      <c r="Q36" s="324"/>
      <c r="R36" s="324"/>
      <c r="S36" s="324"/>
      <c r="T36" s="324"/>
      <c r="U36" s="324"/>
      <c r="V36" s="324"/>
      <c r="W36" s="324"/>
      <c r="X36" s="325"/>
      <c r="Y36" s="53" t="s">
        <v>527</v>
      </c>
      <c r="Z36" s="49" t="s">
        <v>526</v>
      </c>
      <c r="AA36" s="49" t="s">
        <v>544</v>
      </c>
      <c r="AB36" s="49" t="s">
        <v>536</v>
      </c>
      <c r="AC36" s="49" t="s">
        <v>527</v>
      </c>
      <c r="AD36" s="49" t="s">
        <v>526</v>
      </c>
      <c r="AE36" s="49" t="s">
        <v>544</v>
      </c>
      <c r="AF36" s="49" t="s">
        <v>536</v>
      </c>
      <c r="AG36" s="49" t="s">
        <v>527</v>
      </c>
      <c r="AH36" s="49" t="s">
        <v>526</v>
      </c>
      <c r="AI36" s="49" t="s">
        <v>544</v>
      </c>
      <c r="AJ36" s="82" t="s">
        <v>536</v>
      </c>
      <c r="AK36" s="318"/>
      <c r="AL36" s="318"/>
      <c r="AM36" s="322"/>
      <c r="AN36" s="322"/>
      <c r="AO36" s="322"/>
      <c r="AP36" s="2"/>
    </row>
    <row r="37" spans="2:86" ht="14.25" customHeight="1" x14ac:dyDescent="0.15">
      <c r="B37" s="342"/>
      <c r="C37" s="348"/>
      <c r="D37" s="346"/>
      <c r="E37" s="346"/>
      <c r="F37" s="346"/>
      <c r="G37" s="346"/>
      <c r="H37" s="346"/>
      <c r="I37" s="346"/>
      <c r="J37" s="347"/>
      <c r="K37" s="317"/>
      <c r="L37" s="326"/>
      <c r="M37" s="327"/>
      <c r="N37" s="328"/>
      <c r="O37" s="326"/>
      <c r="P37" s="327"/>
      <c r="Q37" s="327"/>
      <c r="R37" s="327"/>
      <c r="S37" s="327"/>
      <c r="T37" s="327"/>
      <c r="U37" s="327"/>
      <c r="V37" s="327"/>
      <c r="W37" s="327"/>
      <c r="X37" s="328"/>
      <c r="Y37" s="307">
        <f>IF(COUNTIF(Y11:Y34,"〇")&gt;0,1,0)</f>
        <v>0</v>
      </c>
      <c r="Z37" s="307">
        <f t="shared" ref="Z37:AB37" si="4">IF(COUNTIF(Z11:Z34,"〇")&gt;0,1,0)</f>
        <v>0</v>
      </c>
      <c r="AA37" s="307">
        <f t="shared" si="4"/>
        <v>0</v>
      </c>
      <c r="AB37" s="307">
        <f t="shared" si="4"/>
        <v>0</v>
      </c>
      <c r="AC37" s="307">
        <f>COUNTA(AC11:AC34)</f>
        <v>0</v>
      </c>
      <c r="AD37" s="307">
        <f t="shared" ref="AD37:AI37" si="5">COUNTA(AD11:AD34)</f>
        <v>0</v>
      </c>
      <c r="AE37" s="307">
        <f t="shared" si="5"/>
        <v>1</v>
      </c>
      <c r="AF37" s="307">
        <f t="shared" si="5"/>
        <v>11</v>
      </c>
      <c r="AG37" s="307">
        <f t="shared" si="5"/>
        <v>0</v>
      </c>
      <c r="AH37" s="307">
        <f t="shared" si="5"/>
        <v>0</v>
      </c>
      <c r="AI37" s="307">
        <f t="shared" si="5"/>
        <v>0</v>
      </c>
      <c r="AJ37" s="307">
        <f>COUNTA(AJ11:AJ34)</f>
        <v>0</v>
      </c>
      <c r="AK37" s="318"/>
      <c r="AL37" s="318"/>
      <c r="AM37" s="322"/>
      <c r="AN37" s="322"/>
      <c r="AO37" s="322"/>
      <c r="AP37" s="2"/>
      <c r="AU37" s="43">
        <f>+Y37</f>
        <v>0</v>
      </c>
    </row>
    <row r="38" spans="2:86" ht="14.25" customHeight="1" x14ac:dyDescent="0.15">
      <c r="B38" s="342"/>
      <c r="C38" s="348"/>
      <c r="D38" s="346"/>
      <c r="E38" s="346"/>
      <c r="F38" s="346"/>
      <c r="G38" s="346"/>
      <c r="H38" s="346"/>
      <c r="I38" s="346"/>
      <c r="J38" s="347"/>
      <c r="K38" s="317"/>
      <c r="L38" s="329"/>
      <c r="M38" s="330"/>
      <c r="N38" s="331"/>
      <c r="O38" s="329"/>
      <c r="P38" s="330"/>
      <c r="Q38" s="330"/>
      <c r="R38" s="330"/>
      <c r="S38" s="330"/>
      <c r="T38" s="330"/>
      <c r="U38" s="330"/>
      <c r="V38" s="330"/>
      <c r="W38" s="330"/>
      <c r="X38" s="331"/>
      <c r="Y38" s="307"/>
      <c r="Z38" s="307"/>
      <c r="AA38" s="307"/>
      <c r="AB38" s="307"/>
      <c r="AC38" s="307"/>
      <c r="AD38" s="307"/>
      <c r="AE38" s="307"/>
      <c r="AF38" s="307"/>
      <c r="AG38" s="307"/>
      <c r="AH38" s="307"/>
      <c r="AI38" s="307"/>
      <c r="AJ38" s="307"/>
      <c r="AK38" s="318"/>
      <c r="AL38" s="318"/>
      <c r="AM38" s="322"/>
      <c r="AN38" s="322"/>
      <c r="AO38" s="322"/>
      <c r="AP38" s="2"/>
    </row>
    <row r="39" spans="2:86" ht="12" customHeight="1" x14ac:dyDescent="0.15">
      <c r="B39" s="342"/>
      <c r="C39" s="348"/>
      <c r="D39" s="346"/>
      <c r="E39" s="346"/>
      <c r="F39" s="346"/>
      <c r="G39" s="346"/>
      <c r="H39" s="346"/>
      <c r="I39" s="346"/>
      <c r="J39" s="346"/>
      <c r="K39" s="308" t="s">
        <v>232</v>
      </c>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1"/>
      <c r="AL39" s="311"/>
      <c r="AM39" s="311"/>
      <c r="AN39" s="311"/>
      <c r="AO39" s="312"/>
      <c r="AP39" s="2"/>
    </row>
    <row r="40" spans="2:86" ht="12" customHeight="1" x14ac:dyDescent="0.15">
      <c r="B40" s="342"/>
      <c r="C40" s="348"/>
      <c r="D40" s="346"/>
      <c r="E40" s="346"/>
      <c r="F40" s="346"/>
      <c r="G40" s="346"/>
      <c r="H40" s="346"/>
      <c r="I40" s="346"/>
      <c r="J40" s="346"/>
      <c r="K40" s="309"/>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2"/>
      <c r="AP40" s="2"/>
    </row>
    <row r="41" spans="2:86" ht="12" customHeight="1" x14ac:dyDescent="0.15">
      <c r="B41" s="342"/>
      <c r="C41" s="348"/>
      <c r="D41" s="346"/>
      <c r="E41" s="346"/>
      <c r="F41" s="346"/>
      <c r="G41" s="346"/>
      <c r="H41" s="346"/>
      <c r="I41" s="346"/>
      <c r="J41" s="346"/>
      <c r="K41" s="309"/>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11"/>
      <c r="AN41" s="311"/>
      <c r="AO41" s="312"/>
      <c r="AP41" s="2"/>
    </row>
    <row r="42" spans="2:86" ht="12" customHeight="1" x14ac:dyDescent="0.15">
      <c r="B42" s="342"/>
      <c r="C42" s="348"/>
      <c r="D42" s="346"/>
      <c r="E42" s="346"/>
      <c r="F42" s="346"/>
      <c r="G42" s="346"/>
      <c r="H42" s="346"/>
      <c r="I42" s="346"/>
      <c r="J42" s="346"/>
      <c r="K42" s="309"/>
      <c r="L42" s="313"/>
      <c r="M42" s="313"/>
      <c r="N42" s="313"/>
      <c r="O42" s="313"/>
      <c r="P42" s="313"/>
      <c r="Q42" s="313"/>
      <c r="R42" s="313"/>
      <c r="S42" s="313"/>
      <c r="T42" s="313"/>
      <c r="U42" s="313"/>
      <c r="V42" s="313"/>
      <c r="W42" s="313"/>
      <c r="X42" s="313"/>
      <c r="Y42" s="313"/>
      <c r="Z42" s="313"/>
      <c r="AA42" s="313"/>
      <c r="AB42" s="313"/>
      <c r="AC42" s="313"/>
      <c r="AD42" s="313"/>
      <c r="AE42" s="313"/>
      <c r="AF42" s="313"/>
      <c r="AG42" s="313"/>
      <c r="AH42" s="313"/>
      <c r="AI42" s="313"/>
      <c r="AJ42" s="313"/>
      <c r="AK42" s="313"/>
      <c r="AL42" s="313"/>
      <c r="AM42" s="313"/>
      <c r="AN42" s="313"/>
      <c r="AO42" s="314"/>
      <c r="AP42" s="43"/>
      <c r="CD42" s="2"/>
      <c r="CE42" s="2"/>
      <c r="CF42" s="2"/>
      <c r="CG42" s="2"/>
      <c r="CH42" s="2"/>
    </row>
    <row r="43" spans="2:86" ht="12" customHeight="1" x14ac:dyDescent="0.15">
      <c r="B43" s="342"/>
      <c r="C43" s="348"/>
      <c r="D43" s="346"/>
      <c r="E43" s="346"/>
      <c r="F43" s="346"/>
      <c r="G43" s="346"/>
      <c r="H43" s="346"/>
      <c r="I43" s="346"/>
      <c r="J43" s="347"/>
      <c r="K43" s="315" t="s">
        <v>233</v>
      </c>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5"/>
      <c r="AM43" s="315"/>
      <c r="AN43" s="315"/>
      <c r="AO43" s="315"/>
      <c r="AP43" s="43"/>
      <c r="CD43" s="2"/>
      <c r="CE43" s="2"/>
      <c r="CF43" s="2"/>
      <c r="CG43" s="2"/>
      <c r="CH43" s="2"/>
    </row>
    <row r="44" spans="2:86" ht="12" customHeight="1" x14ac:dyDescent="0.15">
      <c r="B44" s="342"/>
      <c r="C44" s="348"/>
      <c r="D44" s="346"/>
      <c r="E44" s="346"/>
      <c r="F44" s="346"/>
      <c r="G44" s="346"/>
      <c r="H44" s="346"/>
      <c r="I44" s="346"/>
      <c r="J44" s="347"/>
      <c r="K44" s="301" t="s">
        <v>234</v>
      </c>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3"/>
      <c r="AP44" s="43"/>
      <c r="CD44" s="2"/>
      <c r="CE44" s="2"/>
      <c r="CF44" s="2"/>
      <c r="CG44" s="2"/>
      <c r="CH44" s="2"/>
    </row>
    <row r="45" spans="2:86" ht="12" customHeight="1" x14ac:dyDescent="0.15">
      <c r="B45" s="343"/>
      <c r="C45" s="349"/>
      <c r="D45" s="350"/>
      <c r="E45" s="350"/>
      <c r="F45" s="350"/>
      <c r="G45" s="350"/>
      <c r="H45" s="350"/>
      <c r="I45" s="350"/>
      <c r="J45" s="351"/>
      <c r="K45" s="304" t="s">
        <v>235</v>
      </c>
      <c r="L45" s="305"/>
      <c r="M45" s="305"/>
      <c r="N45" s="305"/>
      <c r="O45" s="305"/>
      <c r="P45" s="305"/>
      <c r="Q45" s="305"/>
      <c r="R45" s="305"/>
      <c r="S45" s="305"/>
      <c r="T45" s="305"/>
      <c r="U45" s="305"/>
      <c r="V45" s="305"/>
      <c r="W45" s="305"/>
      <c r="X45" s="305"/>
      <c r="Y45" s="305"/>
      <c r="Z45" s="305"/>
      <c r="AA45" s="305"/>
      <c r="AB45" s="305"/>
      <c r="AC45" s="305"/>
      <c r="AD45" s="305"/>
      <c r="AE45" s="305"/>
      <c r="AF45" s="305"/>
      <c r="AG45" s="305"/>
      <c r="AH45" s="305"/>
      <c r="AI45" s="305"/>
      <c r="AJ45" s="305"/>
      <c r="AK45" s="305"/>
      <c r="AL45" s="305"/>
      <c r="AM45" s="305"/>
      <c r="AN45" s="305"/>
      <c r="AO45" s="306"/>
      <c r="AP45" s="43"/>
      <c r="CD45" s="2"/>
      <c r="CE45" s="2"/>
      <c r="CF45" s="2"/>
      <c r="CG45" s="2"/>
      <c r="CH45" s="2"/>
    </row>
    <row r="46" spans="2:86" ht="12" customHeight="1" x14ac:dyDescent="0.2">
      <c r="B46" s="6" t="s">
        <v>236</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N11:O34" xr:uid="{0DB05965-A002-4642-B3A3-21762DF9DF55}">
      <formula1>INDIRECT(L11)</formula1>
    </dataValidation>
    <dataValidation type="list" allowBlank="1" showInputMessage="1" showErrorMessage="1" sqref="Y11:AB34" xr:uid="{CC9E8C1D-DFE1-4268-948C-27A5C23B486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A01C833-90EF-449E-99B5-C037E51A4A64}">
          <x14:formula1>
            <xm:f>'(参考)リスト'!$G$16:$G$19</xm:f>
          </x14:formula1>
          <xm:sqref>AM35:AO38</xm:sqref>
        </x14:dataValidation>
        <x14:dataValidation type="list" allowBlank="1" showInputMessage="1" showErrorMessage="1" xr:uid="{32C91CB5-0B4E-4938-908F-D7A3F1C40547}">
          <x14:formula1>
            <xm:f>'(参考)リスト'!$F$16:$F$21</xm:f>
          </x14:formula1>
          <xm:sqref>U11:X34</xm:sqref>
        </x14:dataValidation>
        <x14:dataValidation type="list" allowBlank="1" showInputMessage="1" showErrorMessage="1" xr:uid="{D5D7A52C-1A73-4461-91C1-F0E1509D2A9D}">
          <x14:formula1>
            <xm:f>'(参考)リスト'!$E$16:$E$27</xm:f>
          </x14:formula1>
          <xm:sqref>R11:T34</xm:sqref>
        </x14:dataValidation>
        <x14:dataValidation type="list" allowBlank="1" showInputMessage="1" showErrorMessage="1" xr:uid="{0A11A835-FA36-451C-BB64-1E9A458C3B1B}">
          <x14:formula1>
            <xm:f>'(参考)リスト'!$B$16:$B$21</xm:f>
          </x14:formula1>
          <xm:sqref>L11:M34</xm:sqref>
        </x14:dataValidation>
        <x14:dataValidation type="list" allowBlank="1" showInputMessage="1" showErrorMessage="1" xr:uid="{3ED5CE5B-D0F2-47AE-BF70-7AC730B2C713}">
          <x14:formula1>
            <xm:f>'(参考)リスト'!$D$16:$D$18</xm:f>
          </x14:formula1>
          <xm:sqref>P11:Q34</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Normal="55" zoomScaleSheetLayoutView="100" workbookViewId="0">
      <selection activeCell="B3" sqref="B3:BK4"/>
    </sheetView>
  </sheetViews>
  <sheetFormatPr defaultColWidth="8.875" defaultRowHeight="13.5" x14ac:dyDescent="0.15"/>
  <cols>
    <col min="1" max="1" width="1.875" style="36" customWidth="1"/>
    <col min="2" max="60" width="2.125" style="126" customWidth="1"/>
    <col min="61" max="61" width="0.5" style="126" customWidth="1"/>
    <col min="62" max="62" width="2.125" style="126" customWidth="1"/>
    <col min="63" max="63" width="1" style="126" customWidth="1"/>
    <col min="64" max="65" width="2.125" style="126" customWidth="1"/>
    <col min="66" max="16384" width="8.875" style="36"/>
  </cols>
  <sheetData>
    <row r="2" spans="2:63" s="127" customFormat="1" ht="14.25" customHeight="1" x14ac:dyDescent="0.15">
      <c r="B2" s="128" t="s">
        <v>244</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row>
    <row r="3" spans="2:63" s="130" customFormat="1" ht="17.25" customHeight="1" x14ac:dyDescent="0.15">
      <c r="B3" s="1038" t="s">
        <v>398</v>
      </c>
      <c r="C3" s="1039"/>
      <c r="D3" s="1039"/>
      <c r="E3" s="1040"/>
      <c r="F3" s="1033" t="s">
        <v>399</v>
      </c>
      <c r="G3" s="1034"/>
      <c r="H3" s="1034"/>
      <c r="I3" s="1034"/>
      <c r="J3" s="1034"/>
      <c r="K3" s="1034"/>
      <c r="L3" s="1034"/>
      <c r="M3" s="1034"/>
      <c r="N3" s="1034"/>
      <c r="O3" s="1034"/>
      <c r="P3" s="1034"/>
      <c r="Q3" s="1034"/>
      <c r="R3" s="1034"/>
      <c r="S3" s="1034"/>
      <c r="T3" s="1035"/>
      <c r="U3" s="1024" t="s">
        <v>633</v>
      </c>
      <c r="V3" s="1025"/>
      <c r="W3" s="1025"/>
      <c r="X3" s="1026"/>
      <c r="Y3" s="1026"/>
      <c r="Z3" s="1047" t="s">
        <v>401</v>
      </c>
      <c r="AA3" s="1026"/>
      <c r="AB3" s="1026"/>
      <c r="AC3" s="1026"/>
      <c r="AD3" s="1026"/>
      <c r="AE3" s="1026"/>
      <c r="AF3" s="1026"/>
      <c r="AG3" s="1026"/>
      <c r="AH3" s="1048"/>
      <c r="AI3" s="1049" t="s">
        <v>511</v>
      </c>
      <c r="AJ3" s="1050"/>
      <c r="AK3" s="1050"/>
      <c r="AL3" s="1050"/>
      <c r="AM3" s="1050"/>
      <c r="AN3" s="1051"/>
      <c r="AO3" s="1027" t="s">
        <v>512</v>
      </c>
      <c r="AP3" s="1028"/>
      <c r="AQ3" s="1028"/>
      <c r="AR3" s="1028"/>
      <c r="AS3" s="1028"/>
      <c r="AT3" s="1028"/>
      <c r="AU3" s="1028"/>
      <c r="AV3" s="1029"/>
      <c r="AW3" s="1012" t="s">
        <v>509</v>
      </c>
      <c r="AX3" s="1013"/>
      <c r="AY3" s="1013"/>
      <c r="AZ3" s="1013"/>
      <c r="BA3" s="1013"/>
      <c r="BB3" s="1014"/>
      <c r="BC3" s="1018">
        <v>45917</v>
      </c>
      <c r="BD3" s="1019"/>
      <c r="BE3" s="1019"/>
      <c r="BF3" s="1019"/>
      <c r="BG3" s="1019"/>
      <c r="BH3" s="1019"/>
      <c r="BI3" s="1019"/>
      <c r="BJ3" s="1019"/>
      <c r="BK3" s="1020"/>
    </row>
    <row r="4" spans="2:63" s="130" customFormat="1" ht="17.25" customHeight="1" x14ac:dyDescent="0.15">
      <c r="B4" s="1041" t="s">
        <v>405</v>
      </c>
      <c r="C4" s="1042"/>
      <c r="D4" s="1042"/>
      <c r="E4" s="1043"/>
      <c r="F4" s="1044" t="s">
        <v>406</v>
      </c>
      <c r="G4" s="1045"/>
      <c r="H4" s="1045"/>
      <c r="I4" s="1045"/>
      <c r="J4" s="1045"/>
      <c r="K4" s="1045"/>
      <c r="L4" s="1045"/>
      <c r="M4" s="1045"/>
      <c r="N4" s="1045"/>
      <c r="O4" s="1045"/>
      <c r="P4" s="1045"/>
      <c r="Q4" s="1045"/>
      <c r="R4" s="1045"/>
      <c r="S4" s="1045"/>
      <c r="T4" s="1046"/>
      <c r="U4" s="1024" t="s">
        <v>402</v>
      </c>
      <c r="V4" s="1025"/>
      <c r="W4" s="1025"/>
      <c r="X4" s="1026"/>
      <c r="Y4" s="1026"/>
      <c r="Z4" s="1047" t="s">
        <v>510</v>
      </c>
      <c r="AA4" s="1026"/>
      <c r="AB4" s="1026"/>
      <c r="AC4" s="1026"/>
      <c r="AD4" s="1026"/>
      <c r="AE4" s="1026"/>
      <c r="AF4" s="1026"/>
      <c r="AG4" s="1026"/>
      <c r="AH4" s="1048"/>
      <c r="AI4" s="1052"/>
      <c r="AJ4" s="1053"/>
      <c r="AK4" s="1053"/>
      <c r="AL4" s="1053"/>
      <c r="AM4" s="1053"/>
      <c r="AN4" s="1054"/>
      <c r="AO4" s="1030" t="s">
        <v>513</v>
      </c>
      <c r="AP4" s="1031"/>
      <c r="AQ4" s="1031"/>
      <c r="AR4" s="1031"/>
      <c r="AS4" s="1031"/>
      <c r="AT4" s="1031"/>
      <c r="AU4" s="1031"/>
      <c r="AV4" s="1032"/>
      <c r="AW4" s="1015"/>
      <c r="AX4" s="1016"/>
      <c r="AY4" s="1016"/>
      <c r="AZ4" s="1016"/>
      <c r="BA4" s="1016"/>
      <c r="BB4" s="1017"/>
      <c r="BC4" s="1021"/>
      <c r="BD4" s="1022"/>
      <c r="BE4" s="1022"/>
      <c r="BF4" s="1022"/>
      <c r="BG4" s="1022"/>
      <c r="BH4" s="1022"/>
      <c r="BI4" s="1022"/>
      <c r="BJ4" s="1022"/>
      <c r="BK4" s="1023"/>
    </row>
    <row r="5" spans="2:63" ht="42.75" customHeight="1" x14ac:dyDescent="0.15">
      <c r="B5" s="1011" t="s">
        <v>172</v>
      </c>
      <c r="C5" s="999"/>
      <c r="D5" s="999"/>
      <c r="E5" s="999"/>
      <c r="F5" s="999"/>
      <c r="G5" s="1000"/>
      <c r="H5" s="998" t="s">
        <v>154</v>
      </c>
      <c r="I5" s="999"/>
      <c r="J5" s="999"/>
      <c r="K5" s="999"/>
      <c r="L5" s="999"/>
      <c r="M5" s="999"/>
      <c r="N5" s="999"/>
      <c r="O5" s="1000"/>
      <c r="P5" s="1001" t="s">
        <v>245</v>
      </c>
      <c r="Q5" s="353"/>
      <c r="R5" s="353"/>
      <c r="S5" s="353"/>
      <c r="T5" s="353"/>
      <c r="U5" s="353"/>
      <c r="V5" s="353"/>
      <c r="W5" s="353"/>
      <c r="X5" s="353"/>
      <c r="Y5" s="353"/>
      <c r="Z5" s="353"/>
      <c r="AA5" s="353"/>
      <c r="AB5" s="353"/>
      <c r="AC5" s="353"/>
      <c r="AD5" s="353"/>
      <c r="AE5" s="353"/>
      <c r="AF5" s="353"/>
      <c r="AG5" s="353"/>
      <c r="AH5" s="353"/>
      <c r="AI5" s="353"/>
      <c r="AJ5" s="353"/>
      <c r="AK5" s="353"/>
      <c r="AL5" s="353"/>
      <c r="AM5" s="353"/>
      <c r="AN5" s="1001" t="s">
        <v>246</v>
      </c>
      <c r="AO5" s="353"/>
      <c r="AP5" s="353"/>
      <c r="AQ5" s="353"/>
      <c r="AR5" s="353"/>
      <c r="AS5" s="353"/>
      <c r="AT5" s="353"/>
      <c r="AU5" s="353"/>
      <c r="AV5" s="353"/>
      <c r="AW5" s="353"/>
      <c r="AX5" s="353"/>
      <c r="AY5" s="353"/>
      <c r="AZ5" s="353"/>
      <c r="BA5" s="353"/>
      <c r="BB5" s="353"/>
      <c r="BC5" s="353"/>
      <c r="BD5" s="353"/>
      <c r="BE5" s="353"/>
      <c r="BF5" s="353"/>
      <c r="BG5" s="353"/>
      <c r="BH5" s="353"/>
      <c r="BI5" s="353"/>
      <c r="BJ5" s="353"/>
      <c r="BK5" s="354"/>
    </row>
    <row r="6" spans="2:63" ht="29.25" customHeight="1" x14ac:dyDescent="0.15">
      <c r="B6" s="1036"/>
      <c r="C6" s="751"/>
      <c r="D6" s="751"/>
      <c r="E6" s="751"/>
      <c r="F6" s="751"/>
      <c r="G6" s="752"/>
      <c r="H6" s="1037"/>
      <c r="I6" s="1037"/>
      <c r="J6" s="1037"/>
      <c r="K6" s="1037"/>
      <c r="L6" s="1037"/>
      <c r="M6" s="1037"/>
      <c r="N6" s="1037"/>
      <c r="O6" s="1037"/>
      <c r="P6" s="1002"/>
      <c r="Q6" s="1003"/>
      <c r="R6" s="1003"/>
      <c r="S6" s="1003"/>
      <c r="T6" s="1003"/>
      <c r="U6" s="1003"/>
      <c r="V6" s="1003"/>
      <c r="W6" s="1003"/>
      <c r="X6" s="1003"/>
      <c r="Y6" s="1003"/>
      <c r="Z6" s="1003"/>
      <c r="AA6" s="1003"/>
      <c r="AB6" s="1003"/>
      <c r="AC6" s="1003"/>
      <c r="AD6" s="1003"/>
      <c r="AE6" s="1003"/>
      <c r="AF6" s="1003"/>
      <c r="AG6" s="1003"/>
      <c r="AH6" s="1003"/>
      <c r="AI6" s="1003"/>
      <c r="AJ6" s="1003"/>
      <c r="AK6" s="1003"/>
      <c r="AL6" s="1003"/>
      <c r="AM6" s="1003"/>
      <c r="AN6" s="1004"/>
      <c r="AO6" s="1005"/>
      <c r="AP6" s="1005"/>
      <c r="AQ6" s="1005"/>
      <c r="AR6" s="1005"/>
      <c r="AS6" s="1005"/>
      <c r="AT6" s="1005"/>
      <c r="AU6" s="1005"/>
      <c r="AV6" s="1005"/>
      <c r="AW6" s="1005"/>
      <c r="AX6" s="1005"/>
      <c r="AY6" s="1005"/>
      <c r="AZ6" s="1005"/>
      <c r="BA6" s="1005"/>
      <c r="BB6" s="1005"/>
      <c r="BC6" s="1005"/>
      <c r="BD6" s="1005"/>
      <c r="BE6" s="1005"/>
      <c r="BF6" s="1005"/>
      <c r="BG6" s="1005"/>
      <c r="BH6" s="1005"/>
      <c r="BI6" s="1005"/>
      <c r="BJ6" s="1005"/>
      <c r="BK6" s="1006"/>
    </row>
    <row r="7" spans="2:63" ht="29.25" customHeight="1" x14ac:dyDescent="0.15">
      <c r="B7" s="1036"/>
      <c r="C7" s="751"/>
      <c r="D7" s="751"/>
      <c r="E7" s="751"/>
      <c r="F7" s="751"/>
      <c r="G7" s="752"/>
      <c r="H7" s="1037"/>
      <c r="I7" s="1037"/>
      <c r="J7" s="1037"/>
      <c r="K7" s="1037"/>
      <c r="L7" s="1037"/>
      <c r="M7" s="1037"/>
      <c r="N7" s="1037"/>
      <c r="O7" s="1037"/>
      <c r="P7" s="1002"/>
      <c r="Q7" s="1003"/>
      <c r="R7" s="1003"/>
      <c r="S7" s="1003"/>
      <c r="T7" s="1003"/>
      <c r="U7" s="1003"/>
      <c r="V7" s="1003"/>
      <c r="W7" s="1003"/>
      <c r="X7" s="1003"/>
      <c r="Y7" s="1003"/>
      <c r="Z7" s="1003"/>
      <c r="AA7" s="1003"/>
      <c r="AB7" s="1003"/>
      <c r="AC7" s="1003"/>
      <c r="AD7" s="1003"/>
      <c r="AE7" s="1003"/>
      <c r="AF7" s="1003"/>
      <c r="AG7" s="1003"/>
      <c r="AH7" s="1003"/>
      <c r="AI7" s="1003"/>
      <c r="AJ7" s="1003"/>
      <c r="AK7" s="1003"/>
      <c r="AL7" s="1003"/>
      <c r="AM7" s="1003"/>
      <c r="AN7" s="1004"/>
      <c r="AO7" s="1005"/>
      <c r="AP7" s="1005"/>
      <c r="AQ7" s="1005"/>
      <c r="AR7" s="1005"/>
      <c r="AS7" s="1005"/>
      <c r="AT7" s="1005"/>
      <c r="AU7" s="1005"/>
      <c r="AV7" s="1005"/>
      <c r="AW7" s="1005"/>
      <c r="AX7" s="1005"/>
      <c r="AY7" s="1005"/>
      <c r="AZ7" s="1005"/>
      <c r="BA7" s="1005"/>
      <c r="BB7" s="1005"/>
      <c r="BC7" s="1005"/>
      <c r="BD7" s="1005"/>
      <c r="BE7" s="1005"/>
      <c r="BF7" s="1005"/>
      <c r="BG7" s="1005"/>
      <c r="BH7" s="1005"/>
      <c r="BI7" s="1005"/>
      <c r="BJ7" s="1005"/>
      <c r="BK7" s="1006"/>
    </row>
    <row r="8" spans="2:63" ht="29.25" customHeight="1" x14ac:dyDescent="0.15">
      <c r="B8" s="995"/>
      <c r="C8" s="996"/>
      <c r="D8" s="996"/>
      <c r="E8" s="996"/>
      <c r="F8" s="996"/>
      <c r="G8" s="997"/>
      <c r="H8" s="1010"/>
      <c r="I8" s="1010"/>
      <c r="J8" s="1010"/>
      <c r="K8" s="1010"/>
      <c r="L8" s="1010"/>
      <c r="M8" s="1010"/>
      <c r="N8" s="1010"/>
      <c r="O8" s="1010"/>
      <c r="P8" s="1007"/>
      <c r="Q8" s="1008"/>
      <c r="R8" s="1008"/>
      <c r="S8" s="1008"/>
      <c r="T8" s="1008"/>
      <c r="U8" s="1008"/>
      <c r="V8" s="1008"/>
      <c r="W8" s="1008"/>
      <c r="X8" s="1008"/>
      <c r="Y8" s="1008"/>
      <c r="Z8" s="1008"/>
      <c r="AA8" s="1008"/>
      <c r="AB8" s="1008"/>
      <c r="AC8" s="1008"/>
      <c r="AD8" s="1008"/>
      <c r="AE8" s="1008"/>
      <c r="AF8" s="1008"/>
      <c r="AG8" s="1008"/>
      <c r="AH8" s="1008"/>
      <c r="AI8" s="1008"/>
      <c r="AJ8" s="1008"/>
      <c r="AK8" s="1008"/>
      <c r="AL8" s="1008"/>
      <c r="AM8" s="1008"/>
      <c r="AN8" s="1007"/>
      <c r="AO8" s="1008"/>
      <c r="AP8" s="1008"/>
      <c r="AQ8" s="1008"/>
      <c r="AR8" s="1008"/>
      <c r="AS8" s="1008"/>
      <c r="AT8" s="1008"/>
      <c r="AU8" s="1008"/>
      <c r="AV8" s="1008"/>
      <c r="AW8" s="1008"/>
      <c r="AX8" s="1008"/>
      <c r="AY8" s="1008"/>
      <c r="AZ8" s="1008"/>
      <c r="BA8" s="1008"/>
      <c r="BB8" s="1008"/>
      <c r="BC8" s="1008"/>
      <c r="BD8" s="1008"/>
      <c r="BE8" s="1008"/>
      <c r="BF8" s="1008"/>
      <c r="BG8" s="1008"/>
      <c r="BH8" s="1008"/>
      <c r="BI8" s="1008"/>
      <c r="BJ8" s="1008"/>
      <c r="BK8" s="1009"/>
    </row>
    <row r="9" spans="2:63" ht="29.25" customHeight="1" x14ac:dyDescent="0.15">
      <c r="B9" s="995"/>
      <c r="C9" s="996"/>
      <c r="D9" s="996"/>
      <c r="E9" s="996"/>
      <c r="F9" s="996"/>
      <c r="G9" s="997"/>
      <c r="H9" s="1010"/>
      <c r="I9" s="1010"/>
      <c r="J9" s="1010"/>
      <c r="K9" s="1010"/>
      <c r="L9" s="1010"/>
      <c r="M9" s="1010"/>
      <c r="N9" s="1010"/>
      <c r="O9" s="1010"/>
      <c r="P9" s="1007"/>
      <c r="Q9" s="1008"/>
      <c r="R9" s="1008"/>
      <c r="S9" s="1008"/>
      <c r="T9" s="1008"/>
      <c r="U9" s="1008"/>
      <c r="V9" s="1008"/>
      <c r="W9" s="1008"/>
      <c r="X9" s="1008"/>
      <c r="Y9" s="1008"/>
      <c r="Z9" s="1008"/>
      <c r="AA9" s="1008"/>
      <c r="AB9" s="1008"/>
      <c r="AC9" s="1008"/>
      <c r="AD9" s="1008"/>
      <c r="AE9" s="1008"/>
      <c r="AF9" s="1008"/>
      <c r="AG9" s="1008"/>
      <c r="AH9" s="1008"/>
      <c r="AI9" s="1008"/>
      <c r="AJ9" s="1008"/>
      <c r="AK9" s="1008"/>
      <c r="AL9" s="1008"/>
      <c r="AM9" s="1008"/>
      <c r="AN9" s="1007"/>
      <c r="AO9" s="1008"/>
      <c r="AP9" s="1008"/>
      <c r="AQ9" s="1008"/>
      <c r="AR9" s="1008"/>
      <c r="AS9" s="1008"/>
      <c r="AT9" s="1008"/>
      <c r="AU9" s="1008"/>
      <c r="AV9" s="1008"/>
      <c r="AW9" s="1008"/>
      <c r="AX9" s="1008"/>
      <c r="AY9" s="1008"/>
      <c r="AZ9" s="1008"/>
      <c r="BA9" s="1008"/>
      <c r="BB9" s="1008"/>
      <c r="BC9" s="1008"/>
      <c r="BD9" s="1008"/>
      <c r="BE9" s="1008"/>
      <c r="BF9" s="1008"/>
      <c r="BG9" s="1008"/>
      <c r="BH9" s="1008"/>
      <c r="BI9" s="1008"/>
      <c r="BJ9" s="1008"/>
      <c r="BK9" s="1009"/>
    </row>
    <row r="10" spans="2:63" ht="29.25" customHeight="1" x14ac:dyDescent="0.15">
      <c r="B10" s="995"/>
      <c r="C10" s="996"/>
      <c r="D10" s="996"/>
      <c r="E10" s="996"/>
      <c r="F10" s="996"/>
      <c r="G10" s="997"/>
      <c r="H10" s="1010"/>
      <c r="I10" s="1010"/>
      <c r="J10" s="1010"/>
      <c r="K10" s="1010"/>
      <c r="L10" s="1010"/>
      <c r="M10" s="1010"/>
      <c r="N10" s="1010"/>
      <c r="O10" s="1010"/>
      <c r="P10" s="1007"/>
      <c r="Q10" s="1008"/>
      <c r="R10" s="1008"/>
      <c r="S10" s="1008"/>
      <c r="T10" s="1008"/>
      <c r="U10" s="1008"/>
      <c r="V10" s="1008"/>
      <c r="W10" s="1008"/>
      <c r="X10" s="1008"/>
      <c r="Y10" s="1008"/>
      <c r="Z10" s="1008"/>
      <c r="AA10" s="1008"/>
      <c r="AB10" s="1008"/>
      <c r="AC10" s="1008"/>
      <c r="AD10" s="1008"/>
      <c r="AE10" s="1008"/>
      <c r="AF10" s="1008"/>
      <c r="AG10" s="1008"/>
      <c r="AH10" s="1008"/>
      <c r="AI10" s="1008"/>
      <c r="AJ10" s="1008"/>
      <c r="AK10" s="1008"/>
      <c r="AL10" s="1008"/>
      <c r="AM10" s="1008"/>
      <c r="AN10" s="1007"/>
      <c r="AO10" s="1008"/>
      <c r="AP10" s="1008"/>
      <c r="AQ10" s="1008"/>
      <c r="AR10" s="1008"/>
      <c r="AS10" s="1008"/>
      <c r="AT10" s="1008"/>
      <c r="AU10" s="1008"/>
      <c r="AV10" s="1008"/>
      <c r="AW10" s="1008"/>
      <c r="AX10" s="1008"/>
      <c r="AY10" s="1008"/>
      <c r="AZ10" s="1008"/>
      <c r="BA10" s="1008"/>
      <c r="BB10" s="1008"/>
      <c r="BC10" s="1008"/>
      <c r="BD10" s="1008"/>
      <c r="BE10" s="1008"/>
      <c r="BF10" s="1008"/>
      <c r="BG10" s="1008"/>
      <c r="BH10" s="1008"/>
      <c r="BI10" s="1008"/>
      <c r="BJ10" s="1008"/>
      <c r="BK10" s="1009"/>
    </row>
    <row r="11" spans="2:63" ht="29.25" customHeight="1" x14ac:dyDescent="0.15">
      <c r="B11" s="995"/>
      <c r="C11" s="996"/>
      <c r="D11" s="996"/>
      <c r="E11" s="996"/>
      <c r="F11" s="996"/>
      <c r="G11" s="997"/>
      <c r="H11" s="1010"/>
      <c r="I11" s="1010"/>
      <c r="J11" s="1010"/>
      <c r="K11" s="1010"/>
      <c r="L11" s="1010"/>
      <c r="M11" s="1010"/>
      <c r="N11" s="1010"/>
      <c r="O11" s="1010"/>
      <c r="P11" s="1007"/>
      <c r="Q11" s="1008"/>
      <c r="R11" s="1008"/>
      <c r="S11" s="1008"/>
      <c r="T11" s="1008"/>
      <c r="U11" s="1008"/>
      <c r="V11" s="1008"/>
      <c r="W11" s="1008"/>
      <c r="X11" s="1008"/>
      <c r="Y11" s="1008"/>
      <c r="Z11" s="1008"/>
      <c r="AA11" s="1008"/>
      <c r="AB11" s="1008"/>
      <c r="AC11" s="1008"/>
      <c r="AD11" s="1008"/>
      <c r="AE11" s="1008"/>
      <c r="AF11" s="1008"/>
      <c r="AG11" s="1008"/>
      <c r="AH11" s="1008"/>
      <c r="AI11" s="1008"/>
      <c r="AJ11" s="1008"/>
      <c r="AK11" s="1008"/>
      <c r="AL11" s="1008"/>
      <c r="AM11" s="1008"/>
      <c r="AN11" s="1007"/>
      <c r="AO11" s="1008"/>
      <c r="AP11" s="1008"/>
      <c r="AQ11" s="1008"/>
      <c r="AR11" s="1008"/>
      <c r="AS11" s="1008"/>
      <c r="AT11" s="1008"/>
      <c r="AU11" s="1008"/>
      <c r="AV11" s="1008"/>
      <c r="AW11" s="1008"/>
      <c r="AX11" s="1008"/>
      <c r="AY11" s="1008"/>
      <c r="AZ11" s="1008"/>
      <c r="BA11" s="1008"/>
      <c r="BB11" s="1008"/>
      <c r="BC11" s="1008"/>
      <c r="BD11" s="1008"/>
      <c r="BE11" s="1008"/>
      <c r="BF11" s="1008"/>
      <c r="BG11" s="1008"/>
      <c r="BH11" s="1008"/>
      <c r="BI11" s="1008"/>
      <c r="BJ11" s="1008"/>
      <c r="BK11" s="1009"/>
    </row>
    <row r="12" spans="2:63" ht="29.25" customHeight="1" x14ac:dyDescent="0.15">
      <c r="B12" s="995"/>
      <c r="C12" s="996"/>
      <c r="D12" s="996"/>
      <c r="E12" s="996"/>
      <c r="F12" s="996"/>
      <c r="G12" s="997"/>
      <c r="H12" s="1010"/>
      <c r="I12" s="1010"/>
      <c r="J12" s="1010"/>
      <c r="K12" s="1010"/>
      <c r="L12" s="1010"/>
      <c r="M12" s="1010"/>
      <c r="N12" s="1010"/>
      <c r="O12" s="1010"/>
      <c r="P12" s="1007"/>
      <c r="Q12" s="1008"/>
      <c r="R12" s="1008"/>
      <c r="S12" s="1008"/>
      <c r="T12" s="1008"/>
      <c r="U12" s="1008"/>
      <c r="V12" s="1008"/>
      <c r="W12" s="1008"/>
      <c r="X12" s="1008"/>
      <c r="Y12" s="1008"/>
      <c r="Z12" s="1008"/>
      <c r="AA12" s="1008"/>
      <c r="AB12" s="1008"/>
      <c r="AC12" s="1008"/>
      <c r="AD12" s="1008"/>
      <c r="AE12" s="1008"/>
      <c r="AF12" s="1008"/>
      <c r="AG12" s="1008"/>
      <c r="AH12" s="1008"/>
      <c r="AI12" s="1008"/>
      <c r="AJ12" s="1008"/>
      <c r="AK12" s="1008"/>
      <c r="AL12" s="1008"/>
      <c r="AM12" s="1008"/>
      <c r="AN12" s="1007"/>
      <c r="AO12" s="1008"/>
      <c r="AP12" s="1008"/>
      <c r="AQ12" s="1008"/>
      <c r="AR12" s="1008"/>
      <c r="AS12" s="1008"/>
      <c r="AT12" s="1008"/>
      <c r="AU12" s="1008"/>
      <c r="AV12" s="1008"/>
      <c r="AW12" s="1008"/>
      <c r="AX12" s="1008"/>
      <c r="AY12" s="1008"/>
      <c r="AZ12" s="1008"/>
      <c r="BA12" s="1008"/>
      <c r="BB12" s="1008"/>
      <c r="BC12" s="1008"/>
      <c r="BD12" s="1008"/>
      <c r="BE12" s="1008"/>
      <c r="BF12" s="1008"/>
      <c r="BG12" s="1008"/>
      <c r="BH12" s="1008"/>
      <c r="BI12" s="1008"/>
      <c r="BJ12" s="1008"/>
      <c r="BK12" s="1009"/>
    </row>
    <row r="13" spans="2:63" ht="29.25" customHeight="1" x14ac:dyDescent="0.15">
      <c r="B13" s="995"/>
      <c r="C13" s="996"/>
      <c r="D13" s="996"/>
      <c r="E13" s="996"/>
      <c r="F13" s="996"/>
      <c r="G13" s="997"/>
      <c r="H13" s="1010"/>
      <c r="I13" s="1010"/>
      <c r="J13" s="1010"/>
      <c r="K13" s="1010"/>
      <c r="L13" s="1010"/>
      <c r="M13" s="1010"/>
      <c r="N13" s="1010"/>
      <c r="O13" s="1010"/>
      <c r="P13" s="1007"/>
      <c r="Q13" s="1008"/>
      <c r="R13" s="1008"/>
      <c r="S13" s="1008"/>
      <c r="T13" s="1008"/>
      <c r="U13" s="1008"/>
      <c r="V13" s="1008"/>
      <c r="W13" s="1008"/>
      <c r="X13" s="1008"/>
      <c r="Y13" s="1008"/>
      <c r="Z13" s="1008"/>
      <c r="AA13" s="1008"/>
      <c r="AB13" s="1008"/>
      <c r="AC13" s="1008"/>
      <c r="AD13" s="1008"/>
      <c r="AE13" s="1008"/>
      <c r="AF13" s="1008"/>
      <c r="AG13" s="1008"/>
      <c r="AH13" s="1008"/>
      <c r="AI13" s="1008"/>
      <c r="AJ13" s="1008"/>
      <c r="AK13" s="1008"/>
      <c r="AL13" s="1008"/>
      <c r="AM13" s="1008"/>
      <c r="AN13" s="1007"/>
      <c r="AO13" s="1008"/>
      <c r="AP13" s="1008"/>
      <c r="AQ13" s="1008"/>
      <c r="AR13" s="1008"/>
      <c r="AS13" s="1008"/>
      <c r="AT13" s="1008"/>
      <c r="AU13" s="1008"/>
      <c r="AV13" s="1008"/>
      <c r="AW13" s="1008"/>
      <c r="AX13" s="1008"/>
      <c r="AY13" s="1008"/>
      <c r="AZ13" s="1008"/>
      <c r="BA13" s="1008"/>
      <c r="BB13" s="1008"/>
      <c r="BC13" s="1008"/>
      <c r="BD13" s="1008"/>
      <c r="BE13" s="1008"/>
      <c r="BF13" s="1008"/>
      <c r="BG13" s="1008"/>
      <c r="BH13" s="1008"/>
      <c r="BI13" s="1008"/>
      <c r="BJ13" s="1008"/>
      <c r="BK13" s="1009"/>
    </row>
    <row r="14" spans="2:63" ht="29.25" customHeight="1" x14ac:dyDescent="0.15">
      <c r="B14" s="995"/>
      <c r="C14" s="996"/>
      <c r="D14" s="996"/>
      <c r="E14" s="996"/>
      <c r="F14" s="996"/>
      <c r="G14" s="997"/>
      <c r="H14" s="1010"/>
      <c r="I14" s="1010"/>
      <c r="J14" s="1010"/>
      <c r="K14" s="1010"/>
      <c r="L14" s="1010"/>
      <c r="M14" s="1010"/>
      <c r="N14" s="1010"/>
      <c r="O14" s="1010"/>
      <c r="P14" s="1007"/>
      <c r="Q14" s="1008"/>
      <c r="R14" s="1008"/>
      <c r="S14" s="1008"/>
      <c r="T14" s="1008"/>
      <c r="U14" s="1008"/>
      <c r="V14" s="1008"/>
      <c r="W14" s="1008"/>
      <c r="X14" s="1008"/>
      <c r="Y14" s="1008"/>
      <c r="Z14" s="1008"/>
      <c r="AA14" s="1008"/>
      <c r="AB14" s="1008"/>
      <c r="AC14" s="1008"/>
      <c r="AD14" s="1008"/>
      <c r="AE14" s="1008"/>
      <c r="AF14" s="1008"/>
      <c r="AG14" s="1008"/>
      <c r="AH14" s="1008"/>
      <c r="AI14" s="1008"/>
      <c r="AJ14" s="1008"/>
      <c r="AK14" s="1008"/>
      <c r="AL14" s="1008"/>
      <c r="AM14" s="1008"/>
      <c r="AN14" s="1007"/>
      <c r="AO14" s="1008"/>
      <c r="AP14" s="1008"/>
      <c r="AQ14" s="1008"/>
      <c r="AR14" s="1008"/>
      <c r="AS14" s="1008"/>
      <c r="AT14" s="1008"/>
      <c r="AU14" s="1008"/>
      <c r="AV14" s="1008"/>
      <c r="AW14" s="1008"/>
      <c r="AX14" s="1008"/>
      <c r="AY14" s="1008"/>
      <c r="AZ14" s="1008"/>
      <c r="BA14" s="1008"/>
      <c r="BB14" s="1008"/>
      <c r="BC14" s="1008"/>
      <c r="BD14" s="1008"/>
      <c r="BE14" s="1008"/>
      <c r="BF14" s="1008"/>
      <c r="BG14" s="1008"/>
      <c r="BH14" s="1008"/>
      <c r="BI14" s="1008"/>
      <c r="BJ14" s="1008"/>
      <c r="BK14" s="1009"/>
    </row>
    <row r="15" spans="2:63" ht="29.25" customHeight="1" x14ac:dyDescent="0.15">
      <c r="B15" s="995"/>
      <c r="C15" s="996"/>
      <c r="D15" s="996"/>
      <c r="E15" s="996"/>
      <c r="F15" s="996"/>
      <c r="G15" s="997"/>
      <c r="H15" s="1010"/>
      <c r="I15" s="1010"/>
      <c r="J15" s="1010"/>
      <c r="K15" s="1010"/>
      <c r="L15" s="1010"/>
      <c r="M15" s="1010"/>
      <c r="N15" s="1010"/>
      <c r="O15" s="1010"/>
      <c r="P15" s="1007"/>
      <c r="Q15" s="1008"/>
      <c r="R15" s="1008"/>
      <c r="S15" s="1008"/>
      <c r="T15" s="1008"/>
      <c r="U15" s="1008"/>
      <c r="V15" s="1008"/>
      <c r="W15" s="1008"/>
      <c r="X15" s="1008"/>
      <c r="Y15" s="1008"/>
      <c r="Z15" s="1008"/>
      <c r="AA15" s="1008"/>
      <c r="AB15" s="1008"/>
      <c r="AC15" s="1008"/>
      <c r="AD15" s="1008"/>
      <c r="AE15" s="1008"/>
      <c r="AF15" s="1008"/>
      <c r="AG15" s="1008"/>
      <c r="AH15" s="1008"/>
      <c r="AI15" s="1008"/>
      <c r="AJ15" s="1008"/>
      <c r="AK15" s="1008"/>
      <c r="AL15" s="1008"/>
      <c r="AM15" s="1008"/>
      <c r="AN15" s="1007"/>
      <c r="AO15" s="1008"/>
      <c r="AP15" s="1008"/>
      <c r="AQ15" s="1008"/>
      <c r="AR15" s="1008"/>
      <c r="AS15" s="1008"/>
      <c r="AT15" s="1008"/>
      <c r="AU15" s="1008"/>
      <c r="AV15" s="1008"/>
      <c r="AW15" s="1008"/>
      <c r="AX15" s="1008"/>
      <c r="AY15" s="1008"/>
      <c r="AZ15" s="1008"/>
      <c r="BA15" s="1008"/>
      <c r="BB15" s="1008"/>
      <c r="BC15" s="1008"/>
      <c r="BD15" s="1008"/>
      <c r="BE15" s="1008"/>
      <c r="BF15" s="1008"/>
      <c r="BG15" s="1008"/>
      <c r="BH15" s="1008"/>
      <c r="BI15" s="1008"/>
      <c r="BJ15" s="1008"/>
      <c r="BK15" s="1009"/>
    </row>
    <row r="16" spans="2:63" ht="29.25" customHeight="1" x14ac:dyDescent="0.15">
      <c r="B16" s="995"/>
      <c r="C16" s="996"/>
      <c r="D16" s="996"/>
      <c r="E16" s="996"/>
      <c r="F16" s="996"/>
      <c r="G16" s="997"/>
      <c r="H16" s="1010"/>
      <c r="I16" s="1010"/>
      <c r="J16" s="1010"/>
      <c r="K16" s="1010"/>
      <c r="L16" s="1010"/>
      <c r="M16" s="1010"/>
      <c r="N16" s="1010"/>
      <c r="O16" s="1010"/>
      <c r="P16" s="1007"/>
      <c r="Q16" s="1008"/>
      <c r="R16" s="1008"/>
      <c r="S16" s="1008"/>
      <c r="T16" s="1008"/>
      <c r="U16" s="1008"/>
      <c r="V16" s="1008"/>
      <c r="W16" s="1008"/>
      <c r="X16" s="1008"/>
      <c r="Y16" s="1008"/>
      <c r="Z16" s="1008"/>
      <c r="AA16" s="1008"/>
      <c r="AB16" s="1008"/>
      <c r="AC16" s="1008"/>
      <c r="AD16" s="1008"/>
      <c r="AE16" s="1008"/>
      <c r="AF16" s="1008"/>
      <c r="AG16" s="1008"/>
      <c r="AH16" s="1008"/>
      <c r="AI16" s="1008"/>
      <c r="AJ16" s="1008"/>
      <c r="AK16" s="1008"/>
      <c r="AL16" s="1008"/>
      <c r="AM16" s="1008"/>
      <c r="AN16" s="1007"/>
      <c r="AO16" s="1008"/>
      <c r="AP16" s="1008"/>
      <c r="AQ16" s="1008"/>
      <c r="AR16" s="1008"/>
      <c r="AS16" s="1008"/>
      <c r="AT16" s="1008"/>
      <c r="AU16" s="1008"/>
      <c r="AV16" s="1008"/>
      <c r="AW16" s="1008"/>
      <c r="AX16" s="1008"/>
      <c r="AY16" s="1008"/>
      <c r="AZ16" s="1008"/>
      <c r="BA16" s="1008"/>
      <c r="BB16" s="1008"/>
      <c r="BC16" s="1008"/>
      <c r="BD16" s="1008"/>
      <c r="BE16" s="1008"/>
      <c r="BF16" s="1008"/>
      <c r="BG16" s="1008"/>
      <c r="BH16" s="1008"/>
      <c r="BI16" s="1008"/>
      <c r="BJ16" s="1008"/>
      <c r="BK16" s="1009"/>
    </row>
    <row r="17" spans="2:63" ht="29.25" customHeight="1" x14ac:dyDescent="0.15">
      <c r="B17" s="995"/>
      <c r="C17" s="996"/>
      <c r="D17" s="996"/>
      <c r="E17" s="996"/>
      <c r="F17" s="996"/>
      <c r="G17" s="997"/>
      <c r="H17" s="1010"/>
      <c r="I17" s="1010"/>
      <c r="J17" s="1010"/>
      <c r="K17" s="1010"/>
      <c r="L17" s="1010"/>
      <c r="M17" s="1010"/>
      <c r="N17" s="1010"/>
      <c r="O17" s="1010"/>
      <c r="P17" s="1007"/>
      <c r="Q17" s="1008"/>
      <c r="R17" s="1008"/>
      <c r="S17" s="1008"/>
      <c r="T17" s="1008"/>
      <c r="U17" s="1008"/>
      <c r="V17" s="1008"/>
      <c r="W17" s="1008"/>
      <c r="X17" s="1008"/>
      <c r="Y17" s="1008"/>
      <c r="Z17" s="1008"/>
      <c r="AA17" s="1008"/>
      <c r="AB17" s="1008"/>
      <c r="AC17" s="1008"/>
      <c r="AD17" s="1008"/>
      <c r="AE17" s="1008"/>
      <c r="AF17" s="1008"/>
      <c r="AG17" s="1008"/>
      <c r="AH17" s="1008"/>
      <c r="AI17" s="1008"/>
      <c r="AJ17" s="1008"/>
      <c r="AK17" s="1008"/>
      <c r="AL17" s="1008"/>
      <c r="AM17" s="1008"/>
      <c r="AN17" s="1007"/>
      <c r="AO17" s="1008"/>
      <c r="AP17" s="1008"/>
      <c r="AQ17" s="1008"/>
      <c r="AR17" s="1008"/>
      <c r="AS17" s="1008"/>
      <c r="AT17" s="1008"/>
      <c r="AU17" s="1008"/>
      <c r="AV17" s="1008"/>
      <c r="AW17" s="1008"/>
      <c r="AX17" s="1008"/>
      <c r="AY17" s="1008"/>
      <c r="AZ17" s="1008"/>
      <c r="BA17" s="1008"/>
      <c r="BB17" s="1008"/>
      <c r="BC17" s="1008"/>
      <c r="BD17" s="1008"/>
      <c r="BE17" s="1008"/>
      <c r="BF17" s="1008"/>
      <c r="BG17" s="1008"/>
      <c r="BH17" s="1008"/>
      <c r="BI17" s="1008"/>
      <c r="BJ17" s="1008"/>
      <c r="BK17" s="1009"/>
    </row>
    <row r="18" spans="2:63" ht="29.25" customHeight="1" x14ac:dyDescent="0.15">
      <c r="B18" s="995"/>
      <c r="C18" s="996"/>
      <c r="D18" s="996"/>
      <c r="E18" s="996"/>
      <c r="F18" s="996"/>
      <c r="G18" s="997"/>
      <c r="H18" s="1010"/>
      <c r="I18" s="1010"/>
      <c r="J18" s="1010"/>
      <c r="K18" s="1010"/>
      <c r="L18" s="1010"/>
      <c r="M18" s="1010"/>
      <c r="N18" s="1010"/>
      <c r="O18" s="1010"/>
      <c r="P18" s="1007"/>
      <c r="Q18" s="1008"/>
      <c r="R18" s="1008"/>
      <c r="S18" s="1008"/>
      <c r="T18" s="1008"/>
      <c r="U18" s="1008"/>
      <c r="V18" s="1008"/>
      <c r="W18" s="1008"/>
      <c r="X18" s="1008"/>
      <c r="Y18" s="1008"/>
      <c r="Z18" s="1008"/>
      <c r="AA18" s="1008"/>
      <c r="AB18" s="1008"/>
      <c r="AC18" s="1008"/>
      <c r="AD18" s="1008"/>
      <c r="AE18" s="1008"/>
      <c r="AF18" s="1008"/>
      <c r="AG18" s="1008"/>
      <c r="AH18" s="1008"/>
      <c r="AI18" s="1008"/>
      <c r="AJ18" s="1008"/>
      <c r="AK18" s="1008"/>
      <c r="AL18" s="1008"/>
      <c r="AM18" s="1008"/>
      <c r="AN18" s="1007"/>
      <c r="AO18" s="1008"/>
      <c r="AP18" s="1008"/>
      <c r="AQ18" s="1008"/>
      <c r="AR18" s="1008"/>
      <c r="AS18" s="1008"/>
      <c r="AT18" s="1008"/>
      <c r="AU18" s="1008"/>
      <c r="AV18" s="1008"/>
      <c r="AW18" s="1008"/>
      <c r="AX18" s="1008"/>
      <c r="AY18" s="1008"/>
      <c r="AZ18" s="1008"/>
      <c r="BA18" s="1008"/>
      <c r="BB18" s="1008"/>
      <c r="BC18" s="1008"/>
      <c r="BD18" s="1008"/>
      <c r="BE18" s="1008"/>
      <c r="BF18" s="1008"/>
      <c r="BG18" s="1008"/>
      <c r="BH18" s="1008"/>
      <c r="BI18" s="1008"/>
      <c r="BJ18" s="1008"/>
      <c r="BK18" s="1009"/>
    </row>
    <row r="19" spans="2:63" ht="29.25" customHeight="1" x14ac:dyDescent="0.15">
      <c r="B19" s="995"/>
      <c r="C19" s="996"/>
      <c r="D19" s="996"/>
      <c r="E19" s="996"/>
      <c r="F19" s="996"/>
      <c r="G19" s="997"/>
      <c r="H19" s="1010"/>
      <c r="I19" s="1010"/>
      <c r="J19" s="1010"/>
      <c r="K19" s="1010"/>
      <c r="L19" s="1010"/>
      <c r="M19" s="1010"/>
      <c r="N19" s="1010"/>
      <c r="O19" s="1010"/>
      <c r="P19" s="1007"/>
      <c r="Q19" s="1008"/>
      <c r="R19" s="1008"/>
      <c r="S19" s="1008"/>
      <c r="T19" s="1008"/>
      <c r="U19" s="1008"/>
      <c r="V19" s="1008"/>
      <c r="W19" s="1008"/>
      <c r="X19" s="1008"/>
      <c r="Y19" s="1008"/>
      <c r="Z19" s="1008"/>
      <c r="AA19" s="1008"/>
      <c r="AB19" s="1008"/>
      <c r="AC19" s="1008"/>
      <c r="AD19" s="1008"/>
      <c r="AE19" s="1008"/>
      <c r="AF19" s="1008"/>
      <c r="AG19" s="1008"/>
      <c r="AH19" s="1008"/>
      <c r="AI19" s="1008"/>
      <c r="AJ19" s="1008"/>
      <c r="AK19" s="1008"/>
      <c r="AL19" s="1008"/>
      <c r="AM19" s="1008"/>
      <c r="AN19" s="1007"/>
      <c r="AO19" s="1008"/>
      <c r="AP19" s="1008"/>
      <c r="AQ19" s="1008"/>
      <c r="AR19" s="1008"/>
      <c r="AS19" s="1008"/>
      <c r="AT19" s="1008"/>
      <c r="AU19" s="1008"/>
      <c r="AV19" s="1008"/>
      <c r="AW19" s="1008"/>
      <c r="AX19" s="1008"/>
      <c r="AY19" s="1008"/>
      <c r="AZ19" s="1008"/>
      <c r="BA19" s="1008"/>
      <c r="BB19" s="1008"/>
      <c r="BC19" s="1008"/>
      <c r="BD19" s="1008"/>
      <c r="BE19" s="1008"/>
      <c r="BF19" s="1008"/>
      <c r="BG19" s="1008"/>
      <c r="BH19" s="1008"/>
      <c r="BI19" s="1008"/>
      <c r="BJ19" s="1008"/>
      <c r="BK19" s="1009"/>
    </row>
    <row r="20" spans="2:63" x14ac:dyDescent="0.15">
      <c r="B20" s="131"/>
      <c r="C20" s="131"/>
      <c r="D20" s="38" t="s">
        <v>247</v>
      </c>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row>
    <row r="21" spans="2:63" x14ac:dyDescent="0.15">
      <c r="D21" s="4" t="s">
        <v>248</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12"/>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pageSetUpPr fitToPage="1"/>
  </sheetPr>
  <dimension ref="A1:AJ51"/>
  <sheetViews>
    <sheetView showGridLines="0" showZeros="0" view="pageBreakPreview" zoomScale="115" zoomScaleNormal="85" zoomScaleSheetLayoutView="115" workbookViewId="0">
      <selection activeCell="B1" sqref="B1:AB3"/>
    </sheetView>
  </sheetViews>
  <sheetFormatPr defaultColWidth="9" defaultRowHeight="12" x14ac:dyDescent="0.15"/>
  <cols>
    <col min="1" max="1" width="2.75" style="132" customWidth="1"/>
    <col min="2" max="3" width="5.75" style="134" customWidth="1"/>
    <col min="4" max="4" width="5.5" style="134" customWidth="1"/>
    <col min="5" max="16" width="4.75" style="132" customWidth="1"/>
    <col min="17" max="28" width="6.5" style="132" customWidth="1"/>
    <col min="29" max="29" width="4" style="132" customWidth="1"/>
    <col min="30" max="16384" width="9" style="132"/>
  </cols>
  <sheetData>
    <row r="1" spans="1:36" ht="20.25" customHeight="1" x14ac:dyDescent="0.15">
      <c r="B1" s="133" t="s">
        <v>249</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x14ac:dyDescent="0.15">
      <c r="B2" s="1115" t="s">
        <v>398</v>
      </c>
      <c r="C2" s="1115"/>
      <c r="D2" s="1115"/>
      <c r="E2" s="1115"/>
      <c r="F2" s="1113" t="s">
        <v>399</v>
      </c>
      <c r="G2" s="1113"/>
      <c r="H2" s="1113"/>
      <c r="I2" s="1113"/>
      <c r="J2" s="1113"/>
      <c r="K2" s="1113"/>
      <c r="L2" s="1068" t="s">
        <v>400</v>
      </c>
      <c r="M2" s="1068"/>
      <c r="N2" s="1068"/>
      <c r="O2" s="1113" t="s">
        <v>401</v>
      </c>
      <c r="P2" s="1113"/>
      <c r="Q2" s="1113"/>
      <c r="R2" s="1113"/>
      <c r="S2" s="1113"/>
      <c r="T2" s="1109" t="s">
        <v>511</v>
      </c>
      <c r="U2" s="1110"/>
      <c r="V2" s="1070" t="s">
        <v>923</v>
      </c>
      <c r="W2" s="1071"/>
      <c r="X2" s="1071"/>
      <c r="Y2" s="1092" t="s">
        <v>924</v>
      </c>
      <c r="Z2" s="1102">
        <v>45917</v>
      </c>
      <c r="AA2" s="1103"/>
      <c r="AB2" s="1104"/>
    </row>
    <row r="3" spans="1:36" ht="12" customHeight="1" x14ac:dyDescent="0.15">
      <c r="A3" s="132" t="s">
        <v>250</v>
      </c>
      <c r="B3" s="1108" t="s">
        <v>532</v>
      </c>
      <c r="C3" s="1108"/>
      <c r="D3" s="1108"/>
      <c r="E3" s="1108"/>
      <c r="F3" s="1114" t="s">
        <v>406</v>
      </c>
      <c r="G3" s="1114"/>
      <c r="H3" s="1114"/>
      <c r="I3" s="1114"/>
      <c r="J3" s="1114"/>
      <c r="K3" s="1114"/>
      <c r="L3" s="1068" t="s">
        <v>402</v>
      </c>
      <c r="M3" s="1068"/>
      <c r="N3" s="1068"/>
      <c r="O3" s="1069" t="s">
        <v>510</v>
      </c>
      <c r="P3" s="1069"/>
      <c r="Q3" s="1069"/>
      <c r="R3" s="1069"/>
      <c r="S3" s="1069"/>
      <c r="T3" s="1111"/>
      <c r="U3" s="1112"/>
      <c r="V3" s="1072"/>
      <c r="W3" s="1073"/>
      <c r="X3" s="1073"/>
      <c r="Y3" s="1093"/>
      <c r="Z3" s="1105"/>
      <c r="AA3" s="1106"/>
      <c r="AB3" s="1107"/>
    </row>
    <row r="4" spans="1:36" ht="12" customHeight="1" x14ac:dyDescent="0.15">
      <c r="B4" s="1070"/>
      <c r="C4" s="1071"/>
      <c r="D4" s="1071"/>
      <c r="E4" s="1071"/>
      <c r="F4" s="1071"/>
      <c r="G4" s="1071"/>
      <c r="H4" s="1071"/>
      <c r="I4" s="1071"/>
      <c r="J4" s="1071"/>
      <c r="K4" s="1071"/>
      <c r="L4" s="1071"/>
      <c r="M4" s="1071"/>
      <c r="N4" s="1071"/>
      <c r="O4" s="1071"/>
      <c r="P4" s="1071"/>
      <c r="Q4" s="1071"/>
      <c r="R4" s="1071"/>
      <c r="S4" s="1071"/>
      <c r="T4" s="1071"/>
      <c r="U4" s="1071"/>
      <c r="V4" s="1071"/>
      <c r="W4" s="1071"/>
      <c r="X4" s="1071"/>
      <c r="Y4" s="1071"/>
      <c r="Z4" s="154"/>
      <c r="AA4" s="66"/>
      <c r="AB4" s="155"/>
      <c r="AC4" s="67"/>
      <c r="AD4" s="3"/>
      <c r="AE4" s="3"/>
      <c r="AF4" s="3"/>
      <c r="AG4" s="3"/>
      <c r="AH4" s="3"/>
      <c r="AI4" s="3"/>
      <c r="AJ4" s="3"/>
    </row>
    <row r="5" spans="1:36" ht="12.75" customHeight="1" thickBot="1" x14ac:dyDescent="0.2">
      <c r="B5" s="1074" t="s">
        <v>251</v>
      </c>
      <c r="C5" s="1075"/>
      <c r="D5" s="1075"/>
      <c r="E5" s="1075"/>
      <c r="F5" s="1075"/>
      <c r="G5" s="1075"/>
      <c r="H5" s="1075"/>
      <c r="I5" s="1075"/>
      <c r="J5" s="1075"/>
      <c r="K5" s="1075"/>
      <c r="L5" s="1075"/>
      <c r="M5" s="1075"/>
      <c r="N5" s="1075"/>
      <c r="O5" s="1075"/>
      <c r="P5" s="1075"/>
      <c r="Q5" s="1075"/>
      <c r="R5" s="1075"/>
      <c r="S5" s="1075"/>
      <c r="T5" s="1075"/>
      <c r="U5" s="1075"/>
      <c r="V5" s="1075"/>
      <c r="W5" s="1075"/>
      <c r="X5" s="1075"/>
      <c r="Y5" s="1075"/>
      <c r="Z5" s="1075"/>
      <c r="AA5" s="1075"/>
      <c r="AB5" s="1076"/>
      <c r="AC5" s="40"/>
      <c r="AD5" s="3"/>
      <c r="AE5" s="3"/>
      <c r="AF5" s="3"/>
      <c r="AG5" s="3"/>
      <c r="AH5" s="3"/>
      <c r="AI5" s="3"/>
      <c r="AJ5" s="3"/>
    </row>
    <row r="6" spans="1:36" ht="13.5" customHeight="1" x14ac:dyDescent="0.15">
      <c r="B6" s="1099" t="s">
        <v>205</v>
      </c>
      <c r="C6" s="1100"/>
      <c r="D6" s="1101"/>
      <c r="E6" s="1063" t="s">
        <v>206</v>
      </c>
      <c r="F6" s="1064"/>
      <c r="G6" s="1064"/>
      <c r="H6" s="1064"/>
      <c r="I6" s="1064"/>
      <c r="J6" s="1064"/>
      <c r="K6" s="1064"/>
      <c r="L6" s="1064"/>
      <c r="M6" s="1064"/>
      <c r="N6" s="1064"/>
      <c r="O6" s="1064"/>
      <c r="P6" s="1064"/>
      <c r="Q6" s="1063" t="s">
        <v>207</v>
      </c>
      <c r="R6" s="1064"/>
      <c r="S6" s="1064"/>
      <c r="T6" s="1064"/>
      <c r="U6" s="1064"/>
      <c r="V6" s="1064"/>
      <c r="W6" s="1064"/>
      <c r="X6" s="1064"/>
      <c r="Y6" s="1064"/>
      <c r="Z6" s="1064"/>
      <c r="AA6" s="1064"/>
      <c r="AB6" s="1065"/>
      <c r="AC6" s="64"/>
      <c r="AD6" s="64"/>
    </row>
    <row r="7" spans="1:36" ht="13.5" x14ac:dyDescent="0.15">
      <c r="B7" s="1090" t="s">
        <v>208</v>
      </c>
      <c r="C7" s="1094" t="s">
        <v>209</v>
      </c>
      <c r="D7" s="1097" t="s">
        <v>210</v>
      </c>
      <c r="E7" s="1089" t="s">
        <v>252</v>
      </c>
      <c r="F7" s="1061"/>
      <c r="G7" s="1061"/>
      <c r="H7" s="1061"/>
      <c r="I7" s="1061"/>
      <c r="J7" s="1061"/>
      <c r="K7" s="1061"/>
      <c r="L7" s="1061"/>
      <c r="M7" s="1061"/>
      <c r="N7" s="1061"/>
      <c r="O7" s="1061"/>
      <c r="P7" s="1062"/>
      <c r="Q7" s="1089" t="s">
        <v>212</v>
      </c>
      <c r="R7" s="1061"/>
      <c r="S7" s="1061"/>
      <c r="T7" s="1061"/>
      <c r="U7" s="1066" t="s">
        <v>213</v>
      </c>
      <c r="V7" s="1061"/>
      <c r="W7" s="1061"/>
      <c r="X7" s="1061"/>
      <c r="Y7" s="1061"/>
      <c r="Z7" s="1061"/>
      <c r="AA7" s="1061"/>
      <c r="AB7" s="1067"/>
      <c r="AC7" s="64"/>
      <c r="AD7" s="64"/>
    </row>
    <row r="8" spans="1:36" ht="13.5" x14ac:dyDescent="0.15">
      <c r="B8" s="1090"/>
      <c r="C8" s="1095"/>
      <c r="D8" s="1097"/>
      <c r="E8" s="1089" t="s">
        <v>215</v>
      </c>
      <c r="F8" s="1061"/>
      <c r="G8" s="1061"/>
      <c r="H8" s="1062"/>
      <c r="I8" s="1061" t="s">
        <v>216</v>
      </c>
      <c r="J8" s="1061"/>
      <c r="K8" s="1061"/>
      <c r="L8" s="1062"/>
      <c r="M8" s="1061" t="s">
        <v>217</v>
      </c>
      <c r="N8" s="1061"/>
      <c r="O8" s="1061"/>
      <c r="P8" s="1062"/>
      <c r="Q8" s="1089" t="s">
        <v>218</v>
      </c>
      <c r="R8" s="1061"/>
      <c r="S8" s="1061"/>
      <c r="T8" s="1061"/>
      <c r="U8" s="1066" t="s">
        <v>216</v>
      </c>
      <c r="V8" s="1061"/>
      <c r="W8" s="1061"/>
      <c r="X8" s="1061"/>
      <c r="Y8" s="1066" t="s">
        <v>217</v>
      </c>
      <c r="Z8" s="1061"/>
      <c r="AA8" s="1061"/>
      <c r="AB8" s="1067"/>
      <c r="AC8" s="63"/>
      <c r="AD8" s="63"/>
      <c r="AE8" s="63"/>
      <c r="AF8" s="63"/>
      <c r="AG8" s="63"/>
      <c r="AH8" s="63"/>
      <c r="AI8" s="63"/>
      <c r="AJ8" s="63"/>
    </row>
    <row r="9" spans="1:36" s="134" customFormat="1" x14ac:dyDescent="0.15">
      <c r="B9" s="1091"/>
      <c r="C9" s="1096"/>
      <c r="D9" s="1098"/>
      <c r="E9" s="68" t="s">
        <v>219</v>
      </c>
      <c r="F9" s="71" t="s">
        <v>220</v>
      </c>
      <c r="G9" s="71" t="s">
        <v>221</v>
      </c>
      <c r="H9" s="115" t="s">
        <v>222</v>
      </c>
      <c r="I9" s="74" t="s">
        <v>219</v>
      </c>
      <c r="J9" s="71" t="s">
        <v>220</v>
      </c>
      <c r="K9" s="71" t="s">
        <v>221</v>
      </c>
      <c r="L9" s="115" t="s">
        <v>222</v>
      </c>
      <c r="M9" s="74" t="s">
        <v>219</v>
      </c>
      <c r="N9" s="71" t="s">
        <v>220</v>
      </c>
      <c r="O9" s="71" t="s">
        <v>221</v>
      </c>
      <c r="P9" s="115" t="s">
        <v>222</v>
      </c>
      <c r="Q9" s="112" t="s">
        <v>219</v>
      </c>
      <c r="R9" s="84" t="s">
        <v>220</v>
      </c>
      <c r="S9" s="71" t="s">
        <v>221</v>
      </c>
      <c r="T9" s="113" t="s">
        <v>222</v>
      </c>
      <c r="U9" s="114" t="s">
        <v>219</v>
      </c>
      <c r="V9" s="84" t="s">
        <v>220</v>
      </c>
      <c r="W9" s="71" t="s">
        <v>221</v>
      </c>
      <c r="X9" s="113" t="s">
        <v>222</v>
      </c>
      <c r="Y9" s="114" t="s">
        <v>219</v>
      </c>
      <c r="Z9" s="84" t="s">
        <v>220</v>
      </c>
      <c r="AA9" s="71" t="s">
        <v>221</v>
      </c>
      <c r="AB9" s="108" t="s">
        <v>222</v>
      </c>
      <c r="AC9" s="63"/>
      <c r="AD9" s="63"/>
      <c r="AE9" s="63"/>
      <c r="AF9" s="63"/>
      <c r="AG9" s="63"/>
      <c r="AH9" s="63"/>
      <c r="AI9" s="63"/>
      <c r="AJ9" s="63"/>
    </row>
    <row r="10" spans="1:36" x14ac:dyDescent="0.15">
      <c r="B10" s="135" t="str">
        <f>'様式D-3_PS'!AV5</f>
        <v>PS</v>
      </c>
      <c r="C10" s="136">
        <f>'様式D-3_PS'!AW5</f>
        <v>8.6999999999999993</v>
      </c>
      <c r="D10" s="181" t="str">
        <f>'様式D-3_PS'!AX5</f>
        <v>Ⅱ</v>
      </c>
      <c r="E10" s="137" t="str">
        <f>'様式D-3_PS'!AY5</f>
        <v/>
      </c>
      <c r="F10" s="138" t="str">
        <f>'様式D-3_PS'!AZ5</f>
        <v/>
      </c>
      <c r="G10" s="138" t="str">
        <f>'様式D-3_PS'!BA5</f>
        <v/>
      </c>
      <c r="H10" s="139" t="str">
        <f>'様式D-3_PS'!BB5</f>
        <v/>
      </c>
      <c r="I10" s="140">
        <f>'様式D-3_PS'!BC5</f>
        <v>0</v>
      </c>
      <c r="J10" s="138">
        <f>'様式D-3_PS'!BD5</f>
        <v>0</v>
      </c>
      <c r="K10" s="138">
        <f>'様式D-3_PS'!BE5</f>
        <v>0</v>
      </c>
      <c r="L10" s="139">
        <f>'様式D-3_PS'!BF5</f>
        <v>9</v>
      </c>
      <c r="M10" s="140">
        <f>'様式D-3_PS'!BG5</f>
        <v>0</v>
      </c>
      <c r="N10" s="138">
        <f>'様式D-3_PS'!BH5</f>
        <v>0</v>
      </c>
      <c r="O10" s="138">
        <f>'様式D-3_PS'!BI5</f>
        <v>0</v>
      </c>
      <c r="P10" s="139">
        <f>'様式D-3_PS'!BJ5</f>
        <v>0</v>
      </c>
      <c r="Q10" s="141" t="str">
        <f>'様式D-3_PS'!BK5</f>
        <v/>
      </c>
      <c r="R10" s="142" t="str">
        <f>'様式D-3_PS'!BL5</f>
        <v/>
      </c>
      <c r="S10" s="142" t="str">
        <f>'様式D-3_PS'!BM5</f>
        <v/>
      </c>
      <c r="T10" s="143" t="str">
        <f>'様式D-3_PS'!BN5</f>
        <v/>
      </c>
      <c r="U10" s="144">
        <f>'様式D-3_PS'!BO5</f>
        <v>0</v>
      </c>
      <c r="V10" s="145">
        <f>'様式D-3_PS'!BP5</f>
        <v>0</v>
      </c>
      <c r="W10" s="145">
        <f>'様式D-3_PS'!BQ5</f>
        <v>0</v>
      </c>
      <c r="X10" s="146">
        <f>'様式D-3_PS'!BR5</f>
        <v>8.23</v>
      </c>
      <c r="Y10" s="147">
        <f>'様式D-3_PS'!BS5</f>
        <v>0</v>
      </c>
      <c r="Z10" s="145">
        <f>'様式D-3_PS'!BT5</f>
        <v>0</v>
      </c>
      <c r="AA10" s="145">
        <f>'様式D-3_PS'!BU5</f>
        <v>0</v>
      </c>
      <c r="AB10" s="148">
        <f>'様式D-3_PS'!BV5</f>
        <v>0</v>
      </c>
      <c r="AC10" s="63"/>
      <c r="AD10" s="63"/>
      <c r="AE10" s="63"/>
      <c r="AF10" s="63"/>
      <c r="AG10" s="63"/>
      <c r="AH10" s="63"/>
      <c r="AI10" s="63"/>
      <c r="AJ10" s="63"/>
    </row>
    <row r="11" spans="1:36" x14ac:dyDescent="0.15">
      <c r="B11" s="135" t="str">
        <f>'様式D-3_S001'!AV5</f>
        <v>S001</v>
      </c>
      <c r="C11" s="149">
        <f>'様式D-3_S001'!AW5</f>
        <v>10.5</v>
      </c>
      <c r="D11" s="181" t="str">
        <f>'様式D-3_S001'!AX5</f>
        <v>Ⅱ</v>
      </c>
      <c r="E11" s="137" t="str">
        <f>'様式D-3_S001'!AY5</f>
        <v/>
      </c>
      <c r="F11" s="138" t="str">
        <f>'様式D-3_S001'!AZ5</f>
        <v/>
      </c>
      <c r="G11" s="138" t="str">
        <f>'様式D-3_S001'!BA5</f>
        <v/>
      </c>
      <c r="H11" s="139" t="str">
        <f>'様式D-3_S001'!BB5</f>
        <v/>
      </c>
      <c r="I11" s="140">
        <f>'様式D-3_S001'!BC5</f>
        <v>0</v>
      </c>
      <c r="J11" s="138">
        <f>'様式D-3_S001'!BD5</f>
        <v>0</v>
      </c>
      <c r="K11" s="138">
        <f>'様式D-3_S001'!BE5</f>
        <v>1</v>
      </c>
      <c r="L11" s="139">
        <f>'様式D-3_S001'!BF5</f>
        <v>8</v>
      </c>
      <c r="M11" s="140">
        <f>'様式D-3_S001'!BG5</f>
        <v>0</v>
      </c>
      <c r="N11" s="138">
        <f>'様式D-3_S001'!BH5</f>
        <v>0</v>
      </c>
      <c r="O11" s="138">
        <f>'様式D-3_S001'!BI5</f>
        <v>0</v>
      </c>
      <c r="P11" s="139">
        <f>'様式D-3_S001'!BJ5</f>
        <v>0</v>
      </c>
      <c r="Q11" s="150" t="str">
        <f>'様式D-3_S001'!BK5</f>
        <v/>
      </c>
      <c r="R11" s="142" t="str">
        <f>'様式D-3_S001'!BL5</f>
        <v/>
      </c>
      <c r="S11" s="142" t="str">
        <f>'様式D-3_S001'!BM5</f>
        <v/>
      </c>
      <c r="T11" s="143" t="str">
        <f>'様式D-3_S001'!BN5</f>
        <v/>
      </c>
      <c r="U11" s="144">
        <f>'様式D-3_S001'!BO5</f>
        <v>0</v>
      </c>
      <c r="V11" s="145">
        <f>'様式D-3_S001'!BP5</f>
        <v>0</v>
      </c>
      <c r="W11" s="145">
        <f>'様式D-3_S001'!BQ5</f>
        <v>0.06</v>
      </c>
      <c r="X11" s="146">
        <f>'様式D-3_S001'!BR5</f>
        <v>2.1600000000000006</v>
      </c>
      <c r="Y11" s="147">
        <f>'様式D-3_S001'!BS5</f>
        <v>0</v>
      </c>
      <c r="Z11" s="145">
        <f>'様式D-3_S001'!BT5</f>
        <v>0</v>
      </c>
      <c r="AA11" s="145">
        <f>'様式D-3_S001'!BU5</f>
        <v>0</v>
      </c>
      <c r="AB11" s="148">
        <f>'様式D-3_S001'!BV5</f>
        <v>0</v>
      </c>
      <c r="AC11" s="63"/>
      <c r="AD11" s="63"/>
      <c r="AE11" s="63"/>
      <c r="AF11" s="63"/>
      <c r="AG11" s="63"/>
      <c r="AH11" s="63"/>
      <c r="AI11" s="63"/>
      <c r="AJ11" s="63"/>
    </row>
    <row r="12" spans="1:36" x14ac:dyDescent="0.15">
      <c r="B12" s="135" t="str">
        <f>'様式D-3_S002'!AV5</f>
        <v>S002</v>
      </c>
      <c r="C12" s="149">
        <f>'様式D-3_S002'!AW5</f>
        <v>10.5</v>
      </c>
      <c r="D12" s="181" t="str">
        <f>'様式D-3_S002'!AX5</f>
        <v>Ⅱ</v>
      </c>
      <c r="E12" s="137" t="str">
        <f>'様式D-3_S002'!AY5</f>
        <v/>
      </c>
      <c r="F12" s="138" t="str">
        <f>'様式D-3_S002'!AZ5</f>
        <v/>
      </c>
      <c r="G12" s="138" t="str">
        <f>'様式D-3_S002'!BA5</f>
        <v/>
      </c>
      <c r="H12" s="139" t="str">
        <f>'様式D-3_S002'!BB5</f>
        <v/>
      </c>
      <c r="I12" s="140">
        <f>'様式D-3_S002'!BC5</f>
        <v>0</v>
      </c>
      <c r="J12" s="138">
        <f>'様式D-3_S002'!BD5</f>
        <v>0</v>
      </c>
      <c r="K12" s="138">
        <f>'様式D-3_S002'!BE5</f>
        <v>1</v>
      </c>
      <c r="L12" s="139">
        <f>'様式D-3_S002'!BF5</f>
        <v>6</v>
      </c>
      <c r="M12" s="140">
        <f>'様式D-3_S002'!BG5</f>
        <v>0</v>
      </c>
      <c r="N12" s="138">
        <f>'様式D-3_S002'!BH5</f>
        <v>0</v>
      </c>
      <c r="O12" s="138">
        <f>'様式D-3_S002'!BI5</f>
        <v>0</v>
      </c>
      <c r="P12" s="139">
        <f>'様式D-3_S002'!BJ5</f>
        <v>0</v>
      </c>
      <c r="Q12" s="141" t="str">
        <f>'様式D-3_S002'!BK5</f>
        <v/>
      </c>
      <c r="R12" s="142" t="str">
        <f>'様式D-3_S002'!BL5</f>
        <v/>
      </c>
      <c r="S12" s="151" t="str">
        <f>'様式D-3_S002'!BM5</f>
        <v/>
      </c>
      <c r="T12" s="143" t="str">
        <f>'様式D-3_S002'!BN5</f>
        <v/>
      </c>
      <c r="U12" s="144">
        <f>'様式D-3_S002'!BO5</f>
        <v>0</v>
      </c>
      <c r="V12" s="145">
        <f>'様式D-3_S002'!BP5</f>
        <v>0</v>
      </c>
      <c r="W12" s="145">
        <f>'様式D-3_S002'!BQ5</f>
        <v>0.03</v>
      </c>
      <c r="X12" s="146">
        <f>'様式D-3_S002'!BR5</f>
        <v>12.66</v>
      </c>
      <c r="Y12" s="147">
        <f>'様式D-3_S002'!BS5</f>
        <v>0</v>
      </c>
      <c r="Z12" s="145">
        <f>'様式D-3_S002'!BT5</f>
        <v>0</v>
      </c>
      <c r="AA12" s="145">
        <f>'様式D-3_S002'!BU5</f>
        <v>0</v>
      </c>
      <c r="AB12" s="148">
        <f>'様式D-3_S002'!BV5</f>
        <v>0</v>
      </c>
      <c r="AC12" s="63"/>
      <c r="AD12" s="63"/>
      <c r="AE12" s="63"/>
      <c r="AF12" s="63"/>
      <c r="AG12" s="63"/>
      <c r="AH12" s="63"/>
      <c r="AI12" s="63"/>
      <c r="AJ12" s="63"/>
    </row>
    <row r="13" spans="1:36" x14ac:dyDescent="0.15">
      <c r="B13" s="135" t="str">
        <f>'様式D-3_S003'!AV5</f>
        <v>S003</v>
      </c>
      <c r="C13" s="149">
        <f>'様式D-3_S003'!AW5</f>
        <v>10.5</v>
      </c>
      <c r="D13" s="181" t="str">
        <f>'様式D-3_S003'!AX5</f>
        <v>Ⅱ</v>
      </c>
      <c r="E13" s="137" t="str">
        <f>'様式D-3_S003'!AY5</f>
        <v/>
      </c>
      <c r="F13" s="138" t="str">
        <f>'様式D-3_S003'!AZ5</f>
        <v/>
      </c>
      <c r="G13" s="138" t="str">
        <f>'様式D-3_S003'!BA5</f>
        <v/>
      </c>
      <c r="H13" s="139" t="str">
        <f>'様式D-3_S003'!BB5</f>
        <v/>
      </c>
      <c r="I13" s="140">
        <f>'様式D-3_S003'!BC5</f>
        <v>0</v>
      </c>
      <c r="J13" s="138">
        <f>'様式D-3_S003'!BD5</f>
        <v>0</v>
      </c>
      <c r="K13" s="138">
        <f>'様式D-3_S003'!BE5</f>
        <v>1</v>
      </c>
      <c r="L13" s="139">
        <f>'様式D-3_S003'!BF5</f>
        <v>10</v>
      </c>
      <c r="M13" s="140">
        <f>'様式D-3_S003'!BG5</f>
        <v>0</v>
      </c>
      <c r="N13" s="138">
        <f>'様式D-3_S003'!BH5</f>
        <v>0</v>
      </c>
      <c r="O13" s="138">
        <f>'様式D-3_S003'!BI5</f>
        <v>0</v>
      </c>
      <c r="P13" s="139">
        <f>'様式D-3_S003'!BJ5</f>
        <v>0</v>
      </c>
      <c r="Q13" s="141" t="str">
        <f>'様式D-3_S003'!BK5</f>
        <v/>
      </c>
      <c r="R13" s="142" t="str">
        <f>'様式D-3_S003'!BL5</f>
        <v/>
      </c>
      <c r="S13" s="151" t="str">
        <f>'様式D-3_S003'!BM5</f>
        <v/>
      </c>
      <c r="T13" s="143" t="str">
        <f>'様式D-3_S003'!BN5</f>
        <v/>
      </c>
      <c r="U13" s="144">
        <f>'様式D-3_S003'!BO5</f>
        <v>0</v>
      </c>
      <c r="V13" s="145">
        <f>'様式D-3_S003'!BP5</f>
        <v>0</v>
      </c>
      <c r="W13" s="145">
        <f>'様式D-3_S003'!BQ5</f>
        <v>0.01</v>
      </c>
      <c r="X13" s="146">
        <f>'様式D-3_S003'!BR5</f>
        <v>1.77</v>
      </c>
      <c r="Y13" s="147">
        <f>'様式D-3_S003'!BS5</f>
        <v>0</v>
      </c>
      <c r="Z13" s="145">
        <f>'様式D-3_S003'!BT5</f>
        <v>0</v>
      </c>
      <c r="AA13" s="145">
        <f>'様式D-3_S003'!BU5</f>
        <v>0</v>
      </c>
      <c r="AB13" s="148">
        <f>'様式D-3_S003'!BV5</f>
        <v>0</v>
      </c>
      <c r="AC13" s="63"/>
      <c r="AD13" s="63"/>
      <c r="AE13" s="63"/>
      <c r="AF13" s="63"/>
      <c r="AG13" s="63"/>
      <c r="AH13" s="63"/>
      <c r="AI13" s="63"/>
      <c r="AJ13" s="63"/>
    </row>
    <row r="14" spans="1:36" x14ac:dyDescent="0.15">
      <c r="B14" s="135" t="str">
        <f>'様式D-3_S004'!AV5</f>
        <v>S004</v>
      </c>
      <c r="C14" s="149">
        <f>'様式D-3_S004'!AW5</f>
        <v>10.5</v>
      </c>
      <c r="D14" s="181" t="str">
        <f>'様式D-3_S004'!AX5</f>
        <v>Ⅱ</v>
      </c>
      <c r="E14" s="137" t="str">
        <f>'様式D-3_S004'!AY5</f>
        <v/>
      </c>
      <c r="F14" s="138" t="str">
        <f>'様式D-3_S004'!AZ5</f>
        <v/>
      </c>
      <c r="G14" s="138" t="str">
        <f>'様式D-3_S004'!BA5</f>
        <v/>
      </c>
      <c r="H14" s="139" t="str">
        <f>'様式D-3_S004'!BB5</f>
        <v/>
      </c>
      <c r="I14" s="140">
        <f>'様式D-3_S004'!BC5</f>
        <v>0</v>
      </c>
      <c r="J14" s="138">
        <f>'様式D-3_S004'!BD5</f>
        <v>0</v>
      </c>
      <c r="K14" s="138">
        <f>'様式D-3_S004'!BE5</f>
        <v>1</v>
      </c>
      <c r="L14" s="139">
        <f>'様式D-3_S004'!BF5</f>
        <v>13</v>
      </c>
      <c r="M14" s="140">
        <f>'様式D-3_S004'!BG5</f>
        <v>0</v>
      </c>
      <c r="N14" s="138">
        <f>'様式D-3_S004'!BH5</f>
        <v>0</v>
      </c>
      <c r="O14" s="138">
        <f>'様式D-3_S004'!BI5</f>
        <v>0</v>
      </c>
      <c r="P14" s="139">
        <f>'様式D-3_S004'!BJ5</f>
        <v>1</v>
      </c>
      <c r="Q14" s="141" t="str">
        <f>'様式D-3_S004'!BK5</f>
        <v/>
      </c>
      <c r="R14" s="142" t="str">
        <f>'様式D-3_S004'!BL5</f>
        <v/>
      </c>
      <c r="S14" s="142" t="str">
        <f>'様式D-3_S004'!BM5</f>
        <v/>
      </c>
      <c r="T14" s="143" t="str">
        <f>'様式D-3_S004'!BN5</f>
        <v/>
      </c>
      <c r="U14" s="144">
        <f>'様式D-3_S004'!BO5</f>
        <v>0</v>
      </c>
      <c r="V14" s="145">
        <f>'様式D-3_S004'!BP5</f>
        <v>0</v>
      </c>
      <c r="W14" s="145">
        <f>'様式D-3_S004'!BQ5</f>
        <v>0.01</v>
      </c>
      <c r="X14" s="146">
        <f>'様式D-3_S004'!BR5</f>
        <v>2.58</v>
      </c>
      <c r="Y14" s="147">
        <f>'様式D-3_S004'!BS5</f>
        <v>0</v>
      </c>
      <c r="Z14" s="145">
        <f>'様式D-3_S004'!BT5</f>
        <v>0</v>
      </c>
      <c r="AA14" s="145">
        <f>'様式D-3_S004'!BU5</f>
        <v>0</v>
      </c>
      <c r="AB14" s="148">
        <f>'様式D-3_S004'!BV5</f>
        <v>13.56</v>
      </c>
      <c r="AC14" s="63"/>
      <c r="AD14" s="63"/>
      <c r="AE14" s="63"/>
      <c r="AF14" s="63"/>
      <c r="AG14" s="63"/>
      <c r="AH14" s="63"/>
      <c r="AI14" s="63"/>
      <c r="AJ14" s="63"/>
    </row>
    <row r="15" spans="1:36" x14ac:dyDescent="0.15">
      <c r="B15" s="135" t="str">
        <f>'様式D-3_S005'!AV5</f>
        <v>S005</v>
      </c>
      <c r="C15" s="149">
        <f>'様式D-3_S005'!AW5</f>
        <v>10.5</v>
      </c>
      <c r="D15" s="182" t="str">
        <f>'様式D-3_S005'!AX5</f>
        <v>Ⅱ</v>
      </c>
      <c r="E15" s="69" t="str">
        <f>'様式D-3_S005'!AY5</f>
        <v/>
      </c>
      <c r="F15" s="72" t="str">
        <f>'様式D-3_S005'!AZ5</f>
        <v/>
      </c>
      <c r="G15" s="72" t="str">
        <f>'様式D-3_S005'!BA5</f>
        <v/>
      </c>
      <c r="H15" s="41" t="str">
        <f>'様式D-3_S005'!BB5</f>
        <v/>
      </c>
      <c r="I15" s="75">
        <f>'様式D-3_S005'!BC5</f>
        <v>0</v>
      </c>
      <c r="J15" s="72">
        <f>'様式D-3_S005'!BD5</f>
        <v>0</v>
      </c>
      <c r="K15" s="72">
        <f>'様式D-3_S005'!BE5</f>
        <v>2</v>
      </c>
      <c r="L15" s="41">
        <f>'様式D-3_S005'!BF5</f>
        <v>10</v>
      </c>
      <c r="M15" s="75">
        <f>'様式D-3_S005'!BG5</f>
        <v>0</v>
      </c>
      <c r="N15" s="72">
        <f>'様式D-3_S005'!BH5</f>
        <v>0</v>
      </c>
      <c r="O15" s="72">
        <f>'様式D-3_S005'!BI5</f>
        <v>0</v>
      </c>
      <c r="P15" s="41">
        <f>'様式D-3_S005'!BJ5</f>
        <v>0</v>
      </c>
      <c r="Q15" s="104" t="str">
        <f>'様式D-3_S005'!BK5</f>
        <v/>
      </c>
      <c r="R15" s="103" t="str">
        <f>'様式D-3_S005'!BL5</f>
        <v/>
      </c>
      <c r="S15" s="105" t="str">
        <f>'様式D-3_S005'!BM5</f>
        <v/>
      </c>
      <c r="T15" s="102" t="str">
        <f>'様式D-3_S005'!BN5</f>
        <v/>
      </c>
      <c r="U15" s="85">
        <f>'様式D-3_S005'!BO5</f>
        <v>0</v>
      </c>
      <c r="V15" s="86">
        <f>'様式D-3_S005'!BP5</f>
        <v>0</v>
      </c>
      <c r="W15" s="106">
        <f>'様式D-3_S005'!BQ5</f>
        <v>0.06</v>
      </c>
      <c r="X15" s="87">
        <f>'様式D-3_S005'!BR5</f>
        <v>1.22</v>
      </c>
      <c r="Y15" s="85">
        <f>'様式D-3_S005'!BS5</f>
        <v>0</v>
      </c>
      <c r="Z15" s="86">
        <f>'様式D-3_S005'!BT5</f>
        <v>0</v>
      </c>
      <c r="AA15" s="106">
        <f>'様式D-3_S005'!BU5</f>
        <v>0</v>
      </c>
      <c r="AB15" s="109">
        <f>'様式D-3_S005'!BV5</f>
        <v>0</v>
      </c>
      <c r="AC15" s="63"/>
      <c r="AD15" s="63"/>
      <c r="AE15" s="63"/>
      <c r="AF15" s="63"/>
      <c r="AG15" s="63"/>
      <c r="AH15" s="63"/>
      <c r="AI15" s="63"/>
      <c r="AJ15" s="63"/>
    </row>
    <row r="16" spans="1:36" x14ac:dyDescent="0.15">
      <c r="B16" s="135" t="str">
        <f>'様式D-3_S006'!AV5</f>
        <v>S006</v>
      </c>
      <c r="C16" s="149">
        <f>'様式D-3_S006'!AW5</f>
        <v>10.5</v>
      </c>
      <c r="D16" s="183" t="str">
        <f>'様式D-3_S006'!AX5</f>
        <v>Ⅱ</v>
      </c>
      <c r="E16" s="69" t="str">
        <f>'様式D-3_S006'!AY5</f>
        <v/>
      </c>
      <c r="F16" s="72" t="str">
        <f>'様式D-3_S006'!AZ5</f>
        <v/>
      </c>
      <c r="G16" s="72" t="str">
        <f>'様式D-3_S006'!BA5</f>
        <v/>
      </c>
      <c r="H16" s="41" t="str">
        <f>'様式D-3_S006'!BB5</f>
        <v/>
      </c>
      <c r="I16" s="75">
        <f>'様式D-3_S006'!BC5</f>
        <v>0</v>
      </c>
      <c r="J16" s="72">
        <f>'様式D-3_S006'!BD5</f>
        <v>0</v>
      </c>
      <c r="K16" s="72">
        <f>'様式D-3_S006'!BE5</f>
        <v>3</v>
      </c>
      <c r="L16" s="41">
        <f>'様式D-3_S006'!BF5</f>
        <v>9</v>
      </c>
      <c r="M16" s="75">
        <f>'様式D-3_S006'!BG5</f>
        <v>0</v>
      </c>
      <c r="N16" s="72">
        <f>'様式D-3_S006'!BH5</f>
        <v>0</v>
      </c>
      <c r="O16" s="72">
        <f>'様式D-3_S006'!BI5</f>
        <v>0</v>
      </c>
      <c r="P16" s="41">
        <f>'様式D-3_S006'!BJ5</f>
        <v>2</v>
      </c>
      <c r="Q16" s="104" t="str">
        <f>'様式D-3_S006'!BK5</f>
        <v/>
      </c>
      <c r="R16" s="103" t="str">
        <f>'様式D-3_S006'!BL5</f>
        <v/>
      </c>
      <c r="S16" s="105" t="str">
        <f>'様式D-3_S006'!BM5</f>
        <v/>
      </c>
      <c r="T16" s="102" t="str">
        <f>'様式D-3_S006'!BN5</f>
        <v/>
      </c>
      <c r="U16" s="85">
        <f>'様式D-3_S006'!BO5</f>
        <v>0</v>
      </c>
      <c r="V16" s="86">
        <f>'様式D-3_S006'!BP5</f>
        <v>0</v>
      </c>
      <c r="W16" s="106">
        <f>'様式D-3_S006'!BQ5</f>
        <v>9.9999999999999992E-2</v>
      </c>
      <c r="X16" s="87">
        <f>'様式D-3_S006'!BR5</f>
        <v>2.87</v>
      </c>
      <c r="Y16" s="85">
        <f>'様式D-3_S006'!BS5</f>
        <v>0</v>
      </c>
      <c r="Z16" s="86">
        <f>'様式D-3_S006'!BT5</f>
        <v>0</v>
      </c>
      <c r="AA16" s="106">
        <f>'様式D-3_S006'!BU5</f>
        <v>0</v>
      </c>
      <c r="AB16" s="109">
        <f>'様式D-3_S006'!BV5</f>
        <v>6.83</v>
      </c>
      <c r="AC16" s="63"/>
      <c r="AD16" s="63"/>
      <c r="AE16" s="63"/>
      <c r="AF16" s="63"/>
      <c r="AG16" s="63"/>
      <c r="AH16" s="63"/>
      <c r="AI16" s="63"/>
      <c r="AJ16" s="63"/>
    </row>
    <row r="17" spans="2:36" x14ac:dyDescent="0.15">
      <c r="B17" s="135" t="str">
        <f>'様式D-3_S007'!AV5</f>
        <v>S007</v>
      </c>
      <c r="C17" s="149">
        <f>'様式D-3_S007'!AW5</f>
        <v>10.45</v>
      </c>
      <c r="D17" s="183" t="str">
        <f>'様式D-3_S007'!AX5</f>
        <v>Ⅱ</v>
      </c>
      <c r="E17" s="69" t="str">
        <f>'様式D-3_S007'!AY5</f>
        <v/>
      </c>
      <c r="F17" s="72" t="str">
        <f>'様式D-3_S007'!AZ5</f>
        <v/>
      </c>
      <c r="G17" s="72" t="str">
        <f>'様式D-3_S007'!BA5</f>
        <v/>
      </c>
      <c r="H17" s="41" t="str">
        <f>'様式D-3_S007'!BB5</f>
        <v/>
      </c>
      <c r="I17" s="75">
        <f>'様式D-3_S007'!BC5</f>
        <v>0</v>
      </c>
      <c r="J17" s="72">
        <f>'様式D-3_S007'!BD5</f>
        <v>0</v>
      </c>
      <c r="K17" s="72">
        <f>'様式D-3_S007'!BE5</f>
        <v>1</v>
      </c>
      <c r="L17" s="41">
        <f>'様式D-3_S007'!BF5</f>
        <v>12</v>
      </c>
      <c r="M17" s="75">
        <f>'様式D-3_S007'!BG5</f>
        <v>0</v>
      </c>
      <c r="N17" s="72">
        <f>'様式D-3_S007'!BH5</f>
        <v>0</v>
      </c>
      <c r="O17" s="72">
        <f>'様式D-3_S007'!BI5</f>
        <v>0</v>
      </c>
      <c r="P17" s="41">
        <f>'様式D-3_S007'!BJ5</f>
        <v>0</v>
      </c>
      <c r="Q17" s="104" t="str">
        <f>'様式D-3_S007'!BK5</f>
        <v/>
      </c>
      <c r="R17" s="103" t="str">
        <f>'様式D-3_S007'!BL5</f>
        <v/>
      </c>
      <c r="S17" s="105" t="str">
        <f>'様式D-3_S007'!BM5</f>
        <v/>
      </c>
      <c r="T17" s="102" t="str">
        <f>'様式D-3_S007'!BN5</f>
        <v/>
      </c>
      <c r="U17" s="85">
        <f>'様式D-3_S007'!BO5</f>
        <v>0</v>
      </c>
      <c r="V17" s="86">
        <f>'様式D-3_S007'!BP5</f>
        <v>0</v>
      </c>
      <c r="W17" s="106">
        <f>'様式D-3_S007'!BQ5</f>
        <v>0.01</v>
      </c>
      <c r="X17" s="87">
        <f>'様式D-3_S007'!BR5</f>
        <v>1.2500000000000002</v>
      </c>
      <c r="Y17" s="85">
        <f>'様式D-3_S007'!BS5</f>
        <v>0</v>
      </c>
      <c r="Z17" s="86">
        <f>'様式D-3_S007'!BT5</f>
        <v>0</v>
      </c>
      <c r="AA17" s="106">
        <f>'様式D-3_S007'!BU5</f>
        <v>0</v>
      </c>
      <c r="AB17" s="109">
        <f>'様式D-3_S007'!BV5</f>
        <v>0</v>
      </c>
      <c r="AC17" s="63"/>
      <c r="AD17" s="63"/>
      <c r="AE17" s="63"/>
      <c r="AF17" s="63"/>
      <c r="AG17" s="63"/>
      <c r="AH17" s="63"/>
      <c r="AI17" s="63"/>
      <c r="AJ17" s="63"/>
    </row>
    <row r="18" spans="2:36" x14ac:dyDescent="0.15">
      <c r="B18" s="135" t="str">
        <f>'様式D-3_S008'!AV5</f>
        <v>S008</v>
      </c>
      <c r="C18" s="149">
        <f>'様式D-3_S008'!AW5</f>
        <v>10.5</v>
      </c>
      <c r="D18" s="183" t="str">
        <f>'様式D-3_S008'!AX5</f>
        <v>Ⅱ</v>
      </c>
      <c r="E18" s="69" t="str">
        <f>'様式D-3_S008'!AY5</f>
        <v/>
      </c>
      <c r="F18" s="72" t="str">
        <f>'様式D-3_S008'!AZ5</f>
        <v/>
      </c>
      <c r="G18" s="72" t="str">
        <f>'様式D-3_S008'!BA5</f>
        <v/>
      </c>
      <c r="H18" s="41" t="str">
        <f>'様式D-3_S008'!BB5</f>
        <v/>
      </c>
      <c r="I18" s="75">
        <f>'様式D-3_S008'!BC5</f>
        <v>0</v>
      </c>
      <c r="J18" s="72">
        <f>'様式D-3_S008'!BD5</f>
        <v>0</v>
      </c>
      <c r="K18" s="72">
        <f>'様式D-3_S008'!BE5</f>
        <v>0</v>
      </c>
      <c r="L18" s="41">
        <f>'様式D-3_S008'!BF5</f>
        <v>15</v>
      </c>
      <c r="M18" s="75">
        <f>'様式D-3_S008'!BG5</f>
        <v>0</v>
      </c>
      <c r="N18" s="72">
        <f>'様式D-3_S008'!BH5</f>
        <v>0</v>
      </c>
      <c r="O18" s="72">
        <f>'様式D-3_S008'!BI5</f>
        <v>0</v>
      </c>
      <c r="P18" s="41">
        <f>'様式D-3_S008'!BJ5</f>
        <v>0</v>
      </c>
      <c r="Q18" s="104" t="str">
        <f>'様式D-3_S008'!BK5</f>
        <v/>
      </c>
      <c r="R18" s="103" t="str">
        <f>'様式D-3_S008'!BL5</f>
        <v/>
      </c>
      <c r="S18" s="105" t="str">
        <f>'様式D-3_S008'!BM5</f>
        <v/>
      </c>
      <c r="T18" s="102" t="str">
        <f>'様式D-3_S008'!BN5</f>
        <v/>
      </c>
      <c r="U18" s="85">
        <f>'様式D-3_S008'!BO5</f>
        <v>0</v>
      </c>
      <c r="V18" s="86">
        <f>'様式D-3_S008'!BP5</f>
        <v>0</v>
      </c>
      <c r="W18" s="106">
        <f>'様式D-3_S008'!BQ5</f>
        <v>0</v>
      </c>
      <c r="X18" s="87">
        <f>'様式D-3_S008'!BR5</f>
        <v>1.22</v>
      </c>
      <c r="Y18" s="85">
        <f>'様式D-3_S008'!BS5</f>
        <v>0</v>
      </c>
      <c r="Z18" s="86">
        <f>'様式D-3_S008'!BT5</f>
        <v>0</v>
      </c>
      <c r="AA18" s="106">
        <f>'様式D-3_S008'!BU5</f>
        <v>0</v>
      </c>
      <c r="AB18" s="109">
        <f>'様式D-3_S008'!BV5</f>
        <v>0</v>
      </c>
      <c r="AC18" s="63"/>
      <c r="AD18" s="63"/>
      <c r="AE18" s="63"/>
      <c r="AF18" s="63"/>
      <c r="AG18" s="63"/>
      <c r="AH18" s="63"/>
      <c r="AI18" s="63"/>
      <c r="AJ18" s="63"/>
    </row>
    <row r="19" spans="2:36" x14ac:dyDescent="0.15">
      <c r="B19" s="135" t="str">
        <f>'様式D-3_S009'!AV5</f>
        <v>S009</v>
      </c>
      <c r="C19" s="149">
        <f>'様式D-3_S009'!AW5</f>
        <v>10.5</v>
      </c>
      <c r="D19" s="183" t="str">
        <f>'様式D-3_S009'!AX5</f>
        <v>Ⅱ</v>
      </c>
      <c r="E19" s="69" t="str">
        <f>'様式D-3_S009'!AY5</f>
        <v/>
      </c>
      <c r="F19" s="72" t="str">
        <f>'様式D-3_S009'!AZ5</f>
        <v/>
      </c>
      <c r="G19" s="72" t="str">
        <f>'様式D-3_S009'!BA5</f>
        <v/>
      </c>
      <c r="H19" s="41" t="str">
        <f>'様式D-3_S009'!BB5</f>
        <v/>
      </c>
      <c r="I19" s="75">
        <f>'様式D-3_S009'!BC5</f>
        <v>0</v>
      </c>
      <c r="J19" s="72">
        <f>'様式D-3_S009'!BD5</f>
        <v>0</v>
      </c>
      <c r="K19" s="72">
        <f>'様式D-3_S009'!BE5</f>
        <v>3</v>
      </c>
      <c r="L19" s="41">
        <f>'様式D-3_S009'!BF5</f>
        <v>17</v>
      </c>
      <c r="M19" s="75">
        <f>'様式D-3_S009'!BG5</f>
        <v>0</v>
      </c>
      <c r="N19" s="72">
        <f>'様式D-3_S009'!BH5</f>
        <v>0</v>
      </c>
      <c r="O19" s="72">
        <f>'様式D-3_S009'!BI5</f>
        <v>0</v>
      </c>
      <c r="P19" s="41">
        <f>'様式D-3_S009'!BJ5</f>
        <v>1</v>
      </c>
      <c r="Q19" s="104" t="str">
        <f>'様式D-3_S009'!BK5</f>
        <v/>
      </c>
      <c r="R19" s="103" t="str">
        <f>'様式D-3_S009'!BL5</f>
        <v/>
      </c>
      <c r="S19" s="105" t="str">
        <f>'様式D-3_S009'!BM5</f>
        <v/>
      </c>
      <c r="T19" s="102" t="str">
        <f>'様式D-3_S009'!BN5</f>
        <v/>
      </c>
      <c r="U19" s="85">
        <f>'様式D-3_S009'!BO5</f>
        <v>0</v>
      </c>
      <c r="V19" s="86">
        <f>'様式D-3_S009'!BP5</f>
        <v>0</v>
      </c>
      <c r="W19" s="106">
        <f>'様式D-3_S009'!BQ5</f>
        <v>0.09</v>
      </c>
      <c r="X19" s="87">
        <f>'様式D-3_S009'!BR5</f>
        <v>1.19</v>
      </c>
      <c r="Y19" s="85">
        <f>'様式D-3_S009'!BS5</f>
        <v>0</v>
      </c>
      <c r="Z19" s="86">
        <f>'様式D-3_S009'!BT5</f>
        <v>0</v>
      </c>
      <c r="AA19" s="106">
        <f>'様式D-3_S009'!BU5</f>
        <v>0</v>
      </c>
      <c r="AB19" s="109">
        <f>'様式D-3_S009'!BV5</f>
        <v>4.18</v>
      </c>
      <c r="AC19" s="63"/>
      <c r="AD19" s="63"/>
      <c r="AE19" s="63"/>
      <c r="AF19" s="63"/>
      <c r="AG19" s="63"/>
      <c r="AH19" s="63"/>
      <c r="AI19" s="63"/>
      <c r="AJ19" s="63"/>
    </row>
    <row r="20" spans="2:36" x14ac:dyDescent="0.15">
      <c r="B20" s="135" t="str">
        <f>'様式D-3_S010'!AV5</f>
        <v>S010</v>
      </c>
      <c r="C20" s="149">
        <f>'様式D-3_S010'!AW5</f>
        <v>10.5</v>
      </c>
      <c r="D20" s="183" t="str">
        <f>'様式D-3_S010'!AX5</f>
        <v>Ⅱ</v>
      </c>
      <c r="E20" s="69" t="str">
        <f>'様式D-3_S010'!AY5</f>
        <v/>
      </c>
      <c r="F20" s="72" t="str">
        <f>'様式D-3_S010'!AZ5</f>
        <v/>
      </c>
      <c r="G20" s="72" t="str">
        <f>'様式D-3_S010'!BA5</f>
        <v/>
      </c>
      <c r="H20" s="41" t="str">
        <f>'様式D-3_S010'!BB5</f>
        <v/>
      </c>
      <c r="I20" s="75">
        <f>'様式D-3_S010'!BC5</f>
        <v>0</v>
      </c>
      <c r="J20" s="72">
        <f>'様式D-3_S010'!BD5</f>
        <v>0</v>
      </c>
      <c r="K20" s="72">
        <f>'様式D-3_S010'!BE5</f>
        <v>0</v>
      </c>
      <c r="L20" s="41">
        <f>'様式D-3_S010'!BF5</f>
        <v>9</v>
      </c>
      <c r="M20" s="75">
        <f>'様式D-3_S010'!BG5</f>
        <v>0</v>
      </c>
      <c r="N20" s="72">
        <f>'様式D-3_S010'!BH5</f>
        <v>0</v>
      </c>
      <c r="O20" s="72">
        <f>'様式D-3_S010'!BI5</f>
        <v>0</v>
      </c>
      <c r="P20" s="41">
        <f>'様式D-3_S010'!BJ5</f>
        <v>0</v>
      </c>
      <c r="Q20" s="104" t="str">
        <f>'様式D-3_S010'!BK5</f>
        <v/>
      </c>
      <c r="R20" s="103" t="str">
        <f>'様式D-3_S010'!BL5</f>
        <v/>
      </c>
      <c r="S20" s="105" t="str">
        <f>'様式D-3_S010'!BM5</f>
        <v/>
      </c>
      <c r="T20" s="102" t="str">
        <f>'様式D-3_S010'!BN5</f>
        <v/>
      </c>
      <c r="U20" s="85">
        <f>'様式D-3_S010'!BO5</f>
        <v>0</v>
      </c>
      <c r="V20" s="86">
        <f>'様式D-3_S010'!BP5</f>
        <v>0</v>
      </c>
      <c r="W20" s="106">
        <f>'様式D-3_S010'!BQ5</f>
        <v>0</v>
      </c>
      <c r="X20" s="87">
        <f>'様式D-3_S010'!BR5</f>
        <v>1.3800000000000003</v>
      </c>
      <c r="Y20" s="85">
        <f>'様式D-3_S010'!BS5</f>
        <v>0</v>
      </c>
      <c r="Z20" s="86">
        <f>'様式D-3_S010'!BT5</f>
        <v>0</v>
      </c>
      <c r="AA20" s="106">
        <f>'様式D-3_S010'!BU5</f>
        <v>0</v>
      </c>
      <c r="AB20" s="109">
        <f>'様式D-3_S010'!BV5</f>
        <v>0</v>
      </c>
      <c r="AC20" s="63"/>
      <c r="AD20" s="63"/>
      <c r="AE20" s="63"/>
      <c r="AF20" s="63"/>
      <c r="AG20" s="63"/>
      <c r="AH20" s="63"/>
      <c r="AI20" s="63"/>
      <c r="AJ20" s="63"/>
    </row>
    <row r="21" spans="2:36" x14ac:dyDescent="0.15">
      <c r="B21" s="135" t="str">
        <f>'様式D-3_PE'!AV5</f>
        <v>PE</v>
      </c>
      <c r="C21" s="149">
        <f>'様式D-3_PE'!AW5</f>
        <v>10.8</v>
      </c>
      <c r="D21" s="183" t="str">
        <f>'様式D-3_PE'!AX5</f>
        <v>Ⅱ</v>
      </c>
      <c r="E21" s="69" t="str">
        <f>'様式D-3_PE'!AY5</f>
        <v/>
      </c>
      <c r="F21" s="72" t="str">
        <f>'様式D-3_PE'!AZ5</f>
        <v/>
      </c>
      <c r="G21" s="72" t="str">
        <f>'様式D-3_PE'!BA5</f>
        <v/>
      </c>
      <c r="H21" s="41" t="str">
        <f>'様式D-3_PE'!BB5</f>
        <v/>
      </c>
      <c r="I21" s="75">
        <f>'様式D-3_PE'!BC5</f>
        <v>0</v>
      </c>
      <c r="J21" s="72">
        <f>'様式D-3_PE'!BD5</f>
        <v>0</v>
      </c>
      <c r="K21" s="72">
        <f>'様式D-3_PE'!BE5</f>
        <v>1</v>
      </c>
      <c r="L21" s="41">
        <f>'様式D-3_PE'!BF5</f>
        <v>11</v>
      </c>
      <c r="M21" s="75">
        <f>'様式D-3_PE'!BG5</f>
        <v>0</v>
      </c>
      <c r="N21" s="72">
        <f>'様式D-3_PE'!BH5</f>
        <v>0</v>
      </c>
      <c r="O21" s="72">
        <f>'様式D-3_PE'!BI5</f>
        <v>0</v>
      </c>
      <c r="P21" s="41">
        <f>'様式D-3_PE'!BJ5</f>
        <v>0</v>
      </c>
      <c r="Q21" s="104" t="str">
        <f>'様式D-3_PE'!BK5</f>
        <v/>
      </c>
      <c r="R21" s="103" t="str">
        <f>'様式D-3_PE'!BL5</f>
        <v/>
      </c>
      <c r="S21" s="105" t="str">
        <f>'様式D-3_PE'!BM5</f>
        <v/>
      </c>
      <c r="T21" s="102" t="str">
        <f>'様式D-3_PE'!BN5</f>
        <v/>
      </c>
      <c r="U21" s="85">
        <f>'様式D-3_PE'!BO5</f>
        <v>0</v>
      </c>
      <c r="V21" s="86">
        <f>'様式D-3_PE'!BP5</f>
        <v>0</v>
      </c>
      <c r="W21" s="106">
        <f>'様式D-3_PE'!BQ5</f>
        <v>0.01</v>
      </c>
      <c r="X21" s="87">
        <f>'様式D-3_PE'!BR5</f>
        <v>1.7300000000000002</v>
      </c>
      <c r="Y21" s="85">
        <f>'様式D-3_PE'!BS5</f>
        <v>0</v>
      </c>
      <c r="Z21" s="86">
        <f>'様式D-3_PE'!BT5</f>
        <v>0</v>
      </c>
      <c r="AA21" s="106">
        <f>'様式D-3_PE'!BU5</f>
        <v>0</v>
      </c>
      <c r="AB21" s="109">
        <f>'様式D-3_PE'!BV5</f>
        <v>0</v>
      </c>
      <c r="AC21" s="63"/>
      <c r="AD21" s="63"/>
      <c r="AE21" s="63"/>
      <c r="AF21" s="63"/>
      <c r="AG21" s="63"/>
      <c r="AH21" s="63"/>
      <c r="AI21" s="63"/>
      <c r="AJ21" s="63"/>
    </row>
    <row r="22" spans="2:36" x14ac:dyDescent="0.15">
      <c r="B22" s="135"/>
      <c r="C22" s="149"/>
      <c r="D22" s="183"/>
      <c r="E22" s="69"/>
      <c r="F22" s="72"/>
      <c r="G22" s="72"/>
      <c r="H22" s="41"/>
      <c r="I22" s="75"/>
      <c r="J22" s="72"/>
      <c r="K22" s="72"/>
      <c r="L22" s="41"/>
      <c r="M22" s="75"/>
      <c r="N22" s="72"/>
      <c r="O22" s="72"/>
      <c r="P22" s="41"/>
      <c r="Q22" s="104"/>
      <c r="R22" s="103"/>
      <c r="S22" s="105"/>
      <c r="T22" s="102"/>
      <c r="U22" s="85"/>
      <c r="V22" s="86"/>
      <c r="W22" s="106"/>
      <c r="X22" s="87"/>
      <c r="Y22" s="85"/>
      <c r="Z22" s="86"/>
      <c r="AA22" s="106"/>
      <c r="AB22" s="109"/>
      <c r="AC22" s="63"/>
      <c r="AD22" s="63"/>
      <c r="AE22" s="63"/>
      <c r="AF22" s="63"/>
      <c r="AG22" s="63"/>
      <c r="AH22" s="63"/>
      <c r="AI22" s="63"/>
      <c r="AJ22" s="63"/>
    </row>
    <row r="23" spans="2:36" x14ac:dyDescent="0.15">
      <c r="B23" s="135"/>
      <c r="C23" s="149"/>
      <c r="D23" s="183"/>
      <c r="E23" s="69"/>
      <c r="F23" s="72"/>
      <c r="G23" s="72"/>
      <c r="H23" s="41"/>
      <c r="I23" s="75"/>
      <c r="J23" s="72"/>
      <c r="K23" s="72"/>
      <c r="L23" s="41"/>
      <c r="M23" s="75"/>
      <c r="N23" s="72"/>
      <c r="O23" s="72"/>
      <c r="P23" s="41"/>
      <c r="Q23" s="104"/>
      <c r="R23" s="103"/>
      <c r="S23" s="105"/>
      <c r="T23" s="102"/>
      <c r="U23" s="85"/>
      <c r="V23" s="86"/>
      <c r="W23" s="106"/>
      <c r="X23" s="87"/>
      <c r="Y23" s="85"/>
      <c r="Z23" s="86"/>
      <c r="AA23" s="106"/>
      <c r="AB23" s="109"/>
      <c r="AC23" s="63"/>
      <c r="AD23" s="63"/>
      <c r="AE23" s="63"/>
      <c r="AF23" s="63"/>
      <c r="AG23" s="63"/>
      <c r="AH23" s="63"/>
      <c r="AI23" s="63"/>
      <c r="AJ23" s="63"/>
    </row>
    <row r="24" spans="2:36" x14ac:dyDescent="0.15">
      <c r="B24" s="135"/>
      <c r="C24" s="149"/>
      <c r="D24" s="183"/>
      <c r="E24" s="69"/>
      <c r="F24" s="72"/>
      <c r="G24" s="72"/>
      <c r="H24" s="41"/>
      <c r="I24" s="75"/>
      <c r="J24" s="72"/>
      <c r="K24" s="72"/>
      <c r="L24" s="41"/>
      <c r="M24" s="75"/>
      <c r="N24" s="72"/>
      <c r="O24" s="72"/>
      <c r="P24" s="41"/>
      <c r="Q24" s="104"/>
      <c r="R24" s="103"/>
      <c r="S24" s="105"/>
      <c r="T24" s="102"/>
      <c r="U24" s="85"/>
      <c r="V24" s="86"/>
      <c r="W24" s="106"/>
      <c r="X24" s="87"/>
      <c r="Y24" s="85"/>
      <c r="Z24" s="86"/>
      <c r="AA24" s="106"/>
      <c r="AB24" s="109"/>
      <c r="AC24" s="63"/>
      <c r="AD24" s="63"/>
      <c r="AE24" s="63"/>
      <c r="AF24" s="63"/>
      <c r="AG24" s="63"/>
      <c r="AH24" s="63"/>
      <c r="AI24" s="63"/>
      <c r="AJ24" s="63"/>
    </row>
    <row r="25" spans="2:36" x14ac:dyDescent="0.15">
      <c r="B25" s="135"/>
      <c r="C25" s="149"/>
      <c r="D25" s="183"/>
      <c r="E25" s="69"/>
      <c r="F25" s="72"/>
      <c r="G25" s="72"/>
      <c r="H25" s="41"/>
      <c r="I25" s="75"/>
      <c r="J25" s="72"/>
      <c r="K25" s="72"/>
      <c r="L25" s="41"/>
      <c r="M25" s="75"/>
      <c r="N25" s="72"/>
      <c r="O25" s="72"/>
      <c r="P25" s="41"/>
      <c r="Q25" s="104"/>
      <c r="R25" s="103"/>
      <c r="S25" s="105"/>
      <c r="T25" s="102"/>
      <c r="U25" s="85"/>
      <c r="V25" s="86"/>
      <c r="W25" s="106"/>
      <c r="X25" s="87"/>
      <c r="Y25" s="85"/>
      <c r="Z25" s="86"/>
      <c r="AA25" s="106"/>
      <c r="AB25" s="109"/>
      <c r="AC25" s="63"/>
      <c r="AD25" s="63"/>
      <c r="AE25" s="63"/>
      <c r="AF25" s="63"/>
      <c r="AG25" s="63"/>
      <c r="AH25" s="63"/>
      <c r="AI25" s="63"/>
      <c r="AJ25" s="63"/>
    </row>
    <row r="26" spans="2:36" x14ac:dyDescent="0.15">
      <c r="B26" s="135"/>
      <c r="C26" s="149"/>
      <c r="D26" s="183"/>
      <c r="E26" s="69"/>
      <c r="F26" s="72"/>
      <c r="G26" s="72"/>
      <c r="H26" s="41"/>
      <c r="I26" s="75"/>
      <c r="J26" s="72"/>
      <c r="K26" s="72"/>
      <c r="L26" s="41"/>
      <c r="M26" s="75"/>
      <c r="N26" s="72"/>
      <c r="O26" s="72"/>
      <c r="P26" s="41"/>
      <c r="Q26" s="104"/>
      <c r="R26" s="103"/>
      <c r="S26" s="105"/>
      <c r="T26" s="102"/>
      <c r="U26" s="85"/>
      <c r="V26" s="86"/>
      <c r="W26" s="106"/>
      <c r="X26" s="87"/>
      <c r="Y26" s="85"/>
      <c r="Z26" s="86"/>
      <c r="AA26" s="106"/>
      <c r="AB26" s="109"/>
      <c r="AC26" s="63"/>
      <c r="AD26" s="63"/>
      <c r="AE26" s="63"/>
      <c r="AF26" s="63"/>
      <c r="AG26" s="63"/>
      <c r="AH26" s="63"/>
      <c r="AI26" s="63"/>
      <c r="AJ26" s="63"/>
    </row>
    <row r="27" spans="2:36" x14ac:dyDescent="0.15">
      <c r="B27" s="135"/>
      <c r="C27" s="149"/>
      <c r="D27" s="183"/>
      <c r="E27" s="69"/>
      <c r="F27" s="72"/>
      <c r="G27" s="72"/>
      <c r="H27" s="41"/>
      <c r="I27" s="75"/>
      <c r="J27" s="72"/>
      <c r="K27" s="72"/>
      <c r="L27" s="41"/>
      <c r="M27" s="75"/>
      <c r="N27" s="72"/>
      <c r="O27" s="72"/>
      <c r="P27" s="41"/>
      <c r="Q27" s="104"/>
      <c r="R27" s="103"/>
      <c r="S27" s="105"/>
      <c r="T27" s="102"/>
      <c r="U27" s="85"/>
      <c r="V27" s="86"/>
      <c r="W27" s="106"/>
      <c r="X27" s="87"/>
      <c r="Y27" s="85"/>
      <c r="Z27" s="86"/>
      <c r="AA27" s="106"/>
      <c r="AB27" s="109"/>
      <c r="AC27" s="63"/>
      <c r="AD27" s="63"/>
      <c r="AE27" s="63"/>
      <c r="AF27" s="63"/>
      <c r="AG27" s="63"/>
      <c r="AH27" s="63"/>
      <c r="AI27" s="63"/>
      <c r="AJ27" s="63"/>
    </row>
    <row r="28" spans="2:36" x14ac:dyDescent="0.15">
      <c r="B28" s="135"/>
      <c r="C28" s="149"/>
      <c r="D28" s="183"/>
      <c r="E28" s="69"/>
      <c r="F28" s="72"/>
      <c r="G28" s="72"/>
      <c r="H28" s="41"/>
      <c r="I28" s="75"/>
      <c r="J28" s="72"/>
      <c r="K28" s="72"/>
      <c r="L28" s="41"/>
      <c r="M28" s="75"/>
      <c r="N28" s="72"/>
      <c r="O28" s="72"/>
      <c r="P28" s="41"/>
      <c r="Q28" s="104"/>
      <c r="R28" s="103"/>
      <c r="S28" s="105"/>
      <c r="T28" s="102"/>
      <c r="U28" s="85"/>
      <c r="V28" s="86"/>
      <c r="W28" s="106"/>
      <c r="X28" s="87"/>
      <c r="Y28" s="85"/>
      <c r="Z28" s="86"/>
      <c r="AA28" s="106"/>
      <c r="AB28" s="109"/>
      <c r="AC28" s="63"/>
      <c r="AD28" s="63"/>
      <c r="AE28" s="63"/>
      <c r="AF28" s="63"/>
      <c r="AG28" s="63"/>
      <c r="AH28" s="63"/>
      <c r="AI28" s="63"/>
      <c r="AJ28" s="63"/>
    </row>
    <row r="29" spans="2:36" x14ac:dyDescent="0.15">
      <c r="B29" s="135"/>
      <c r="C29" s="149"/>
      <c r="D29" s="183"/>
      <c r="E29" s="69"/>
      <c r="F29" s="72"/>
      <c r="G29" s="72"/>
      <c r="H29" s="41"/>
      <c r="I29" s="75"/>
      <c r="J29" s="72"/>
      <c r="K29" s="72"/>
      <c r="L29" s="41"/>
      <c r="M29" s="75"/>
      <c r="N29" s="72"/>
      <c r="O29" s="72"/>
      <c r="P29" s="41"/>
      <c r="Q29" s="104"/>
      <c r="R29" s="103"/>
      <c r="S29" s="105"/>
      <c r="T29" s="102"/>
      <c r="U29" s="85"/>
      <c r="V29" s="86"/>
      <c r="W29" s="106"/>
      <c r="X29" s="87"/>
      <c r="Y29" s="85"/>
      <c r="Z29" s="86"/>
      <c r="AA29" s="106"/>
      <c r="AB29" s="109"/>
      <c r="AC29" s="63"/>
      <c r="AD29" s="63"/>
      <c r="AE29" s="63"/>
      <c r="AF29" s="63"/>
      <c r="AG29" s="63"/>
      <c r="AH29" s="63"/>
      <c r="AI29" s="63"/>
      <c r="AJ29" s="63"/>
    </row>
    <row r="30" spans="2:36" x14ac:dyDescent="0.15">
      <c r="B30" s="135"/>
      <c r="C30" s="149"/>
      <c r="D30" s="183"/>
      <c r="E30" s="69"/>
      <c r="F30" s="72"/>
      <c r="G30" s="72"/>
      <c r="H30" s="41"/>
      <c r="I30" s="75"/>
      <c r="J30" s="72"/>
      <c r="K30" s="72"/>
      <c r="L30" s="41"/>
      <c r="M30" s="75"/>
      <c r="N30" s="72"/>
      <c r="O30" s="72"/>
      <c r="P30" s="41"/>
      <c r="Q30" s="104"/>
      <c r="R30" s="103"/>
      <c r="S30" s="105"/>
      <c r="T30" s="102"/>
      <c r="U30" s="85"/>
      <c r="V30" s="86"/>
      <c r="W30" s="106"/>
      <c r="X30" s="87"/>
      <c r="Y30" s="85"/>
      <c r="Z30" s="86"/>
      <c r="AA30" s="106"/>
      <c r="AB30" s="109"/>
      <c r="AC30" s="63"/>
      <c r="AD30" s="63"/>
      <c r="AE30" s="63"/>
      <c r="AF30" s="63"/>
      <c r="AG30" s="63"/>
      <c r="AH30" s="63"/>
      <c r="AI30" s="63"/>
      <c r="AJ30" s="63"/>
    </row>
    <row r="31" spans="2:36" x14ac:dyDescent="0.15">
      <c r="B31" s="135"/>
      <c r="C31" s="149"/>
      <c r="D31" s="183"/>
      <c r="E31" s="69"/>
      <c r="F31" s="72"/>
      <c r="G31" s="72"/>
      <c r="H31" s="41"/>
      <c r="I31" s="75"/>
      <c r="J31" s="72"/>
      <c r="K31" s="72"/>
      <c r="L31" s="41"/>
      <c r="M31" s="75"/>
      <c r="N31" s="72"/>
      <c r="O31" s="72"/>
      <c r="P31" s="41"/>
      <c r="Q31" s="104"/>
      <c r="R31" s="103"/>
      <c r="S31" s="105"/>
      <c r="T31" s="102"/>
      <c r="U31" s="85"/>
      <c r="V31" s="86"/>
      <c r="W31" s="106"/>
      <c r="X31" s="87"/>
      <c r="Y31" s="85"/>
      <c r="Z31" s="86"/>
      <c r="AA31" s="106"/>
      <c r="AB31" s="109"/>
      <c r="AC31" s="63"/>
      <c r="AD31" s="63"/>
      <c r="AE31" s="63"/>
      <c r="AF31" s="63"/>
      <c r="AG31" s="63"/>
      <c r="AH31" s="63"/>
      <c r="AI31" s="63"/>
      <c r="AJ31" s="63"/>
    </row>
    <row r="32" spans="2:36" x14ac:dyDescent="0.15">
      <c r="B32" s="135"/>
      <c r="C32" s="149"/>
      <c r="D32" s="183"/>
      <c r="E32" s="69"/>
      <c r="F32" s="72"/>
      <c r="G32" s="72"/>
      <c r="H32" s="41"/>
      <c r="I32" s="75"/>
      <c r="J32" s="72"/>
      <c r="K32" s="72"/>
      <c r="L32" s="41"/>
      <c r="M32" s="75"/>
      <c r="N32" s="72"/>
      <c r="O32" s="72"/>
      <c r="P32" s="41"/>
      <c r="Q32" s="104"/>
      <c r="R32" s="103"/>
      <c r="S32" s="105"/>
      <c r="T32" s="102"/>
      <c r="U32" s="85"/>
      <c r="V32" s="86"/>
      <c r="W32" s="106"/>
      <c r="X32" s="87"/>
      <c r="Y32" s="85"/>
      <c r="Z32" s="86"/>
      <c r="AA32" s="106"/>
      <c r="AB32" s="109"/>
      <c r="AC32" s="63"/>
      <c r="AD32" s="63"/>
      <c r="AE32" s="63"/>
      <c r="AF32" s="63"/>
      <c r="AG32" s="63"/>
      <c r="AH32" s="63"/>
      <c r="AI32" s="63"/>
      <c r="AJ32" s="63"/>
    </row>
    <row r="33" spans="2:36" x14ac:dyDescent="0.15">
      <c r="B33" s="135"/>
      <c r="C33" s="149"/>
      <c r="D33" s="183"/>
      <c r="E33" s="69"/>
      <c r="F33" s="72"/>
      <c r="G33" s="72"/>
      <c r="H33" s="41"/>
      <c r="I33" s="75"/>
      <c r="J33" s="72"/>
      <c r="K33" s="72"/>
      <c r="L33" s="41"/>
      <c r="M33" s="75"/>
      <c r="N33" s="72"/>
      <c r="O33" s="72"/>
      <c r="P33" s="41"/>
      <c r="Q33" s="104"/>
      <c r="R33" s="103"/>
      <c r="S33" s="105"/>
      <c r="T33" s="102"/>
      <c r="U33" s="85"/>
      <c r="V33" s="86"/>
      <c r="W33" s="106"/>
      <c r="X33" s="87"/>
      <c r="Y33" s="85"/>
      <c r="Z33" s="86"/>
      <c r="AA33" s="106"/>
      <c r="AB33" s="109"/>
      <c r="AC33" s="63"/>
      <c r="AD33" s="63"/>
      <c r="AE33" s="63"/>
      <c r="AF33" s="63"/>
      <c r="AG33" s="63"/>
      <c r="AH33" s="63"/>
      <c r="AI33" s="63"/>
      <c r="AJ33" s="63"/>
    </row>
    <row r="34" spans="2:36" x14ac:dyDescent="0.15">
      <c r="B34" s="135"/>
      <c r="C34" s="149"/>
      <c r="D34" s="183"/>
      <c r="E34" s="69"/>
      <c r="F34" s="72"/>
      <c r="G34" s="72"/>
      <c r="H34" s="41"/>
      <c r="I34" s="75"/>
      <c r="J34" s="72"/>
      <c r="K34" s="72"/>
      <c r="L34" s="41"/>
      <c r="M34" s="75"/>
      <c r="N34" s="72"/>
      <c r="O34" s="72"/>
      <c r="P34" s="41"/>
      <c r="Q34" s="104"/>
      <c r="R34" s="103"/>
      <c r="S34" s="105"/>
      <c r="T34" s="102"/>
      <c r="U34" s="85"/>
      <c r="V34" s="86"/>
      <c r="W34" s="106"/>
      <c r="X34" s="87"/>
      <c r="Y34" s="85"/>
      <c r="Z34" s="86"/>
      <c r="AA34" s="106"/>
      <c r="AB34" s="109"/>
      <c r="AC34" s="63"/>
      <c r="AD34" s="63"/>
      <c r="AE34" s="63"/>
      <c r="AF34" s="63"/>
      <c r="AG34" s="63"/>
      <c r="AH34" s="63"/>
      <c r="AI34" s="63"/>
      <c r="AJ34" s="63"/>
    </row>
    <row r="35" spans="2:36" x14ac:dyDescent="0.15">
      <c r="B35" s="135"/>
      <c r="C35" s="149"/>
      <c r="D35" s="183"/>
      <c r="E35" s="69"/>
      <c r="F35" s="72"/>
      <c r="G35" s="72"/>
      <c r="H35" s="41"/>
      <c r="I35" s="75"/>
      <c r="J35" s="72"/>
      <c r="K35" s="72"/>
      <c r="L35" s="41"/>
      <c r="M35" s="75"/>
      <c r="N35" s="72"/>
      <c r="O35" s="72"/>
      <c r="P35" s="41"/>
      <c r="Q35" s="104"/>
      <c r="R35" s="103"/>
      <c r="S35" s="105"/>
      <c r="T35" s="102"/>
      <c r="U35" s="85"/>
      <c r="V35" s="86"/>
      <c r="W35" s="106"/>
      <c r="X35" s="87"/>
      <c r="Y35" s="85"/>
      <c r="Z35" s="86"/>
      <c r="AA35" s="106"/>
      <c r="AB35" s="109"/>
      <c r="AC35" s="63"/>
      <c r="AD35" s="63"/>
      <c r="AE35" s="63"/>
      <c r="AF35" s="63"/>
      <c r="AG35" s="63"/>
      <c r="AH35" s="63"/>
      <c r="AI35" s="63"/>
      <c r="AJ35" s="63"/>
    </row>
    <row r="36" spans="2:36" x14ac:dyDescent="0.15">
      <c r="B36" s="135"/>
      <c r="C36" s="149"/>
      <c r="D36" s="183"/>
      <c r="E36" s="69"/>
      <c r="F36" s="72"/>
      <c r="G36" s="72"/>
      <c r="H36" s="41"/>
      <c r="I36" s="75"/>
      <c r="J36" s="72"/>
      <c r="K36" s="72"/>
      <c r="L36" s="41"/>
      <c r="M36" s="75"/>
      <c r="N36" s="72"/>
      <c r="O36" s="72"/>
      <c r="P36" s="41"/>
      <c r="Q36" s="104"/>
      <c r="R36" s="103"/>
      <c r="S36" s="105"/>
      <c r="T36" s="102"/>
      <c r="U36" s="85"/>
      <c r="V36" s="86"/>
      <c r="W36" s="106"/>
      <c r="X36" s="87"/>
      <c r="Y36" s="85"/>
      <c r="Z36" s="86"/>
      <c r="AA36" s="106"/>
      <c r="AB36" s="109"/>
      <c r="AC36" s="63"/>
      <c r="AD36" s="63"/>
      <c r="AE36" s="63"/>
      <c r="AF36" s="63"/>
      <c r="AG36" s="63"/>
      <c r="AH36" s="63"/>
      <c r="AI36" s="63"/>
      <c r="AJ36" s="63"/>
    </row>
    <row r="37" spans="2:36" x14ac:dyDescent="0.15">
      <c r="B37" s="135"/>
      <c r="C37" s="149"/>
      <c r="D37" s="183"/>
      <c r="E37" s="69"/>
      <c r="F37" s="72"/>
      <c r="G37" s="72"/>
      <c r="H37" s="41"/>
      <c r="I37" s="75"/>
      <c r="J37" s="72"/>
      <c r="K37" s="72"/>
      <c r="L37" s="41"/>
      <c r="M37" s="75"/>
      <c r="N37" s="72"/>
      <c r="O37" s="72"/>
      <c r="P37" s="41"/>
      <c r="Q37" s="104"/>
      <c r="R37" s="103"/>
      <c r="S37" s="105"/>
      <c r="T37" s="102"/>
      <c r="U37" s="85"/>
      <c r="V37" s="86"/>
      <c r="W37" s="106"/>
      <c r="X37" s="87"/>
      <c r="Y37" s="85"/>
      <c r="Z37" s="86"/>
      <c r="AA37" s="106"/>
      <c r="AB37" s="109"/>
      <c r="AC37" s="63"/>
      <c r="AD37" s="63"/>
      <c r="AE37" s="63"/>
      <c r="AF37" s="63"/>
      <c r="AG37" s="63"/>
      <c r="AH37" s="63"/>
      <c r="AI37" s="63"/>
      <c r="AJ37" s="63"/>
    </row>
    <row r="38" spans="2:36" x14ac:dyDescent="0.15">
      <c r="B38" s="135"/>
      <c r="C38" s="149"/>
      <c r="D38" s="183"/>
      <c r="E38" s="69"/>
      <c r="F38" s="72"/>
      <c r="G38" s="72"/>
      <c r="H38" s="41"/>
      <c r="I38" s="75"/>
      <c r="J38" s="72"/>
      <c r="K38" s="72"/>
      <c r="L38" s="41"/>
      <c r="M38" s="75"/>
      <c r="N38" s="72"/>
      <c r="O38" s="72"/>
      <c r="P38" s="41"/>
      <c r="Q38" s="104"/>
      <c r="R38" s="103"/>
      <c r="S38" s="105"/>
      <c r="T38" s="102"/>
      <c r="U38" s="85"/>
      <c r="V38" s="86"/>
      <c r="W38" s="106"/>
      <c r="X38" s="87"/>
      <c r="Y38" s="85"/>
      <c r="Z38" s="86"/>
      <c r="AA38" s="106"/>
      <c r="AB38" s="109"/>
      <c r="AC38" s="63"/>
      <c r="AD38" s="63"/>
      <c r="AE38" s="63"/>
      <c r="AF38" s="63"/>
      <c r="AG38" s="63"/>
      <c r="AH38" s="63"/>
      <c r="AI38" s="63"/>
      <c r="AJ38" s="63"/>
    </row>
    <row r="39" spans="2:36" x14ac:dyDescent="0.15">
      <c r="B39" s="135"/>
      <c r="C39" s="149"/>
      <c r="D39" s="183"/>
      <c r="E39" s="69"/>
      <c r="F39" s="72"/>
      <c r="G39" s="72"/>
      <c r="H39" s="41"/>
      <c r="I39" s="75"/>
      <c r="J39" s="72"/>
      <c r="K39" s="72"/>
      <c r="L39" s="41"/>
      <c r="M39" s="75"/>
      <c r="N39" s="72"/>
      <c r="O39" s="72"/>
      <c r="P39" s="41"/>
      <c r="Q39" s="104"/>
      <c r="R39" s="103"/>
      <c r="S39" s="105"/>
      <c r="T39" s="102"/>
      <c r="U39" s="85"/>
      <c r="V39" s="86"/>
      <c r="W39" s="106"/>
      <c r="X39" s="87"/>
      <c r="Y39" s="85"/>
      <c r="Z39" s="86"/>
      <c r="AA39" s="106"/>
      <c r="AB39" s="109"/>
      <c r="AC39" s="63"/>
      <c r="AD39" s="63"/>
      <c r="AE39" s="63"/>
      <c r="AF39" s="63"/>
      <c r="AG39" s="63"/>
      <c r="AH39" s="63"/>
      <c r="AI39" s="63"/>
      <c r="AJ39" s="63"/>
    </row>
    <row r="40" spans="2:36" x14ac:dyDescent="0.15">
      <c r="B40" s="135"/>
      <c r="C40" s="149"/>
      <c r="D40" s="183"/>
      <c r="E40" s="69"/>
      <c r="F40" s="72"/>
      <c r="G40" s="72"/>
      <c r="H40" s="41"/>
      <c r="I40" s="75"/>
      <c r="J40" s="72"/>
      <c r="K40" s="72"/>
      <c r="L40" s="41"/>
      <c r="M40" s="75"/>
      <c r="N40" s="72"/>
      <c r="O40" s="72"/>
      <c r="P40" s="41"/>
      <c r="Q40" s="104"/>
      <c r="R40" s="103"/>
      <c r="S40" s="105"/>
      <c r="T40" s="102"/>
      <c r="U40" s="85"/>
      <c r="V40" s="86"/>
      <c r="W40" s="106"/>
      <c r="X40" s="87"/>
      <c r="Y40" s="85"/>
      <c r="Z40" s="86"/>
      <c r="AA40" s="106"/>
      <c r="AB40" s="109"/>
      <c r="AC40" s="63"/>
      <c r="AD40" s="63"/>
      <c r="AE40" s="63"/>
      <c r="AF40" s="63"/>
      <c r="AG40" s="63"/>
      <c r="AH40" s="63"/>
      <c r="AI40" s="63"/>
      <c r="AJ40" s="63"/>
    </row>
    <row r="41" spans="2:36" x14ac:dyDescent="0.15">
      <c r="B41" s="135"/>
      <c r="C41" s="149"/>
      <c r="D41" s="183"/>
      <c r="E41" s="69"/>
      <c r="F41" s="72"/>
      <c r="G41" s="72"/>
      <c r="H41" s="41"/>
      <c r="I41" s="75"/>
      <c r="J41" s="72"/>
      <c r="K41" s="72"/>
      <c r="L41" s="41"/>
      <c r="M41" s="75"/>
      <c r="N41" s="72"/>
      <c r="O41" s="72"/>
      <c r="P41" s="41"/>
      <c r="Q41" s="104"/>
      <c r="R41" s="103"/>
      <c r="S41" s="105"/>
      <c r="T41" s="102"/>
      <c r="U41" s="85"/>
      <c r="V41" s="86"/>
      <c r="W41" s="106"/>
      <c r="X41" s="87"/>
      <c r="Y41" s="85"/>
      <c r="Z41" s="86"/>
      <c r="AA41" s="106"/>
      <c r="AB41" s="109"/>
      <c r="AC41" s="63"/>
      <c r="AD41" s="63"/>
      <c r="AE41" s="63"/>
      <c r="AF41" s="63"/>
      <c r="AG41" s="63"/>
      <c r="AH41" s="63"/>
      <c r="AI41" s="63"/>
      <c r="AJ41" s="63"/>
    </row>
    <row r="42" spans="2:36" x14ac:dyDescent="0.15">
      <c r="B42" s="135"/>
      <c r="C42" s="136"/>
      <c r="D42" s="182"/>
      <c r="E42" s="69"/>
      <c r="F42" s="72"/>
      <c r="G42" s="72"/>
      <c r="H42" s="41"/>
      <c r="I42" s="75"/>
      <c r="J42" s="72"/>
      <c r="K42" s="72"/>
      <c r="L42" s="41"/>
      <c r="M42" s="75"/>
      <c r="N42" s="72"/>
      <c r="O42" s="72"/>
      <c r="P42" s="41"/>
      <c r="Q42" s="104"/>
      <c r="R42" s="103"/>
      <c r="S42" s="105"/>
      <c r="T42" s="102"/>
      <c r="U42" s="85"/>
      <c r="V42" s="86"/>
      <c r="W42" s="106"/>
      <c r="X42" s="87"/>
      <c r="Y42" s="85"/>
      <c r="Z42" s="86"/>
      <c r="AA42" s="106"/>
      <c r="AB42" s="109"/>
      <c r="AC42" s="63"/>
      <c r="AD42" s="63"/>
      <c r="AE42" s="63"/>
      <c r="AF42" s="63"/>
      <c r="AG42" s="63"/>
      <c r="AH42" s="63"/>
      <c r="AI42" s="63"/>
      <c r="AJ42" s="63"/>
    </row>
    <row r="43" spans="2:36" ht="12.75" thickBot="1" x14ac:dyDescent="0.2">
      <c r="B43" s="44"/>
      <c r="C43" s="101"/>
      <c r="D43" s="184"/>
      <c r="E43" s="70"/>
      <c r="F43" s="73"/>
      <c r="G43" s="73"/>
      <c r="H43" s="42"/>
      <c r="I43" s="76"/>
      <c r="J43" s="73"/>
      <c r="K43" s="73"/>
      <c r="L43" s="42"/>
      <c r="M43" s="76"/>
      <c r="N43" s="73"/>
      <c r="O43" s="73"/>
      <c r="P43" s="42"/>
      <c r="Q43" s="104"/>
      <c r="R43" s="103"/>
      <c r="S43" s="105"/>
      <c r="T43" s="102"/>
      <c r="U43" s="85"/>
      <c r="V43" s="86"/>
      <c r="W43" s="106"/>
      <c r="X43" s="87"/>
      <c r="Y43" s="85"/>
      <c r="Z43" s="86"/>
      <c r="AA43" s="107"/>
      <c r="AB43" s="110"/>
      <c r="AC43" s="63"/>
      <c r="AD43" s="63"/>
      <c r="AE43" s="63"/>
      <c r="AF43" s="63"/>
      <c r="AG43" s="63"/>
      <c r="AH43" s="63"/>
      <c r="AI43" s="63"/>
      <c r="AJ43" s="63"/>
    </row>
    <row r="44" spans="2:36" ht="15" customHeight="1" thickTop="1" x14ac:dyDescent="0.15">
      <c r="B44" s="1055" t="s">
        <v>253</v>
      </c>
      <c r="C44" s="1056"/>
      <c r="D44" s="1057"/>
      <c r="E44" s="1079">
        <f>SUM(E10:E43)</f>
        <v>0</v>
      </c>
      <c r="F44" s="1077">
        <f t="shared" ref="F44:O44" si="0">SUM(F10:F43)</f>
        <v>0</v>
      </c>
      <c r="G44" s="185">
        <f>SUM(G10:G43)</f>
        <v>0</v>
      </c>
      <c r="H44" s="186">
        <f t="shared" si="0"/>
        <v>0</v>
      </c>
      <c r="I44" s="1081">
        <f t="shared" si="0"/>
        <v>0</v>
      </c>
      <c r="J44" s="1077">
        <f>SUM(J10:J43)</f>
        <v>0</v>
      </c>
      <c r="K44" s="185">
        <f t="shared" si="0"/>
        <v>14</v>
      </c>
      <c r="L44" s="186">
        <f t="shared" si="0"/>
        <v>129</v>
      </c>
      <c r="M44" s="1081">
        <f>SUM(M10:M43)</f>
        <v>0</v>
      </c>
      <c r="N44" s="1077">
        <f t="shared" si="0"/>
        <v>0</v>
      </c>
      <c r="O44" s="187">
        <f t="shared" si="0"/>
        <v>0</v>
      </c>
      <c r="P44" s="188">
        <f t="shared" ref="P44:U44" si="1">SUM(P10:P43)</f>
        <v>4</v>
      </c>
      <c r="Q44" s="189">
        <f t="shared" si="1"/>
        <v>0</v>
      </c>
      <c r="R44" s="190">
        <f t="shared" si="1"/>
        <v>0</v>
      </c>
      <c r="S44" s="191">
        <f t="shared" si="1"/>
        <v>0</v>
      </c>
      <c r="T44" s="192">
        <f t="shared" si="1"/>
        <v>0</v>
      </c>
      <c r="U44" s="193">
        <f t="shared" si="1"/>
        <v>0</v>
      </c>
      <c r="V44" s="194">
        <f t="shared" ref="V44:X44" si="2">SUM(V10:V43)</f>
        <v>0</v>
      </c>
      <c r="W44" s="195">
        <f t="shared" si="2"/>
        <v>0.38</v>
      </c>
      <c r="X44" s="196">
        <f t="shared" si="2"/>
        <v>38.26</v>
      </c>
      <c r="Y44" s="193">
        <f>SUM(Y10:Y43)</f>
        <v>0</v>
      </c>
      <c r="Z44" s="194">
        <f>SUM(Z10:Z43)</f>
        <v>0</v>
      </c>
      <c r="AA44" s="195">
        <f>SUM(AA10:AA43)</f>
        <v>0</v>
      </c>
      <c r="AB44" s="197">
        <f>SUM(AB10:AB43)</f>
        <v>24.57</v>
      </c>
      <c r="AC44" s="65"/>
      <c r="AD44" s="65"/>
      <c r="AE44" s="65"/>
      <c r="AF44" s="65"/>
      <c r="AG44" s="65"/>
      <c r="AH44" s="65"/>
      <c r="AI44" s="65"/>
    </row>
    <row r="45" spans="2:36" ht="15" customHeight="1" thickBot="1" x14ac:dyDescent="0.2">
      <c r="B45" s="1058"/>
      <c r="C45" s="1059"/>
      <c r="D45" s="1060"/>
      <c r="E45" s="1080"/>
      <c r="F45" s="1078"/>
      <c r="G45" s="1083">
        <f>G44+H44</f>
        <v>0</v>
      </c>
      <c r="H45" s="1084"/>
      <c r="I45" s="1082"/>
      <c r="J45" s="1078"/>
      <c r="K45" s="1083">
        <f>K44+L44</f>
        <v>143</v>
      </c>
      <c r="L45" s="1084"/>
      <c r="M45" s="1082"/>
      <c r="N45" s="1078"/>
      <c r="O45" s="1085">
        <f>O44+P44</f>
        <v>4</v>
      </c>
      <c r="P45" s="1060"/>
      <c r="Q45" s="1086"/>
      <c r="R45" s="1087"/>
      <c r="S45" s="1087"/>
      <c r="T45" s="1087"/>
      <c r="U45" s="1087"/>
      <c r="V45" s="1087"/>
      <c r="W45" s="1087"/>
      <c r="X45" s="1087"/>
      <c r="Y45" s="1087"/>
      <c r="Z45" s="1087"/>
      <c r="AA45" s="1087"/>
      <c r="AB45" s="1088"/>
    </row>
    <row r="46" spans="2:36" x14ac:dyDescent="0.15">
      <c r="B46" s="152" t="s">
        <v>254</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15">
      <c r="B47" s="152" t="s">
        <v>255</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15">
      <c r="B48" s="152" t="s">
        <v>256</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15">
      <c r="B49" s="152" t="s">
        <v>257</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15">
      <c r="B50" s="152" t="s">
        <v>258</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row r="51" spans="2:28" x14ac:dyDescent="0.15">
      <c r="F51" s="39"/>
      <c r="G51" s="40"/>
      <c r="H51" s="40"/>
      <c r="I51" s="40"/>
      <c r="J51" s="40"/>
      <c r="K51" s="40"/>
      <c r="L51" s="40"/>
      <c r="M51" s="40"/>
      <c r="N51" s="40"/>
      <c r="O51" s="40"/>
      <c r="P51" s="40"/>
      <c r="Q51" s="40"/>
      <c r="R51" s="40"/>
      <c r="S51" s="40"/>
      <c r="T51" s="40"/>
      <c r="U51" s="40"/>
      <c r="V51" s="40"/>
      <c r="W51" s="40"/>
      <c r="X51" s="40"/>
    </row>
  </sheetData>
  <mergeCells count="40">
    <mergeCell ref="Z2:AB3"/>
    <mergeCell ref="B3:E3"/>
    <mergeCell ref="T2:U3"/>
    <mergeCell ref="F2:K2"/>
    <mergeCell ref="L2:N2"/>
    <mergeCell ref="O2:S2"/>
    <mergeCell ref="F3:K3"/>
    <mergeCell ref="B2:E2"/>
    <mergeCell ref="Q8:T8"/>
    <mergeCell ref="B7:B9"/>
    <mergeCell ref="Q7:T7"/>
    <mergeCell ref="I8:L8"/>
    <mergeCell ref="Y2:Y3"/>
    <mergeCell ref="E7:P7"/>
    <mergeCell ref="E8:H8"/>
    <mergeCell ref="C7:C9"/>
    <mergeCell ref="D7:D9"/>
    <mergeCell ref="B6:D6"/>
    <mergeCell ref="E6:P6"/>
    <mergeCell ref="M44:M45"/>
    <mergeCell ref="G45:H45"/>
    <mergeCell ref="K45:L45"/>
    <mergeCell ref="O45:P45"/>
    <mergeCell ref="Q45:AB45"/>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s>
  <phoneticPr fontId="12"/>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6"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tabSelected="1" view="pageBreakPreview" topLeftCell="A5" zoomScale="72" zoomScaleNormal="55" zoomScaleSheetLayoutView="72" workbookViewId="0">
      <selection activeCell="B6" sqref="B6:Z15"/>
    </sheetView>
  </sheetViews>
  <sheetFormatPr defaultColWidth="9" defaultRowHeight="12" x14ac:dyDescent="0.15"/>
  <cols>
    <col min="1" max="1" width="1.5" style="2" customWidth="1"/>
    <col min="2" max="13" width="8.75" style="2" customWidth="1"/>
    <col min="14" max="14" width="10.75" style="2" customWidth="1"/>
    <col min="15" max="26" width="8.75" style="2" customWidth="1"/>
    <col min="27" max="27" width="1.5" style="2" customWidth="1"/>
    <col min="28" max="16384" width="9" style="2"/>
  </cols>
  <sheetData>
    <row r="1" spans="2:26" x14ac:dyDescent="0.15">
      <c r="Z1" s="52"/>
    </row>
    <row r="2" spans="2:26" ht="24.95" customHeight="1" x14ac:dyDescent="0.15">
      <c r="B2" s="116" t="s">
        <v>925</v>
      </c>
      <c r="C2" s="3"/>
      <c r="D2" s="3"/>
      <c r="E2" s="3"/>
      <c r="F2" s="3"/>
      <c r="G2" s="3"/>
      <c r="H2" s="3"/>
      <c r="I2" s="3"/>
      <c r="J2" s="3"/>
      <c r="K2" s="3"/>
      <c r="L2" s="3"/>
      <c r="M2" s="3"/>
      <c r="N2" s="3"/>
      <c r="O2" s="77"/>
      <c r="P2" s="78"/>
      <c r="Q2" s="1137"/>
      <c r="R2" s="1138"/>
      <c r="S2" s="1138"/>
      <c r="T2" s="1138"/>
      <c r="U2" s="1139" t="s">
        <v>396</v>
      </c>
      <c r="V2" s="1140"/>
      <c r="W2" s="1141"/>
      <c r="X2" s="1134" t="s">
        <v>397</v>
      </c>
      <c r="Y2" s="1135"/>
      <c r="Z2" s="1136"/>
    </row>
    <row r="3" spans="2:26" s="1" customFormat="1" ht="25.35" customHeight="1" x14ac:dyDescent="0.15">
      <c r="B3" s="603" t="s">
        <v>398</v>
      </c>
      <c r="C3" s="604"/>
      <c r="D3" s="605"/>
      <c r="E3" s="761" t="s">
        <v>399</v>
      </c>
      <c r="F3" s="762"/>
      <c r="G3" s="762"/>
      <c r="H3" s="763"/>
      <c r="I3" s="1142" t="s">
        <v>400</v>
      </c>
      <c r="J3" s="1143"/>
      <c r="K3" s="764"/>
      <c r="L3" s="1144" t="s">
        <v>401</v>
      </c>
      <c r="M3" s="1145"/>
      <c r="N3" s="1146"/>
      <c r="O3" s="372" t="s">
        <v>511</v>
      </c>
      <c r="P3" s="373"/>
      <c r="Q3" s="374"/>
      <c r="R3" s="776" t="s">
        <v>512</v>
      </c>
      <c r="S3" s="777"/>
      <c r="T3" s="778"/>
      <c r="U3" s="631" t="s">
        <v>509</v>
      </c>
      <c r="V3" s="632"/>
      <c r="W3" s="632"/>
      <c r="X3" s="1128">
        <v>45917</v>
      </c>
      <c r="Y3" s="1129"/>
      <c r="Z3" s="1130"/>
    </row>
    <row r="4" spans="2:26" s="1" customFormat="1" ht="25.35" customHeight="1" x14ac:dyDescent="0.15">
      <c r="B4" s="616" t="s">
        <v>532</v>
      </c>
      <c r="C4" s="617"/>
      <c r="D4" s="618"/>
      <c r="E4" s="773" t="s">
        <v>406</v>
      </c>
      <c r="F4" s="774"/>
      <c r="G4" s="774"/>
      <c r="H4" s="775"/>
      <c r="I4" s="741" t="s">
        <v>402</v>
      </c>
      <c r="J4" s="742"/>
      <c r="K4" s="743"/>
      <c r="L4" s="1134" t="s">
        <v>510</v>
      </c>
      <c r="M4" s="1135"/>
      <c r="N4" s="1136"/>
      <c r="O4" s="375"/>
      <c r="P4" s="376"/>
      <c r="Q4" s="377"/>
      <c r="R4" s="779" t="s">
        <v>513</v>
      </c>
      <c r="S4" s="780"/>
      <c r="T4" s="781"/>
      <c r="U4" s="634"/>
      <c r="V4" s="635"/>
      <c r="W4" s="635"/>
      <c r="X4" s="1131"/>
      <c r="Y4" s="1132"/>
      <c r="Z4" s="1133"/>
    </row>
    <row r="5" spans="2:26" ht="50.1" customHeight="1" x14ac:dyDescent="0.15">
      <c r="B5" s="1125" t="s">
        <v>259</v>
      </c>
      <c r="C5" s="1126"/>
      <c r="D5" s="1126"/>
      <c r="E5" s="1126"/>
      <c r="F5" s="1126"/>
      <c r="G5" s="1126"/>
      <c r="H5" s="1126"/>
      <c r="I5" s="1126"/>
      <c r="J5" s="1126"/>
      <c r="K5" s="1126"/>
      <c r="L5" s="1126"/>
      <c r="M5" s="1126"/>
      <c r="N5" s="1126"/>
      <c r="O5" s="1126"/>
      <c r="P5" s="1126"/>
      <c r="Q5" s="1126"/>
      <c r="R5" s="1126"/>
      <c r="S5" s="1126"/>
      <c r="T5" s="1126"/>
      <c r="U5" s="1126"/>
      <c r="V5" s="1126"/>
      <c r="W5" s="1126"/>
      <c r="X5" s="1126"/>
      <c r="Y5" s="1126"/>
      <c r="Z5" s="1127"/>
    </row>
    <row r="6" spans="2:26" ht="50.1" customHeight="1" x14ac:dyDescent="0.15">
      <c r="B6" s="1116" t="s">
        <v>929</v>
      </c>
      <c r="C6" s="1117"/>
      <c r="D6" s="1117"/>
      <c r="E6" s="1117"/>
      <c r="F6" s="1117"/>
      <c r="G6" s="1117"/>
      <c r="H6" s="1117"/>
      <c r="I6" s="1117"/>
      <c r="J6" s="1117"/>
      <c r="K6" s="1117"/>
      <c r="L6" s="1117"/>
      <c r="M6" s="1117"/>
      <c r="N6" s="1117"/>
      <c r="O6" s="1117"/>
      <c r="P6" s="1117"/>
      <c r="Q6" s="1117"/>
      <c r="R6" s="1117"/>
      <c r="S6" s="1117"/>
      <c r="T6" s="1117"/>
      <c r="U6" s="1117"/>
      <c r="V6" s="1117"/>
      <c r="W6" s="1117"/>
      <c r="X6" s="1117"/>
      <c r="Y6" s="1117"/>
      <c r="Z6" s="1118"/>
    </row>
    <row r="7" spans="2:26" ht="100.35" customHeight="1" x14ac:dyDescent="0.15">
      <c r="B7" s="1119"/>
      <c r="C7" s="1120"/>
      <c r="D7" s="1120"/>
      <c r="E7" s="1120"/>
      <c r="F7" s="1120"/>
      <c r="G7" s="1120"/>
      <c r="H7" s="1120"/>
      <c r="I7" s="1120"/>
      <c r="J7" s="1120"/>
      <c r="K7" s="1120"/>
      <c r="L7" s="1120"/>
      <c r="M7" s="1120"/>
      <c r="N7" s="1120"/>
      <c r="O7" s="1120"/>
      <c r="P7" s="1120"/>
      <c r="Q7" s="1120"/>
      <c r="R7" s="1120"/>
      <c r="S7" s="1120"/>
      <c r="T7" s="1120"/>
      <c r="U7" s="1120"/>
      <c r="V7" s="1120"/>
      <c r="W7" s="1120"/>
      <c r="X7" s="1120"/>
      <c r="Y7" s="1120"/>
      <c r="Z7" s="1121"/>
    </row>
    <row r="8" spans="2:26" ht="50.1" customHeight="1" x14ac:dyDescent="0.15">
      <c r="B8" s="1119"/>
      <c r="C8" s="1120"/>
      <c r="D8" s="1120"/>
      <c r="E8" s="1120"/>
      <c r="F8" s="1120"/>
      <c r="G8" s="1120"/>
      <c r="H8" s="1120"/>
      <c r="I8" s="1120"/>
      <c r="J8" s="1120"/>
      <c r="K8" s="1120"/>
      <c r="L8" s="1120"/>
      <c r="M8" s="1120"/>
      <c r="N8" s="1120"/>
      <c r="O8" s="1120"/>
      <c r="P8" s="1120"/>
      <c r="Q8" s="1120"/>
      <c r="R8" s="1120"/>
      <c r="S8" s="1120"/>
      <c r="T8" s="1120"/>
      <c r="U8" s="1120"/>
      <c r="V8" s="1120"/>
      <c r="W8" s="1120"/>
      <c r="X8" s="1120"/>
      <c r="Y8" s="1120"/>
      <c r="Z8" s="1121"/>
    </row>
    <row r="9" spans="2:26" ht="100.35" customHeight="1" x14ac:dyDescent="0.15">
      <c r="B9" s="1119"/>
      <c r="C9" s="1120"/>
      <c r="D9" s="1120"/>
      <c r="E9" s="1120"/>
      <c r="F9" s="1120"/>
      <c r="G9" s="1120"/>
      <c r="H9" s="1120"/>
      <c r="I9" s="1120"/>
      <c r="J9" s="1120"/>
      <c r="K9" s="1120"/>
      <c r="L9" s="1120"/>
      <c r="M9" s="1120"/>
      <c r="N9" s="1120"/>
      <c r="O9" s="1120"/>
      <c r="P9" s="1120"/>
      <c r="Q9" s="1120"/>
      <c r="R9" s="1120"/>
      <c r="S9" s="1120"/>
      <c r="T9" s="1120"/>
      <c r="U9" s="1120"/>
      <c r="V9" s="1120"/>
      <c r="W9" s="1120"/>
      <c r="X9" s="1120"/>
      <c r="Y9" s="1120"/>
      <c r="Z9" s="1121"/>
    </row>
    <row r="10" spans="2:26" ht="50.1" customHeight="1" x14ac:dyDescent="0.15">
      <c r="B10" s="1119"/>
      <c r="C10" s="1120"/>
      <c r="D10" s="1120"/>
      <c r="E10" s="1120"/>
      <c r="F10" s="1120"/>
      <c r="G10" s="1120"/>
      <c r="H10" s="1120"/>
      <c r="I10" s="1120"/>
      <c r="J10" s="1120"/>
      <c r="K10" s="1120"/>
      <c r="L10" s="1120"/>
      <c r="M10" s="1120"/>
      <c r="N10" s="1120"/>
      <c r="O10" s="1120"/>
      <c r="P10" s="1120"/>
      <c r="Q10" s="1120"/>
      <c r="R10" s="1120"/>
      <c r="S10" s="1120"/>
      <c r="T10" s="1120"/>
      <c r="U10" s="1120"/>
      <c r="V10" s="1120"/>
      <c r="W10" s="1120"/>
      <c r="X10" s="1120"/>
      <c r="Y10" s="1120"/>
      <c r="Z10" s="1121"/>
    </row>
    <row r="11" spans="2:26" ht="100.35" customHeight="1" x14ac:dyDescent="0.15">
      <c r="B11" s="1119"/>
      <c r="C11" s="1120"/>
      <c r="D11" s="1120"/>
      <c r="E11" s="1120"/>
      <c r="F11" s="1120"/>
      <c r="G11" s="1120"/>
      <c r="H11" s="1120"/>
      <c r="I11" s="1120"/>
      <c r="J11" s="1120"/>
      <c r="K11" s="1120"/>
      <c r="L11" s="1120"/>
      <c r="M11" s="1120"/>
      <c r="N11" s="1120"/>
      <c r="O11" s="1120"/>
      <c r="P11" s="1120"/>
      <c r="Q11" s="1120"/>
      <c r="R11" s="1120"/>
      <c r="S11" s="1120"/>
      <c r="T11" s="1120"/>
      <c r="U11" s="1120"/>
      <c r="V11" s="1120"/>
      <c r="W11" s="1120"/>
      <c r="X11" s="1120"/>
      <c r="Y11" s="1120"/>
      <c r="Z11" s="1121"/>
    </row>
    <row r="12" spans="2:26" ht="50.1" customHeight="1" x14ac:dyDescent="0.15">
      <c r="B12" s="1119"/>
      <c r="C12" s="1120"/>
      <c r="D12" s="1120"/>
      <c r="E12" s="1120"/>
      <c r="F12" s="1120"/>
      <c r="G12" s="1120"/>
      <c r="H12" s="1120"/>
      <c r="I12" s="1120"/>
      <c r="J12" s="1120"/>
      <c r="K12" s="1120"/>
      <c r="L12" s="1120"/>
      <c r="M12" s="1120"/>
      <c r="N12" s="1120"/>
      <c r="O12" s="1120"/>
      <c r="P12" s="1120"/>
      <c r="Q12" s="1120"/>
      <c r="R12" s="1120"/>
      <c r="S12" s="1120"/>
      <c r="T12" s="1120"/>
      <c r="U12" s="1120"/>
      <c r="V12" s="1120"/>
      <c r="W12" s="1120"/>
      <c r="X12" s="1120"/>
      <c r="Y12" s="1120"/>
      <c r="Z12" s="1121"/>
    </row>
    <row r="13" spans="2:26" ht="100.35" customHeight="1" x14ac:dyDescent="0.15">
      <c r="B13" s="1119"/>
      <c r="C13" s="1120"/>
      <c r="D13" s="1120"/>
      <c r="E13" s="1120"/>
      <c r="F13" s="1120"/>
      <c r="G13" s="1120"/>
      <c r="H13" s="1120"/>
      <c r="I13" s="1120"/>
      <c r="J13" s="1120"/>
      <c r="K13" s="1120"/>
      <c r="L13" s="1120"/>
      <c r="M13" s="1120"/>
      <c r="N13" s="1120"/>
      <c r="O13" s="1120"/>
      <c r="P13" s="1120"/>
      <c r="Q13" s="1120"/>
      <c r="R13" s="1120"/>
      <c r="S13" s="1120"/>
      <c r="T13" s="1120"/>
      <c r="U13" s="1120"/>
      <c r="V13" s="1120"/>
      <c r="W13" s="1120"/>
      <c r="X13" s="1120"/>
      <c r="Y13" s="1120"/>
      <c r="Z13" s="1121"/>
    </row>
    <row r="14" spans="2:26" ht="50.1" customHeight="1" x14ac:dyDescent="0.15">
      <c r="B14" s="1119"/>
      <c r="C14" s="1120"/>
      <c r="D14" s="1120"/>
      <c r="E14" s="1120"/>
      <c r="F14" s="1120"/>
      <c r="G14" s="1120"/>
      <c r="H14" s="1120"/>
      <c r="I14" s="1120"/>
      <c r="J14" s="1120"/>
      <c r="K14" s="1120"/>
      <c r="L14" s="1120"/>
      <c r="M14" s="1120"/>
      <c r="N14" s="1120"/>
      <c r="O14" s="1120"/>
      <c r="P14" s="1120"/>
      <c r="Q14" s="1120"/>
      <c r="R14" s="1120"/>
      <c r="S14" s="1120"/>
      <c r="T14" s="1120"/>
      <c r="U14" s="1120"/>
      <c r="V14" s="1120"/>
      <c r="W14" s="1120"/>
      <c r="X14" s="1120"/>
      <c r="Y14" s="1120"/>
      <c r="Z14" s="1121"/>
    </row>
    <row r="15" spans="2:26" ht="100.35" customHeight="1" x14ac:dyDescent="0.15">
      <c r="B15" s="1122"/>
      <c r="C15" s="1123"/>
      <c r="D15" s="1123"/>
      <c r="E15" s="1123"/>
      <c r="F15" s="1123"/>
      <c r="G15" s="1123"/>
      <c r="H15" s="1123"/>
      <c r="I15" s="1123"/>
      <c r="J15" s="1123"/>
      <c r="K15" s="1123"/>
      <c r="L15" s="1123"/>
      <c r="M15" s="1123"/>
      <c r="N15" s="1123"/>
      <c r="O15" s="1123"/>
      <c r="P15" s="1123"/>
      <c r="Q15" s="1123"/>
      <c r="R15" s="1123"/>
      <c r="S15" s="1123"/>
      <c r="T15" s="1123"/>
      <c r="U15" s="1123"/>
      <c r="V15" s="1123"/>
      <c r="W15" s="1123"/>
      <c r="X15" s="1123"/>
      <c r="Y15" s="1123"/>
      <c r="Z15" s="1124"/>
    </row>
    <row r="16" spans="2:26" ht="9.75" customHeight="1" x14ac:dyDescent="0.15">
      <c r="B16" s="79"/>
      <c r="C16" s="79"/>
      <c r="D16" s="80"/>
      <c r="E16" s="81"/>
      <c r="F16" s="81"/>
      <c r="G16" s="81"/>
      <c r="H16" s="81"/>
      <c r="I16" s="81"/>
      <c r="J16" s="81"/>
      <c r="K16" s="81"/>
      <c r="L16" s="81"/>
      <c r="M16" s="81"/>
      <c r="N16" s="81"/>
      <c r="O16" s="81"/>
      <c r="P16" s="81"/>
      <c r="Q16" s="81"/>
      <c r="R16" s="81"/>
      <c r="S16" s="81"/>
      <c r="T16" s="81"/>
      <c r="U16" s="81"/>
      <c r="V16" s="81"/>
      <c r="W16" s="81"/>
      <c r="X16" s="81"/>
      <c r="Y16" s="81"/>
      <c r="Z16" s="81"/>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12"/>
  <dataValidations count="1">
    <dataValidation allowBlank="1" showInputMessage="1" showErrorMessage="1" prompt="診断区分の所見を、１ページあたり5,000文字以内で入力する。_x000a_文字数が多い場合には、シートをコピーし複数ページで入力する。" sqref="B6:Z15" xr:uid="{AEAFE069-DFD4-421F-AE6B-F3C88FCFF3BC}"/>
  </dataValidations>
  <printOptions horizontalCentered="1" verticalCentered="1"/>
  <pageMargins left="0.23622047244094488" right="0.23622047244094488" top="0.74803149606299213" bottom="0.74803149606299213" header="0.31496062992125984" footer="0.31496062992125984"/>
  <pageSetup paperSize="9" scale="60" orientation="landscape" copies="2"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4" zoomScaleNormal="85" zoomScaleSheetLayoutView="100" workbookViewId="0">
      <selection activeCell="E35" sqref="E35"/>
    </sheetView>
  </sheetViews>
  <sheetFormatPr defaultRowHeight="13.5" x14ac:dyDescent="0.15"/>
  <cols>
    <col min="2" max="2" width="18.125" bestFit="1" customWidth="1"/>
    <col min="3" max="3" width="22.75" customWidth="1"/>
    <col min="4" max="5" width="18.5" bestFit="1" customWidth="1"/>
    <col min="6" max="6" width="12.75" customWidth="1"/>
    <col min="7" max="7" width="9.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47" t="s">
        <v>260</v>
      </c>
      <c r="C4" s="1148"/>
      <c r="D4" s="1148"/>
      <c r="E4" s="1148"/>
      <c r="F4" s="1149"/>
    </row>
    <row r="5" spans="2:10" ht="14.25" thickBot="1" x14ac:dyDescent="0.2">
      <c r="B5" s="159" t="s">
        <v>261</v>
      </c>
      <c r="C5" s="160" t="s">
        <v>262</v>
      </c>
      <c r="D5" s="160" t="s">
        <v>263</v>
      </c>
      <c r="E5" s="160" t="s">
        <v>264</v>
      </c>
      <c r="F5" s="161" t="s">
        <v>265</v>
      </c>
    </row>
    <row r="6" spans="2:10" ht="14.25" thickTop="1" x14ac:dyDescent="0.15">
      <c r="B6" s="169" t="s">
        <v>266</v>
      </c>
      <c r="C6" s="170" t="s">
        <v>267</v>
      </c>
      <c r="D6" s="170" t="s">
        <v>268</v>
      </c>
      <c r="E6" s="170" t="s">
        <v>269</v>
      </c>
      <c r="F6" s="171" t="s">
        <v>270</v>
      </c>
    </row>
    <row r="7" spans="2:10" x14ac:dyDescent="0.15">
      <c r="B7" s="169" t="s">
        <v>271</v>
      </c>
      <c r="C7" s="170" t="s">
        <v>272</v>
      </c>
      <c r="D7" s="170" t="s">
        <v>273</v>
      </c>
      <c r="E7" s="170" t="s">
        <v>274</v>
      </c>
      <c r="F7" s="171" t="s">
        <v>275</v>
      </c>
    </row>
    <row r="8" spans="2:10" x14ac:dyDescent="0.15">
      <c r="B8" s="169" t="s">
        <v>276</v>
      </c>
      <c r="C8" s="170" t="s">
        <v>277</v>
      </c>
      <c r="D8" s="170"/>
      <c r="E8" s="170" t="s">
        <v>278</v>
      </c>
      <c r="F8" s="171"/>
    </row>
    <row r="9" spans="2:10" x14ac:dyDescent="0.15">
      <c r="B9" s="169" t="s">
        <v>279</v>
      </c>
      <c r="C9" s="170" t="s">
        <v>280</v>
      </c>
      <c r="D9" s="170"/>
      <c r="E9" s="170" t="s">
        <v>281</v>
      </c>
      <c r="F9" s="171"/>
    </row>
    <row r="10" spans="2:10" x14ac:dyDescent="0.15">
      <c r="B10" s="169" t="s">
        <v>282</v>
      </c>
      <c r="C10" s="170" t="s">
        <v>283</v>
      </c>
      <c r="D10" s="170"/>
      <c r="E10" s="170" t="s">
        <v>284</v>
      </c>
      <c r="F10" s="171"/>
    </row>
    <row r="11" spans="2:10" x14ac:dyDescent="0.15">
      <c r="B11" s="169" t="s">
        <v>285</v>
      </c>
      <c r="C11" s="170" t="s">
        <v>286</v>
      </c>
      <c r="D11" s="170"/>
      <c r="E11" s="170"/>
      <c r="F11" s="171"/>
    </row>
    <row r="12" spans="2:10" ht="14.25" thickBot="1" x14ac:dyDescent="0.2">
      <c r="B12" s="172" t="s">
        <v>287</v>
      </c>
      <c r="C12" s="173"/>
      <c r="D12" s="173"/>
      <c r="E12" s="173"/>
      <c r="F12" s="174"/>
    </row>
    <row r="13" spans="2:10" ht="14.25" thickBot="1" x14ac:dyDescent="0.2"/>
    <row r="14" spans="2:10" x14ac:dyDescent="0.15">
      <c r="B14" s="1147" t="s">
        <v>288</v>
      </c>
      <c r="C14" s="1148"/>
      <c r="D14" s="1148"/>
      <c r="E14" s="1148"/>
      <c r="F14" s="1148"/>
      <c r="G14" s="1148"/>
      <c r="H14" s="1148"/>
      <c r="I14" s="1148"/>
      <c r="J14" s="1149"/>
    </row>
    <row r="15" spans="2:10" ht="14.25" thickBot="1" x14ac:dyDescent="0.2">
      <c r="B15" s="159" t="s">
        <v>289</v>
      </c>
      <c r="C15" s="160" t="s">
        <v>290</v>
      </c>
      <c r="D15" s="160" t="s">
        <v>291</v>
      </c>
      <c r="E15" s="160" t="s">
        <v>292</v>
      </c>
      <c r="F15" s="160" t="s">
        <v>293</v>
      </c>
      <c r="G15" s="160" t="s">
        <v>294</v>
      </c>
      <c r="H15" s="160" t="s">
        <v>295</v>
      </c>
      <c r="I15" s="160" t="s">
        <v>296</v>
      </c>
      <c r="J15" s="161" t="s">
        <v>297</v>
      </c>
    </row>
    <row r="16" spans="2:10" ht="14.25" thickTop="1" x14ac:dyDescent="0.15">
      <c r="B16" s="162" t="s">
        <v>298</v>
      </c>
      <c r="C16" s="163" t="s">
        <v>299</v>
      </c>
      <c r="D16" s="163" t="s">
        <v>300</v>
      </c>
      <c r="E16" s="163" t="s">
        <v>301</v>
      </c>
      <c r="F16" s="163" t="s">
        <v>302</v>
      </c>
      <c r="G16" s="163" t="s">
        <v>302</v>
      </c>
      <c r="H16" s="163" t="s">
        <v>303</v>
      </c>
      <c r="I16" s="163" t="s">
        <v>304</v>
      </c>
      <c r="J16" s="164" t="s">
        <v>305</v>
      </c>
    </row>
    <row r="17" spans="2:10" x14ac:dyDescent="0.15">
      <c r="B17" s="162" t="s">
        <v>306</v>
      </c>
      <c r="C17" s="163" t="s">
        <v>307</v>
      </c>
      <c r="D17" s="163" t="s">
        <v>308</v>
      </c>
      <c r="E17" s="163" t="s">
        <v>309</v>
      </c>
      <c r="F17" s="163" t="s">
        <v>310</v>
      </c>
      <c r="G17" s="163" t="s">
        <v>311</v>
      </c>
      <c r="H17" s="163" t="s">
        <v>312</v>
      </c>
      <c r="I17" s="163" t="s">
        <v>313</v>
      </c>
      <c r="J17" s="164" t="s">
        <v>314</v>
      </c>
    </row>
    <row r="18" spans="2:10" x14ac:dyDescent="0.15">
      <c r="B18" s="162" t="s">
        <v>315</v>
      </c>
      <c r="C18" s="163" t="s">
        <v>316</v>
      </c>
      <c r="D18" s="163" t="s">
        <v>317</v>
      </c>
      <c r="E18" s="163" t="s">
        <v>318</v>
      </c>
      <c r="F18" s="163" t="s">
        <v>319</v>
      </c>
      <c r="G18" s="163" t="s">
        <v>320</v>
      </c>
      <c r="H18" s="163"/>
      <c r="I18" s="163" t="s">
        <v>312</v>
      </c>
      <c r="J18" s="164" t="s">
        <v>321</v>
      </c>
    </row>
    <row r="19" spans="2:10" x14ac:dyDescent="0.15">
      <c r="B19" s="162" t="s">
        <v>322</v>
      </c>
      <c r="C19" s="163" t="s">
        <v>323</v>
      </c>
      <c r="D19" s="163"/>
      <c r="E19" s="163" t="s">
        <v>324</v>
      </c>
      <c r="F19" s="163" t="s">
        <v>320</v>
      </c>
      <c r="G19" s="163" t="s">
        <v>325</v>
      </c>
      <c r="H19" s="163"/>
      <c r="I19" s="163"/>
      <c r="J19" s="164"/>
    </row>
    <row r="20" spans="2:10" x14ac:dyDescent="0.15">
      <c r="B20" s="162" t="s">
        <v>326</v>
      </c>
      <c r="C20" s="163" t="s">
        <v>327</v>
      </c>
      <c r="D20" s="163"/>
      <c r="E20" s="163" t="s">
        <v>328</v>
      </c>
      <c r="F20" s="163" t="s">
        <v>325</v>
      </c>
      <c r="G20" s="163" t="s">
        <v>329</v>
      </c>
      <c r="H20" s="163"/>
      <c r="I20" s="163"/>
      <c r="J20" s="164"/>
    </row>
    <row r="21" spans="2:10" x14ac:dyDescent="0.15">
      <c r="B21" s="162" t="s">
        <v>283</v>
      </c>
      <c r="C21" s="163" t="s">
        <v>330</v>
      </c>
      <c r="D21" s="163"/>
      <c r="E21" s="163" t="s">
        <v>331</v>
      </c>
      <c r="F21" s="163" t="s">
        <v>329</v>
      </c>
      <c r="G21" s="163"/>
      <c r="H21" s="163"/>
      <c r="I21" s="163"/>
      <c r="J21" s="164"/>
    </row>
    <row r="22" spans="2:10" x14ac:dyDescent="0.15">
      <c r="B22" s="162"/>
      <c r="C22" s="163" t="s">
        <v>332</v>
      </c>
      <c r="D22" s="163"/>
      <c r="E22" s="163" t="s">
        <v>333</v>
      </c>
      <c r="F22" s="163"/>
      <c r="G22" s="163"/>
      <c r="H22" s="163"/>
      <c r="I22" s="163"/>
      <c r="J22" s="164"/>
    </row>
    <row r="23" spans="2:10" x14ac:dyDescent="0.15">
      <c r="B23" s="162"/>
      <c r="C23" s="163" t="s">
        <v>334</v>
      </c>
      <c r="D23" s="163"/>
      <c r="E23" s="163" t="s">
        <v>335</v>
      </c>
      <c r="F23" s="163"/>
      <c r="G23" s="163"/>
      <c r="H23" s="163"/>
      <c r="I23" s="163"/>
      <c r="J23" s="164"/>
    </row>
    <row r="24" spans="2:10" x14ac:dyDescent="0.15">
      <c r="B24" s="162"/>
      <c r="C24" s="163" t="s">
        <v>336</v>
      </c>
      <c r="D24" s="163"/>
      <c r="E24" s="163" t="s">
        <v>337</v>
      </c>
      <c r="F24" s="163"/>
      <c r="G24" s="163"/>
      <c r="H24" s="163"/>
      <c r="I24" s="163"/>
      <c r="J24" s="164"/>
    </row>
    <row r="25" spans="2:10" x14ac:dyDescent="0.15">
      <c r="B25" s="162"/>
      <c r="C25" s="163" t="s">
        <v>338</v>
      </c>
      <c r="D25" s="163"/>
      <c r="E25" s="163" t="s">
        <v>339</v>
      </c>
      <c r="F25" s="163"/>
      <c r="G25" s="163"/>
      <c r="H25" s="163"/>
      <c r="I25" s="163"/>
      <c r="J25" s="164"/>
    </row>
    <row r="26" spans="2:10" x14ac:dyDescent="0.15">
      <c r="B26" s="162"/>
      <c r="C26" s="163" t="s">
        <v>340</v>
      </c>
      <c r="D26" s="163"/>
      <c r="E26" s="165" t="s">
        <v>341</v>
      </c>
      <c r="F26" s="163"/>
      <c r="G26" s="163"/>
      <c r="H26" s="163"/>
      <c r="I26" s="163"/>
      <c r="J26" s="164"/>
    </row>
    <row r="27" spans="2:10" x14ac:dyDescent="0.15">
      <c r="B27" s="162"/>
      <c r="C27" s="163" t="s">
        <v>342</v>
      </c>
      <c r="D27" s="163"/>
      <c r="E27" s="163" t="s">
        <v>343</v>
      </c>
      <c r="F27" s="163"/>
      <c r="G27" s="163"/>
      <c r="H27" s="163"/>
      <c r="I27" s="163"/>
      <c r="J27" s="164"/>
    </row>
    <row r="28" spans="2:10" x14ac:dyDescent="0.15">
      <c r="B28" s="162"/>
      <c r="C28" s="163" t="s">
        <v>344</v>
      </c>
      <c r="D28" s="163"/>
      <c r="E28" s="165"/>
      <c r="F28" s="163"/>
      <c r="G28" s="163"/>
      <c r="H28" s="163"/>
      <c r="I28" s="163"/>
      <c r="J28" s="164"/>
    </row>
    <row r="29" spans="2:10" x14ac:dyDescent="0.15">
      <c r="B29" s="162"/>
      <c r="C29" s="163" t="s">
        <v>283</v>
      </c>
      <c r="D29" s="163"/>
      <c r="E29" s="163"/>
      <c r="F29" s="163"/>
      <c r="G29" s="163"/>
      <c r="H29" s="163"/>
      <c r="I29" s="163"/>
      <c r="J29" s="164"/>
    </row>
    <row r="30" spans="2:10" x14ac:dyDescent="0.15">
      <c r="B30" s="162"/>
      <c r="C30" s="163"/>
      <c r="D30" s="163"/>
      <c r="E30" s="163"/>
      <c r="F30" s="163"/>
      <c r="G30" s="163"/>
      <c r="H30" s="163"/>
      <c r="I30" s="163"/>
      <c r="J30" s="164"/>
    </row>
    <row r="31" spans="2:10" x14ac:dyDescent="0.15">
      <c r="B31" s="162"/>
      <c r="C31" s="163" t="s">
        <v>344</v>
      </c>
      <c r="D31" s="163"/>
      <c r="E31" s="163"/>
      <c r="F31" s="163"/>
      <c r="G31" s="163"/>
      <c r="H31" s="163"/>
      <c r="I31" s="163"/>
      <c r="J31" s="164"/>
    </row>
    <row r="32" spans="2:10" x14ac:dyDescent="0.15">
      <c r="B32" s="162"/>
      <c r="C32" s="163" t="s">
        <v>283</v>
      </c>
      <c r="D32" s="163"/>
      <c r="E32" s="163"/>
      <c r="F32" s="163"/>
      <c r="G32" s="163"/>
      <c r="H32" s="163"/>
      <c r="I32" s="163"/>
      <c r="J32" s="164"/>
    </row>
    <row r="33" spans="2:10" x14ac:dyDescent="0.15">
      <c r="B33" s="162"/>
      <c r="C33" s="163"/>
      <c r="D33" s="163"/>
      <c r="E33" s="163"/>
      <c r="F33" s="163"/>
      <c r="G33" s="163"/>
      <c r="H33" s="163"/>
      <c r="I33" s="163"/>
      <c r="J33" s="164"/>
    </row>
    <row r="34" spans="2:10" x14ac:dyDescent="0.15">
      <c r="B34" s="162"/>
      <c r="C34" s="163" t="s">
        <v>345</v>
      </c>
      <c r="D34" s="163"/>
      <c r="E34" s="163"/>
      <c r="F34" s="163"/>
      <c r="G34" s="163"/>
      <c r="H34" s="163"/>
      <c r="I34" s="163"/>
      <c r="J34" s="164"/>
    </row>
    <row r="35" spans="2:10" x14ac:dyDescent="0.15">
      <c r="B35" s="162"/>
      <c r="C35" s="163" t="s">
        <v>283</v>
      </c>
      <c r="D35" s="163"/>
      <c r="E35" s="163"/>
      <c r="F35" s="163"/>
      <c r="G35" s="163"/>
      <c r="H35" s="163"/>
      <c r="I35" s="163"/>
      <c r="J35" s="164"/>
    </row>
    <row r="36" spans="2:10" x14ac:dyDescent="0.15">
      <c r="B36" s="162"/>
      <c r="C36" s="163"/>
      <c r="D36" s="163"/>
      <c r="E36" s="163"/>
      <c r="F36" s="163"/>
      <c r="G36" s="163"/>
      <c r="H36" s="163"/>
      <c r="I36" s="163"/>
      <c r="J36" s="164"/>
    </row>
    <row r="37" spans="2:10" x14ac:dyDescent="0.15">
      <c r="B37" s="162"/>
      <c r="C37" s="163" t="s">
        <v>346</v>
      </c>
      <c r="D37" s="163"/>
      <c r="E37" s="163"/>
      <c r="F37" s="163"/>
      <c r="G37" s="163"/>
      <c r="H37" s="163"/>
      <c r="I37" s="163"/>
      <c r="J37" s="164"/>
    </row>
    <row r="38" spans="2:10" x14ac:dyDescent="0.15">
      <c r="B38" s="162"/>
      <c r="C38" s="163" t="s">
        <v>347</v>
      </c>
      <c r="D38" s="163"/>
      <c r="E38" s="163"/>
      <c r="F38" s="163"/>
      <c r="G38" s="163"/>
      <c r="H38" s="163"/>
      <c r="I38" s="163"/>
      <c r="J38" s="164"/>
    </row>
    <row r="39" spans="2:10" x14ac:dyDescent="0.15">
      <c r="B39" s="162"/>
      <c r="C39" s="163" t="s">
        <v>283</v>
      </c>
      <c r="D39" s="163"/>
      <c r="E39" s="163"/>
      <c r="F39" s="163"/>
      <c r="G39" s="163"/>
      <c r="H39" s="163"/>
      <c r="I39" s="163"/>
      <c r="J39" s="164"/>
    </row>
    <row r="40" spans="2:10" x14ac:dyDescent="0.15">
      <c r="B40" s="162"/>
      <c r="C40" s="163"/>
      <c r="D40" s="163"/>
      <c r="E40" s="163"/>
      <c r="F40" s="163"/>
      <c r="G40" s="163"/>
      <c r="H40" s="163"/>
      <c r="I40" s="163"/>
      <c r="J40" s="164"/>
    </row>
    <row r="41" spans="2:10" x14ac:dyDescent="0.15">
      <c r="B41" s="162"/>
      <c r="C41" s="163" t="s">
        <v>348</v>
      </c>
      <c r="D41" s="163"/>
      <c r="E41" s="163"/>
      <c r="F41" s="163"/>
      <c r="G41" s="163"/>
      <c r="H41" s="163"/>
      <c r="I41" s="163"/>
      <c r="J41" s="164"/>
    </row>
    <row r="42" spans="2:10" x14ac:dyDescent="0.15">
      <c r="B42" s="162"/>
      <c r="C42" s="163" t="s">
        <v>349</v>
      </c>
      <c r="D42" s="163"/>
      <c r="E42" s="163"/>
      <c r="F42" s="163"/>
      <c r="G42" s="163"/>
      <c r="H42" s="163"/>
      <c r="I42" s="163"/>
      <c r="J42" s="164"/>
    </row>
    <row r="43" spans="2:10" x14ac:dyDescent="0.15">
      <c r="B43" s="162"/>
      <c r="C43" s="163" t="s">
        <v>350</v>
      </c>
      <c r="D43" s="163"/>
      <c r="E43" s="163"/>
      <c r="F43" s="163"/>
      <c r="G43" s="163"/>
      <c r="H43" s="163"/>
      <c r="I43" s="163"/>
      <c r="J43" s="164"/>
    </row>
    <row r="44" spans="2:10" x14ac:dyDescent="0.15">
      <c r="B44" s="162"/>
      <c r="C44" s="163" t="s">
        <v>351</v>
      </c>
      <c r="D44" s="163"/>
      <c r="E44" s="163"/>
      <c r="F44" s="163"/>
      <c r="G44" s="163"/>
      <c r="H44" s="163"/>
      <c r="I44" s="163"/>
      <c r="J44" s="164"/>
    </row>
    <row r="45" spans="2:10" x14ac:dyDescent="0.15">
      <c r="B45" s="162"/>
      <c r="C45" s="163" t="s">
        <v>283</v>
      </c>
      <c r="D45" s="163"/>
      <c r="E45" s="163"/>
      <c r="F45" s="163"/>
      <c r="G45" s="163"/>
      <c r="H45" s="163"/>
      <c r="I45" s="163"/>
      <c r="J45" s="164"/>
    </row>
    <row r="46" spans="2:10" x14ac:dyDescent="0.15">
      <c r="B46" s="162"/>
      <c r="C46" s="163"/>
      <c r="D46" s="163"/>
      <c r="E46" s="163"/>
      <c r="F46" s="163"/>
      <c r="G46" s="163"/>
      <c r="H46" s="163"/>
      <c r="I46" s="163"/>
      <c r="J46" s="164"/>
    </row>
    <row r="47" spans="2:10" ht="14.25" thickBot="1" x14ac:dyDescent="0.2">
      <c r="B47" s="166"/>
      <c r="C47" s="167" t="s">
        <v>283</v>
      </c>
      <c r="D47" s="167"/>
      <c r="E47" s="167"/>
      <c r="F47" s="167"/>
      <c r="G47" s="167"/>
      <c r="H47" s="167"/>
      <c r="I47" s="167"/>
      <c r="J47" s="168"/>
    </row>
    <row r="49" spans="2:7" ht="14.25" thickBot="1" x14ac:dyDescent="0.2">
      <c r="C49" s="51"/>
      <c r="D49" s="51"/>
      <c r="E49" s="51"/>
      <c r="F49" s="51"/>
      <c r="G49" s="51"/>
    </row>
    <row r="50" spans="2:7" x14ac:dyDescent="0.15">
      <c r="B50" s="1150" t="s">
        <v>352</v>
      </c>
      <c r="C50" s="1151"/>
      <c r="D50" s="1151"/>
      <c r="E50" s="1151"/>
      <c r="F50" s="1151"/>
      <c r="G50" s="1152"/>
    </row>
    <row r="51" spans="2:7" ht="14.25" thickBot="1" x14ac:dyDescent="0.2">
      <c r="B51" s="157" t="s">
        <v>353</v>
      </c>
      <c r="C51" s="45" t="s">
        <v>289</v>
      </c>
      <c r="D51" s="45" t="s">
        <v>354</v>
      </c>
      <c r="E51" s="45" t="s">
        <v>355</v>
      </c>
      <c r="F51" s="46" t="s">
        <v>356</v>
      </c>
      <c r="G51" s="158" t="s">
        <v>357</v>
      </c>
    </row>
    <row r="52" spans="2:7" ht="14.25" thickTop="1" x14ac:dyDescent="0.15">
      <c r="B52" s="175" t="s">
        <v>358</v>
      </c>
      <c r="C52" s="163" t="s">
        <v>359</v>
      </c>
      <c r="D52" s="163" t="s">
        <v>360</v>
      </c>
      <c r="E52" s="163" t="s">
        <v>361</v>
      </c>
      <c r="F52" s="163" t="s">
        <v>362</v>
      </c>
      <c r="G52" s="164" t="s">
        <v>305</v>
      </c>
    </row>
    <row r="53" spans="2:7" x14ac:dyDescent="0.15">
      <c r="B53" s="175" t="s">
        <v>363</v>
      </c>
      <c r="C53" s="163" t="s">
        <v>364</v>
      </c>
      <c r="D53" s="163" t="s">
        <v>365</v>
      </c>
      <c r="E53" s="163" t="s">
        <v>366</v>
      </c>
      <c r="F53" s="163" t="s">
        <v>367</v>
      </c>
      <c r="G53" s="164" t="s">
        <v>314</v>
      </c>
    </row>
    <row r="54" spans="2:7" x14ac:dyDescent="0.15">
      <c r="B54" s="175" t="s">
        <v>368</v>
      </c>
      <c r="C54" s="163" t="s">
        <v>369</v>
      </c>
      <c r="D54" s="163" t="s">
        <v>370</v>
      </c>
      <c r="E54" s="163" t="s">
        <v>371</v>
      </c>
      <c r="F54" s="163"/>
      <c r="G54" s="164" t="s">
        <v>321</v>
      </c>
    </row>
    <row r="55" spans="2:7" x14ac:dyDescent="0.15">
      <c r="B55" s="175" t="s">
        <v>372</v>
      </c>
      <c r="C55" s="163"/>
      <c r="D55" s="163"/>
      <c r="E55" s="163" t="s">
        <v>373</v>
      </c>
      <c r="F55" s="163"/>
      <c r="G55" s="164"/>
    </row>
    <row r="56" spans="2:7" x14ac:dyDescent="0.15">
      <c r="B56" s="175"/>
      <c r="C56" s="163" t="s">
        <v>374</v>
      </c>
      <c r="D56" s="163"/>
      <c r="E56" s="163" t="s">
        <v>375</v>
      </c>
      <c r="F56" s="163"/>
      <c r="G56" s="164"/>
    </row>
    <row r="57" spans="2:7" x14ac:dyDescent="0.15">
      <c r="B57" s="175"/>
      <c r="C57" s="163" t="s">
        <v>376</v>
      </c>
      <c r="D57" s="163"/>
      <c r="E57" s="163" t="s">
        <v>377</v>
      </c>
      <c r="F57" s="163"/>
      <c r="G57" s="164"/>
    </row>
    <row r="58" spans="2:7" x14ac:dyDescent="0.15">
      <c r="B58" s="175"/>
      <c r="C58" s="163" t="s">
        <v>378</v>
      </c>
      <c r="D58" s="163"/>
      <c r="E58" s="163" t="s">
        <v>343</v>
      </c>
      <c r="F58" s="163"/>
      <c r="G58" s="164"/>
    </row>
    <row r="59" spans="2:7" x14ac:dyDescent="0.15">
      <c r="B59" s="175"/>
      <c r="C59" s="163" t="s">
        <v>379</v>
      </c>
      <c r="D59" s="163"/>
      <c r="E59" s="163"/>
      <c r="F59" s="163"/>
      <c r="G59" s="164"/>
    </row>
    <row r="60" spans="2:7" x14ac:dyDescent="0.15">
      <c r="B60" s="175"/>
      <c r="C60" s="163" t="s">
        <v>283</v>
      </c>
      <c r="D60" s="163"/>
      <c r="E60" s="163"/>
      <c r="F60" s="163"/>
      <c r="G60" s="164"/>
    </row>
    <row r="61" spans="2:7" x14ac:dyDescent="0.15">
      <c r="B61" s="175"/>
      <c r="C61" s="163"/>
      <c r="D61" s="163"/>
      <c r="E61" s="163"/>
      <c r="F61" s="163"/>
      <c r="G61" s="164"/>
    </row>
    <row r="62" spans="2:7" x14ac:dyDescent="0.15">
      <c r="B62" s="175"/>
      <c r="C62" s="163" t="s">
        <v>87</v>
      </c>
      <c r="D62" s="163"/>
      <c r="E62" s="163"/>
      <c r="F62" s="163"/>
      <c r="G62" s="164"/>
    </row>
    <row r="63" spans="2:7" x14ac:dyDescent="0.15">
      <c r="B63" s="175"/>
      <c r="C63" s="163" t="s">
        <v>88</v>
      </c>
      <c r="D63" s="163"/>
      <c r="E63" s="163"/>
      <c r="F63" s="163"/>
      <c r="G63" s="164"/>
    </row>
    <row r="64" spans="2:7" x14ac:dyDescent="0.15">
      <c r="B64" s="175"/>
      <c r="C64" s="163" t="s">
        <v>89</v>
      </c>
      <c r="D64" s="163"/>
      <c r="E64" s="163"/>
      <c r="F64" s="163"/>
      <c r="G64" s="164"/>
    </row>
    <row r="65" spans="2:7" x14ac:dyDescent="0.15">
      <c r="B65" s="175"/>
      <c r="C65" s="163" t="s">
        <v>90</v>
      </c>
      <c r="D65" s="163"/>
      <c r="E65" s="163"/>
      <c r="F65" s="163"/>
      <c r="G65" s="164"/>
    </row>
    <row r="66" spans="2:7" x14ac:dyDescent="0.15">
      <c r="B66" s="175"/>
      <c r="C66" s="163" t="s">
        <v>380</v>
      </c>
      <c r="D66" s="163"/>
      <c r="E66" s="163"/>
      <c r="F66" s="163"/>
      <c r="G66" s="164"/>
    </row>
    <row r="67" spans="2:7" x14ac:dyDescent="0.15">
      <c r="B67" s="175"/>
      <c r="C67" s="163" t="s">
        <v>381</v>
      </c>
      <c r="D67" s="163"/>
      <c r="E67" s="163"/>
      <c r="F67" s="163"/>
      <c r="G67" s="164"/>
    </row>
    <row r="68" spans="2:7" x14ac:dyDescent="0.15">
      <c r="B68" s="175"/>
      <c r="C68" s="163" t="s">
        <v>91</v>
      </c>
      <c r="D68" s="163"/>
      <c r="E68" s="163"/>
      <c r="F68" s="163"/>
      <c r="G68" s="164"/>
    </row>
    <row r="69" spans="2:7" x14ac:dyDescent="0.15">
      <c r="B69" s="175"/>
      <c r="C69" s="163" t="s">
        <v>92</v>
      </c>
      <c r="D69" s="163"/>
      <c r="E69" s="163"/>
      <c r="F69" s="163"/>
      <c r="G69" s="164"/>
    </row>
    <row r="70" spans="2:7" x14ac:dyDescent="0.15">
      <c r="B70" s="175"/>
      <c r="C70" s="163" t="s">
        <v>382</v>
      </c>
      <c r="D70" s="163"/>
      <c r="E70" s="163"/>
      <c r="F70" s="163"/>
      <c r="G70" s="164"/>
    </row>
    <row r="71" spans="2:7" x14ac:dyDescent="0.15">
      <c r="B71" s="175"/>
      <c r="C71" s="163" t="s">
        <v>94</v>
      </c>
      <c r="D71" s="163"/>
      <c r="E71" s="163"/>
      <c r="F71" s="163"/>
      <c r="G71" s="164"/>
    </row>
    <row r="72" spans="2:7" x14ac:dyDescent="0.15">
      <c r="B72" s="175"/>
      <c r="C72" s="163" t="s">
        <v>96</v>
      </c>
      <c r="D72" s="163"/>
      <c r="E72" s="163"/>
      <c r="F72" s="163"/>
      <c r="G72" s="164"/>
    </row>
    <row r="73" spans="2:7" x14ac:dyDescent="0.15">
      <c r="B73" s="175"/>
      <c r="C73" s="163" t="s">
        <v>97</v>
      </c>
      <c r="D73" s="163"/>
      <c r="E73" s="163"/>
      <c r="F73" s="163"/>
      <c r="G73" s="164"/>
    </row>
    <row r="74" spans="2:7" x14ac:dyDescent="0.15">
      <c r="B74" s="175"/>
      <c r="C74" s="163" t="s">
        <v>98</v>
      </c>
      <c r="D74" s="163"/>
      <c r="E74" s="163"/>
      <c r="F74" s="163"/>
      <c r="G74" s="164"/>
    </row>
    <row r="75" spans="2:7" x14ac:dyDescent="0.15">
      <c r="B75" s="175"/>
      <c r="C75" s="163" t="s">
        <v>99</v>
      </c>
      <c r="D75" s="163"/>
      <c r="E75" s="163"/>
      <c r="F75" s="163"/>
      <c r="G75" s="164"/>
    </row>
    <row r="76" spans="2:7" x14ac:dyDescent="0.15">
      <c r="B76" s="175"/>
      <c r="C76" s="163" t="s">
        <v>100</v>
      </c>
      <c r="D76" s="163"/>
      <c r="E76" s="163"/>
      <c r="F76" s="163"/>
      <c r="G76" s="164"/>
    </row>
    <row r="77" spans="2:7" x14ac:dyDescent="0.15">
      <c r="B77" s="175"/>
      <c r="C77" s="163" t="s">
        <v>343</v>
      </c>
      <c r="D77" s="163"/>
      <c r="E77" s="163"/>
      <c r="F77" s="163"/>
      <c r="G77" s="164"/>
    </row>
    <row r="78" spans="2:7" x14ac:dyDescent="0.15">
      <c r="B78" s="175"/>
      <c r="C78" s="163"/>
      <c r="D78" s="163"/>
      <c r="E78" s="163"/>
      <c r="F78" s="163"/>
      <c r="G78" s="164"/>
    </row>
    <row r="79" spans="2:7" x14ac:dyDescent="0.15">
      <c r="B79" s="175"/>
      <c r="C79" s="163" t="s">
        <v>383</v>
      </c>
      <c r="D79" s="163"/>
      <c r="E79" s="163"/>
      <c r="F79" s="163"/>
      <c r="G79" s="164"/>
    </row>
    <row r="80" spans="2:7" x14ac:dyDescent="0.15">
      <c r="B80" s="175"/>
      <c r="C80" s="163" t="s">
        <v>384</v>
      </c>
      <c r="D80" s="163"/>
      <c r="E80" s="163"/>
      <c r="F80" s="163"/>
      <c r="G80" s="164"/>
    </row>
    <row r="81" spans="2:7" x14ac:dyDescent="0.15">
      <c r="B81" s="175"/>
      <c r="C81" s="163" t="s">
        <v>385</v>
      </c>
      <c r="D81" s="163"/>
      <c r="E81" s="163"/>
      <c r="F81" s="163"/>
      <c r="G81" s="164"/>
    </row>
    <row r="82" spans="2:7" x14ac:dyDescent="0.15">
      <c r="B82" s="175"/>
      <c r="C82" s="163" t="s">
        <v>386</v>
      </c>
      <c r="D82" s="163"/>
      <c r="E82" s="163"/>
      <c r="F82" s="163"/>
      <c r="G82" s="164"/>
    </row>
    <row r="83" spans="2:7" ht="14.25" thickBot="1" x14ac:dyDescent="0.2">
      <c r="B83" s="176"/>
      <c r="C83" s="167" t="s">
        <v>343</v>
      </c>
      <c r="D83" s="167"/>
      <c r="E83" s="167"/>
      <c r="F83" s="167"/>
      <c r="G83" s="168"/>
    </row>
  </sheetData>
  <mergeCells count="3">
    <mergeCell ref="B14:J14"/>
    <mergeCell ref="B50:G50"/>
    <mergeCell ref="B4:F4"/>
  </mergeCells>
  <phoneticPr fontId="12"/>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2.xml><?xml version="1.0" encoding="utf-8"?>
<ds:datastoreItem xmlns:ds="http://schemas.openxmlformats.org/officeDocument/2006/customXml" ds:itemID="{40DFDDF6-2908-453B-B75E-0C4F7A558B6F}">
  <ds:schemaRefs>
    <ds:schemaRef ds:uri="http://schemas.microsoft.com/office/2006/documentManagement/types"/>
    <ds:schemaRef ds:uri="http://purl.org/dc/elements/1.1/"/>
    <ds:schemaRef ds:uri="http://schemas.microsoft.com/office/2006/metadata/properties"/>
    <ds:schemaRef ds:uri="a51e9b84-0d65-4c4a-a814-9438be8277eb"/>
    <ds:schemaRef ds:uri="http://purl.org/dc/terms/"/>
    <ds:schemaRef ds:uri="http://schemas.microsoft.com/office/infopath/2007/PartnerControls"/>
    <ds:schemaRef ds:uri="http://www.w3.org/XML/1998/namespace"/>
    <ds:schemaRef ds:uri="http://schemas.openxmlformats.org/package/2006/metadata/core-properties"/>
    <ds:schemaRef ds:uri="472a4ffc-735f-4c55-96bd-3d43cfd721f4"/>
    <ds:schemaRef ds:uri="http://purl.org/dc/dcmitype/"/>
  </ds:schemaRefs>
</ds:datastoreItem>
</file>

<file path=customXml/itemProps3.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77</vt:i4>
      </vt:variant>
      <vt:variant>
        <vt:lpstr>名前付き一覧</vt:lpstr>
      </vt:variant>
      <vt:variant>
        <vt:i4>144</vt:i4>
      </vt:variant>
    </vt:vector>
  </HeadingPairs>
  <TitlesOfParts>
    <vt:vector size="221" baseType="lpstr">
      <vt:lpstr>点検様式作成フロー</vt:lpstr>
      <vt:lpstr>変状面積算出方法</vt:lpstr>
      <vt:lpstr>記入の留意点</vt:lpstr>
      <vt:lpstr>様式A-1</vt:lpstr>
      <vt:lpstr>様式A-2</vt:lpstr>
      <vt:lpstr>様式A-3</vt:lpstr>
      <vt:lpstr>様式B (1)</vt:lpstr>
      <vt:lpstr>様式B (2)</vt:lpstr>
      <vt:lpstr>様式C-1-1</vt:lpstr>
      <vt:lpstr>様式C-1-2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様式D-1-1 (18)</vt:lpstr>
      <vt:lpstr>様式D-1-1 (19)</vt:lpstr>
      <vt:lpstr>様式D-1-1 (20)</vt:lpstr>
      <vt:lpstr>様式D-1-1 (21)</vt:lpstr>
      <vt:lpstr>様式D-1-1 (22)</vt:lpstr>
      <vt:lpstr>様式D-1-1 (23)</vt:lpstr>
      <vt:lpstr>様式D-1-1 (24)</vt:lpstr>
      <vt:lpstr>様式D-1-1 (25)</vt:lpstr>
      <vt:lpstr>様式D-1-1 (26)</vt:lpstr>
      <vt:lpstr>様式D-1-1 (27)</vt:lpstr>
      <vt:lpstr>様式D-1-1 (28)</vt:lpstr>
      <vt:lpstr>様式D-1-1 (29)</vt:lpstr>
      <vt:lpstr>様式D-1-1 (30)</vt:lpstr>
      <vt:lpstr>様式D-1-1 (31)</vt:lpstr>
      <vt:lpstr>様式D-1-1 (32)</vt:lpstr>
      <vt:lpstr>様式D-1-1 (33)</vt:lpstr>
      <vt:lpstr>様式D-1-1 (34)</vt:lpstr>
      <vt:lpstr>様式D-1-1 (35)</vt:lpstr>
      <vt:lpstr>様式D-1-1 (36)</vt:lpstr>
      <vt:lpstr>様式D-1-1 (37)</vt:lpstr>
      <vt:lpstr>様式D-1-1 (38)</vt:lpstr>
      <vt:lpstr>様式D-1-1 (39)</vt:lpstr>
      <vt:lpstr>様式D-1-1 (40)</vt:lpstr>
      <vt:lpstr>様式D-1-1 (41)</vt:lpstr>
      <vt:lpstr>様式D-1-2 (1)</vt:lpstr>
      <vt:lpstr>様式D-1-2 (2)</vt:lpstr>
      <vt:lpstr>様式D-1-2 (3)</vt:lpstr>
      <vt:lpstr>様式D-2-1 (1)</vt:lpstr>
      <vt:lpstr>様式D-2-1 (2)</vt:lpstr>
      <vt:lpstr>様式D-2-1 (3)</vt:lpstr>
      <vt:lpstr>様式D-2-1´ (1)</vt:lpstr>
      <vt:lpstr>様式D-2-1´ (2)</vt:lpstr>
      <vt:lpstr>様式D-2-1´ (3)</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'様式C-1-1'!Print_Area</vt:lpstr>
      <vt:lpstr>'様式C-1-2'!Print_Area</vt:lpstr>
      <vt:lpstr>'様式C-2'!Print_Area</vt:lpstr>
      <vt:lpstr>'様式D-1-1 (1)'!Print_Area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(17)'!Print_Area</vt:lpstr>
      <vt:lpstr>'様式D-1-1 (18)'!Print_Area</vt:lpstr>
      <vt:lpstr>'様式D-1-1 (19)'!Print_Area</vt:lpstr>
      <vt:lpstr>'様式D-1-1 (2)'!Print_Area</vt:lpstr>
      <vt:lpstr>'様式D-1-1 (20)'!Print_Area</vt:lpstr>
      <vt:lpstr>'様式D-1-1 (21)'!Print_Area</vt:lpstr>
      <vt:lpstr>'様式D-1-1 (22)'!Print_Area</vt:lpstr>
      <vt:lpstr>'様式D-1-1 (23)'!Print_Area</vt:lpstr>
      <vt:lpstr>'様式D-1-1 (24)'!Print_Area</vt:lpstr>
      <vt:lpstr>'様式D-1-1 (25)'!Print_Area</vt:lpstr>
      <vt:lpstr>'様式D-1-1 (26)'!Print_Area</vt:lpstr>
      <vt:lpstr>'様式D-1-1 (27)'!Print_Area</vt:lpstr>
      <vt:lpstr>'様式D-1-1 (28)'!Print_Area</vt:lpstr>
      <vt:lpstr>'様式D-1-1 (29)'!Print_Area</vt:lpstr>
      <vt:lpstr>'様式D-1-1 (3)'!Print_Area</vt:lpstr>
      <vt:lpstr>'様式D-1-1 (30)'!Print_Area</vt:lpstr>
      <vt:lpstr>'様式D-1-1 (31)'!Print_Area</vt:lpstr>
      <vt:lpstr>'様式D-1-1 (32)'!Print_Area</vt:lpstr>
      <vt:lpstr>'様式D-1-1 (33)'!Print_Area</vt:lpstr>
      <vt:lpstr>'様式D-1-1 (34)'!Print_Area</vt:lpstr>
      <vt:lpstr>'様式D-1-1 (35)'!Print_Area</vt:lpstr>
      <vt:lpstr>'様式D-1-1 (36)'!Print_Area</vt:lpstr>
      <vt:lpstr>'様式D-1-1 (37)'!Print_Area</vt:lpstr>
      <vt:lpstr>'様式D-1-1 (38)'!Print_Area</vt:lpstr>
      <vt:lpstr>'様式D-1-1 (39)'!Print_Area</vt:lpstr>
      <vt:lpstr>'様式D-1-1 (4)'!Print_Area</vt:lpstr>
      <vt:lpstr>'様式D-1-1 (40)'!Print_Area</vt:lpstr>
      <vt:lpstr>'様式D-1-1 (41)'!Print_Area</vt:lpstr>
      <vt:lpstr>'様式D-1-1 (5)'!Print_Area</vt:lpstr>
      <vt:lpstr>'様式D-1-1 (6)'!Print_Area</vt:lpstr>
      <vt:lpstr>'様式D-1-1 (7)'!Print_Area</vt:lpstr>
      <vt:lpstr>'様式D-1-1 (8)'!Print_Area</vt:lpstr>
      <vt:lpstr>'様式D-1-1 (9)'!Print_Area</vt:lpstr>
      <vt:lpstr>'様式D-1-2 (1)'!Print_Area</vt:lpstr>
      <vt:lpstr>'様式D-1-2 (2)'!Print_Area</vt:lpstr>
      <vt:lpstr>'様式D-1-2 (3)'!Print_Area</vt:lpstr>
      <vt:lpstr>'様式D-2-1 (1)'!Print_Area</vt:lpstr>
      <vt:lpstr>'様式D-2-1 (2)'!Print_Area</vt:lpstr>
      <vt:lpstr>'様式D-2-1 (3)'!Print_Area</vt:lpstr>
      <vt:lpstr>'様式D-2-1´ (1)'!Print_Area</vt:lpstr>
      <vt:lpstr>'様式D-2-1´ (2)'!Print_Area</vt:lpstr>
      <vt:lpstr>'様式D-2-1´ (3)'!Print_Area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様式E!Print_Area</vt:lpstr>
      <vt:lpstr>'様式F '!Print_Area</vt:lpstr>
      <vt:lpstr>様式G!Print_Area</vt:lpstr>
      <vt:lpstr>'様式A-2'!Print_Titles</vt:lpstr>
      <vt:lpstr>'様式C-1-1'!Print_Titles</vt:lpstr>
      <vt:lpstr>'様式D-1-1 (1)'!Print_Titles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(17)'!Print_Titles</vt:lpstr>
      <vt:lpstr>'様式D-1-1 (18)'!Print_Titles</vt:lpstr>
      <vt:lpstr>'様式D-1-1 (19)'!Print_Titles</vt:lpstr>
      <vt:lpstr>'様式D-1-1 (2)'!Print_Titles</vt:lpstr>
      <vt:lpstr>'様式D-1-1 (20)'!Print_Titles</vt:lpstr>
      <vt:lpstr>'様式D-1-1 (21)'!Print_Titles</vt:lpstr>
      <vt:lpstr>'様式D-1-1 (22)'!Print_Titles</vt:lpstr>
      <vt:lpstr>'様式D-1-1 (23)'!Print_Titles</vt:lpstr>
      <vt:lpstr>'様式D-1-1 (24)'!Print_Titles</vt:lpstr>
      <vt:lpstr>'様式D-1-1 (25)'!Print_Titles</vt:lpstr>
      <vt:lpstr>'様式D-1-1 (26)'!Print_Titles</vt:lpstr>
      <vt:lpstr>'様式D-1-1 (27)'!Print_Titles</vt:lpstr>
      <vt:lpstr>'様式D-1-1 (28)'!Print_Titles</vt:lpstr>
      <vt:lpstr>'様式D-1-1 (29)'!Print_Titles</vt:lpstr>
      <vt:lpstr>'様式D-1-1 (3)'!Print_Titles</vt:lpstr>
      <vt:lpstr>'様式D-1-1 (30)'!Print_Titles</vt:lpstr>
      <vt:lpstr>'様式D-1-1 (31)'!Print_Titles</vt:lpstr>
      <vt:lpstr>'様式D-1-1 (32)'!Print_Titles</vt:lpstr>
      <vt:lpstr>'様式D-1-1 (33)'!Print_Titles</vt:lpstr>
      <vt:lpstr>'様式D-1-1 (34)'!Print_Titles</vt:lpstr>
      <vt:lpstr>'様式D-1-1 (35)'!Print_Titles</vt:lpstr>
      <vt:lpstr>'様式D-1-1 (36)'!Print_Titles</vt:lpstr>
      <vt:lpstr>'様式D-1-1 (37)'!Print_Titles</vt:lpstr>
      <vt:lpstr>'様式D-1-1 (38)'!Print_Titles</vt:lpstr>
      <vt:lpstr>'様式D-1-1 (39)'!Print_Titles</vt:lpstr>
      <vt:lpstr>'様式D-1-1 (4)'!Print_Titles</vt:lpstr>
      <vt:lpstr>'様式D-1-1 (40)'!Print_Titles</vt:lpstr>
      <vt:lpstr>'様式D-1-1 (41)'!Print_Titles</vt:lpstr>
      <vt:lpstr>'様式D-1-1 (5)'!Print_Titles</vt:lpstr>
      <vt:lpstr>'様式D-1-1 (6)'!Print_Titles</vt:lpstr>
      <vt:lpstr>'様式D-1-1 (7)'!Print_Titles</vt:lpstr>
      <vt:lpstr>'様式D-1-1 (8)'!Print_Titles</vt:lpstr>
      <vt:lpstr>'様式D-1-1 (9)'!Print_Titles</vt:lpstr>
      <vt:lpstr>'様式D-1-2 (1)'!Print_Titles</vt:lpstr>
      <vt:lpstr>'様式D-1-2 (2)'!Print_Titles</vt:lpstr>
      <vt:lpstr>'様式D-1-2 (3)'!Print_Titles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福本 真理(FUKUMOTO Mari)</cp:lastModifiedBy>
  <cp:revision/>
  <cp:lastPrinted>2026-02-19T10:09:46Z</cp:lastPrinted>
  <dcterms:created xsi:type="dcterms:W3CDTF">2012-04-09T00:49:26Z</dcterms:created>
  <dcterms:modified xsi:type="dcterms:W3CDTF">2026-02-19T10:46:48Z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