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frapp\Downloads\山口県トンネル点検（山下さん送付用）\山口県トンネル点検（山下さん送付用）\元Excel\"/>
    </mc:Choice>
  </mc:AlternateContent>
  <xr:revisionPtr revIDLastSave="0" documentId="13_ncr:1_{7D7B070F-604C-4F59-AB8E-033E306CD921}" xr6:coauthVersionLast="47" xr6:coauthVersionMax="47" xr10:uidLastSave="{00000000-0000-0000-0000-000000000000}"/>
  <bookViews>
    <workbookView xWindow="-120" yWindow="-120" windowWidth="38640" windowHeight="21840" tabRatio="985"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213" r:id="rId7"/>
    <sheet name="様式B (2)" sheetId="732" r:id="rId8"/>
    <sheet name="様式B (3)" sheetId="733" r:id="rId9"/>
    <sheet name="様式B (4)" sheetId="734" r:id="rId10"/>
    <sheet name="様式B (5)" sheetId="1084" r:id="rId11"/>
    <sheet name="様式B (6)" sheetId="1085" r:id="rId12"/>
    <sheet name="様式B (7)" sheetId="1262" r:id="rId13"/>
    <sheet name="様式B (8)" sheetId="1263" r:id="rId14"/>
    <sheet name="様式C-1-1" sheetId="60" r:id="rId15"/>
    <sheet name="様式C-1-2" sheetId="61" r:id="rId16"/>
    <sheet name="様式C-2" sheetId="63" r:id="rId17"/>
    <sheet name="様式D-1-1 (1)" sheetId="218" r:id="rId18"/>
    <sheet name="様式D-1-1 (2)" sheetId="1246" r:id="rId19"/>
    <sheet name="様式D-1-1 (3)" sheetId="1247" r:id="rId20"/>
    <sheet name="様式D-1-1 (4)" sheetId="1248" r:id="rId21"/>
    <sheet name="様式D-1-1 (5)" sheetId="1249" r:id="rId22"/>
    <sheet name="様式D-1-1 (6)" sheetId="1250" r:id="rId23"/>
    <sheet name="様式D-1-1 (7)" sheetId="1251" r:id="rId24"/>
    <sheet name="様式D-1-1 (8)" sheetId="1252" r:id="rId25"/>
    <sheet name="様式D-1-1 (9)" sheetId="1253" r:id="rId26"/>
    <sheet name="様式D-1-1 (10)" sheetId="1254" r:id="rId27"/>
    <sheet name="様式D-1-1 (11)" sheetId="1255" r:id="rId28"/>
    <sheet name="様式D-1-1 (12)" sheetId="1256" r:id="rId29"/>
    <sheet name="様式D-1-1 (13)" sheetId="1257" r:id="rId30"/>
    <sheet name="様式D-1-1 (14)" sheetId="1258" r:id="rId31"/>
    <sheet name="様式D-1-1 (15)" sheetId="1259" r:id="rId32"/>
    <sheet name="様式D-1-1 (16)" sheetId="1260" r:id="rId33"/>
    <sheet name="様式D-1-2 (1)" sheetId="65" r:id="rId34"/>
    <sheet name="様式D-1-2 (2)" sheetId="1261" r:id="rId35"/>
    <sheet name="様式D-2-1 (1)" sheetId="42" r:id="rId36"/>
    <sheet name="様式D-2-1 (2)" sheetId="1315" r:id="rId37"/>
    <sheet name="様式D-2-1 (3)" sheetId="1316" r:id="rId38"/>
    <sheet name="様式D-2-1 (4)" sheetId="1317" r:id="rId39"/>
    <sheet name="様式D-2-1 (5)" sheetId="1318" r:id="rId40"/>
    <sheet name="様式D-2-1 (6)" sheetId="1319" r:id="rId41"/>
    <sheet name="様式D-2-1 (7)" sheetId="1320" r:id="rId42"/>
    <sheet name="様式D-2-1 (8)" sheetId="1321" r:id="rId43"/>
    <sheet name="様式D-2-1´" sheetId="55" r:id="rId44"/>
    <sheet name="様式D-3_PS" sheetId="1264" r:id="rId45"/>
    <sheet name="様式D-3_S001" sheetId="1265" r:id="rId46"/>
    <sheet name="様式D-3_S002" sheetId="1266" r:id="rId47"/>
    <sheet name="様式D-3_S003" sheetId="1267" r:id="rId48"/>
    <sheet name="様式D-3_S004" sheetId="1268" r:id="rId49"/>
    <sheet name="様式D-3_S005" sheetId="1269" r:id="rId50"/>
    <sheet name="様式D-3_S006" sheetId="1270" r:id="rId51"/>
    <sheet name="様式D-3_S007" sheetId="1271" r:id="rId52"/>
    <sheet name="様式D-3_S008" sheetId="1272" r:id="rId53"/>
    <sheet name="様式D-3_S009" sheetId="1273" r:id="rId54"/>
    <sheet name="様式D-3_S010" sheetId="1274" r:id="rId55"/>
    <sheet name="様式D-3_S011" sheetId="1275" r:id="rId56"/>
    <sheet name="様式D-3_S012" sheetId="1276" r:id="rId57"/>
    <sheet name="様式D-3_S013" sheetId="1277" r:id="rId58"/>
    <sheet name="様式D-3_S014" sheetId="1278" r:id="rId59"/>
    <sheet name="様式D-3_S015" sheetId="1279" r:id="rId60"/>
    <sheet name="様式D-3_S016" sheetId="1280" r:id="rId61"/>
    <sheet name="様式D-3_S017" sheetId="1281" r:id="rId62"/>
    <sheet name="様式D-3_S018" sheetId="1282" r:id="rId63"/>
    <sheet name="様式D-3_S019" sheetId="1283" r:id="rId64"/>
    <sheet name="様式D-3_S020" sheetId="1284" r:id="rId65"/>
    <sheet name="様式D-3_S021" sheetId="1285" r:id="rId66"/>
    <sheet name="様式D-3_S022" sheetId="1286" r:id="rId67"/>
    <sheet name="様式D-3_S023" sheetId="1287" r:id="rId68"/>
    <sheet name="様式D-3_S024" sheetId="1288" r:id="rId69"/>
    <sheet name="様式D-3_S025" sheetId="1289" r:id="rId70"/>
    <sheet name="様式D-3_S026" sheetId="1290" r:id="rId71"/>
    <sheet name="様式D-3_S027" sheetId="1291" r:id="rId72"/>
    <sheet name="様式D-3_S028" sheetId="1292" r:id="rId73"/>
    <sheet name="様式D-3_S029" sheetId="1293" r:id="rId74"/>
    <sheet name="様式D-3_S030" sheetId="1294" r:id="rId75"/>
    <sheet name="様式D-3_S031" sheetId="1295" r:id="rId76"/>
    <sheet name="様式D-3_S032" sheetId="1296" r:id="rId77"/>
    <sheet name="様式D-3_S033" sheetId="1297" r:id="rId78"/>
    <sheet name="様式D-3_S034" sheetId="1298" r:id="rId79"/>
    <sheet name="様式D-3_S035" sheetId="1299" r:id="rId80"/>
    <sheet name="様式D-3_S036" sheetId="1300" r:id="rId81"/>
    <sheet name="様式D-3_S037" sheetId="1301" r:id="rId82"/>
    <sheet name="様式D-3_S038" sheetId="1302" r:id="rId83"/>
    <sheet name="様式D-3_S039" sheetId="1303" r:id="rId84"/>
    <sheet name="様式D-3_S040" sheetId="1304" r:id="rId85"/>
    <sheet name="様式D-3_S041" sheetId="1305" r:id="rId86"/>
    <sheet name="様式D-3_S042" sheetId="1306" r:id="rId87"/>
    <sheet name="様式D-3_S043" sheetId="1307" r:id="rId88"/>
    <sheet name="様式D-3_S044" sheetId="1308" r:id="rId89"/>
    <sheet name="様式D-3_S045" sheetId="1309" r:id="rId90"/>
    <sheet name="様式D-3_S046" sheetId="1310" r:id="rId91"/>
    <sheet name="様式D-3_S047" sheetId="1311" r:id="rId92"/>
    <sheet name="様式D-3_S048" sheetId="1312" r:id="rId93"/>
    <sheet name="様式D-3_S049" sheetId="1313" r:id="rId94"/>
    <sheet name="様式D-3_PE" sheetId="1314" r:id="rId95"/>
    <sheet name="様式E" sheetId="64" r:id="rId96"/>
    <sheet name="様式F" sheetId="81" r:id="rId97"/>
    <sheet name="様式G" sheetId="95" r:id="rId98"/>
    <sheet name="(参考)リスト" sheetId="74" r:id="rId99"/>
  </sheets>
  <externalReferences>
    <externalReference r:id="rId100"/>
    <externalReference r:id="rId101"/>
  </externalReferences>
  <definedNames>
    <definedName name="_xlnm._FilterDatabase" localSheetId="4" hidden="1">'様式A-2'!$F$6:$AJ$41</definedName>
    <definedName name="_xlnm.Print_Area" localSheetId="98">'(参考)リスト'!$A$3:$K$84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'様式A-2'!$B$3:$AN$89</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'様式B (5)'!$B$2:$AA$33</definedName>
    <definedName name="_xlnm.Print_Area" localSheetId="11">'様式B (6)'!$B$2:$AA$33</definedName>
    <definedName name="_xlnm.Print_Area" localSheetId="12">'様式B (7)'!$B$2:$AA$33</definedName>
    <definedName name="_xlnm.Print_Area" localSheetId="13">'様式B (8)'!$B$2:$AA$33</definedName>
    <definedName name="_xlnm.Print_Area" localSheetId="14">'様式C-1-1'!$B$2:$Y$95</definedName>
    <definedName name="_xlnm.Print_Area" localSheetId="15">'様式C-1-2'!$B$2:$X$46</definedName>
    <definedName name="_xlnm.Print_Area" localSheetId="16">'様式C-2'!$B$2:$Z$23</definedName>
    <definedName name="_xlnm.Print_Area" localSheetId="17">'様式D-1-1 (1)'!$B$2:$W$30</definedName>
    <definedName name="_xlnm.Print_Area" localSheetId="26">'様式D-1-1 (10)'!$B$2:$W$30</definedName>
    <definedName name="_xlnm.Print_Area" localSheetId="27">'様式D-1-1 (11)'!$B$2:$W$30</definedName>
    <definedName name="_xlnm.Print_Area" localSheetId="28">'様式D-1-1 (12)'!$B$2:$W$30</definedName>
    <definedName name="_xlnm.Print_Area" localSheetId="29">'様式D-1-1 (13)'!$B$2:$W$30</definedName>
    <definedName name="_xlnm.Print_Area" localSheetId="30">'様式D-1-1 (14)'!$B$2:$W$30</definedName>
    <definedName name="_xlnm.Print_Area" localSheetId="31">'様式D-1-1 (15)'!$B$2:$W$30</definedName>
    <definedName name="_xlnm.Print_Area" localSheetId="32">'様式D-1-1 (16)'!$B$2:$W$30</definedName>
    <definedName name="_xlnm.Print_Area" localSheetId="18">'様式D-1-1 (2)'!$B$2:$W$30</definedName>
    <definedName name="_xlnm.Print_Area" localSheetId="19">'様式D-1-1 (3)'!$B$2:$W$30</definedName>
    <definedName name="_xlnm.Print_Area" localSheetId="20">'様式D-1-1 (4)'!$B$2:$W$30</definedName>
    <definedName name="_xlnm.Print_Area" localSheetId="21">'様式D-1-1 (5)'!$B$2:$W$30</definedName>
    <definedName name="_xlnm.Print_Area" localSheetId="22">'様式D-1-1 (6)'!$B$2:$W$30</definedName>
    <definedName name="_xlnm.Print_Area" localSheetId="23">'様式D-1-1 (7)'!$B$2:$W$30</definedName>
    <definedName name="_xlnm.Print_Area" localSheetId="24">'様式D-1-1 (8)'!$B$2:$W$30</definedName>
    <definedName name="_xlnm.Print_Area" localSheetId="25">'様式D-1-1 (9)'!$B$2:$W$30</definedName>
    <definedName name="_xlnm.Print_Area" localSheetId="33">'様式D-1-2 (1)'!$B$2:$Y$41</definedName>
    <definedName name="_xlnm.Print_Area" localSheetId="34">'様式D-1-2 (2)'!$B$2:$Y$41</definedName>
    <definedName name="_xlnm.Print_Area" localSheetId="35">'様式D-2-1 (1)'!$B$3:$AI$18</definedName>
    <definedName name="_xlnm.Print_Area" localSheetId="36">'様式D-2-1 (2)'!$B$3:$AI$18</definedName>
    <definedName name="_xlnm.Print_Area" localSheetId="37">'様式D-2-1 (3)'!$B$3:$AI$18</definedName>
    <definedName name="_xlnm.Print_Area" localSheetId="38">'様式D-2-1 (4)'!$B$3:$AI$18</definedName>
    <definedName name="_xlnm.Print_Area" localSheetId="39">'様式D-2-1 (5)'!$B$3:$AI$18</definedName>
    <definedName name="_xlnm.Print_Area" localSheetId="40">'様式D-2-1 (6)'!$B$3:$AI$18</definedName>
    <definedName name="_xlnm.Print_Area" localSheetId="41">'様式D-2-1 (7)'!$B$3:$AI$18</definedName>
    <definedName name="_xlnm.Print_Area" localSheetId="42">'様式D-2-1 (8)'!$B$3:$AI$18</definedName>
    <definedName name="_xlnm.Print_Area" localSheetId="43">'様式D-2-1´'!$B$3:$AI$18</definedName>
    <definedName name="_xlnm.Print_Area" localSheetId="94">'様式D-3_PE'!$B$3:$AO$53</definedName>
    <definedName name="_xlnm.Print_Area" localSheetId="44">'様式D-3_PS'!$B$3:$AO$53</definedName>
    <definedName name="_xlnm.Print_Area" localSheetId="45">'様式D-3_S001'!$B$3:$AO$53</definedName>
    <definedName name="_xlnm.Print_Area" localSheetId="46">'様式D-3_S002'!$B$3:$AO$53</definedName>
    <definedName name="_xlnm.Print_Area" localSheetId="47">'様式D-3_S003'!$B$3:$AO$53</definedName>
    <definedName name="_xlnm.Print_Area" localSheetId="48">'様式D-3_S004'!$B$3:$AO$53</definedName>
    <definedName name="_xlnm.Print_Area" localSheetId="49">'様式D-3_S005'!$B$3:$AO$53</definedName>
    <definedName name="_xlnm.Print_Area" localSheetId="50">'様式D-3_S006'!$B$3:$AO$53</definedName>
    <definedName name="_xlnm.Print_Area" localSheetId="51">'様式D-3_S007'!$B$3:$AO$53</definedName>
    <definedName name="_xlnm.Print_Area" localSheetId="52">'様式D-3_S008'!$B$3:$AO$53</definedName>
    <definedName name="_xlnm.Print_Area" localSheetId="53">'様式D-3_S009'!$B$3:$AO$53</definedName>
    <definedName name="_xlnm.Print_Area" localSheetId="54">'様式D-3_S010'!$B$3:$AO$53</definedName>
    <definedName name="_xlnm.Print_Area" localSheetId="55">'様式D-3_S011'!$B$3:$AO$53</definedName>
    <definedName name="_xlnm.Print_Area" localSheetId="56">'様式D-3_S012'!$B$3:$AO$53</definedName>
    <definedName name="_xlnm.Print_Area" localSheetId="57">'様式D-3_S013'!$B$3:$AO$53</definedName>
    <definedName name="_xlnm.Print_Area" localSheetId="58">'様式D-3_S014'!$B$3:$AO$53</definedName>
    <definedName name="_xlnm.Print_Area" localSheetId="59">'様式D-3_S015'!$B$3:$AO$53</definedName>
    <definedName name="_xlnm.Print_Area" localSheetId="60">'様式D-3_S016'!$B$3:$AO$53</definedName>
    <definedName name="_xlnm.Print_Area" localSheetId="61">'様式D-3_S017'!$B$3:$AO$53</definedName>
    <definedName name="_xlnm.Print_Area" localSheetId="62">'様式D-3_S018'!$B$3:$AO$53</definedName>
    <definedName name="_xlnm.Print_Area" localSheetId="63">'様式D-3_S019'!$B$3:$AO$53</definedName>
    <definedName name="_xlnm.Print_Area" localSheetId="64">'様式D-3_S020'!$B$3:$AO$53</definedName>
    <definedName name="_xlnm.Print_Area" localSheetId="65">'様式D-3_S021'!$B$3:$AO$53</definedName>
    <definedName name="_xlnm.Print_Area" localSheetId="66">'様式D-3_S022'!$B$3:$AO$53</definedName>
    <definedName name="_xlnm.Print_Area" localSheetId="67">'様式D-3_S023'!$B$3:$AO$53</definedName>
    <definedName name="_xlnm.Print_Area" localSheetId="68">'様式D-3_S024'!$B$3:$AO$53</definedName>
    <definedName name="_xlnm.Print_Area" localSheetId="69">'様式D-3_S025'!$B$3:$AO$53</definedName>
    <definedName name="_xlnm.Print_Area" localSheetId="70">'様式D-3_S026'!$B$3:$AO$53</definedName>
    <definedName name="_xlnm.Print_Area" localSheetId="71">'様式D-3_S027'!$B$3:$AO$53</definedName>
    <definedName name="_xlnm.Print_Area" localSheetId="72">'様式D-3_S028'!$B$3:$AO$53</definedName>
    <definedName name="_xlnm.Print_Area" localSheetId="73">'様式D-3_S029'!$B$3:$AO$53</definedName>
    <definedName name="_xlnm.Print_Area" localSheetId="74">'様式D-3_S030'!$B$3:$AO$53</definedName>
    <definedName name="_xlnm.Print_Area" localSheetId="75">'様式D-3_S031'!$B$3:$AO$53</definedName>
    <definedName name="_xlnm.Print_Area" localSheetId="76">'様式D-3_S032'!$B$3:$AO$53</definedName>
    <definedName name="_xlnm.Print_Area" localSheetId="77">'様式D-3_S033'!$B$3:$AO$53</definedName>
    <definedName name="_xlnm.Print_Area" localSheetId="78">'様式D-3_S034'!$B$3:$AO$53</definedName>
    <definedName name="_xlnm.Print_Area" localSheetId="79">'様式D-3_S035'!$B$3:$AO$53</definedName>
    <definedName name="_xlnm.Print_Area" localSheetId="80">'様式D-3_S036'!$B$3:$AO$53</definedName>
    <definedName name="_xlnm.Print_Area" localSheetId="81">'様式D-3_S037'!$B$3:$AO$53</definedName>
    <definedName name="_xlnm.Print_Area" localSheetId="82">'様式D-3_S038'!$B$3:$AO$53</definedName>
    <definedName name="_xlnm.Print_Area" localSheetId="83">'様式D-3_S039'!$B$3:$AO$53</definedName>
    <definedName name="_xlnm.Print_Area" localSheetId="84">'様式D-3_S040'!$B$3:$AO$53</definedName>
    <definedName name="_xlnm.Print_Area" localSheetId="85">'様式D-3_S041'!$B$3:$AO$53</definedName>
    <definedName name="_xlnm.Print_Area" localSheetId="86">'様式D-3_S042'!$B$3:$AO$53</definedName>
    <definedName name="_xlnm.Print_Area" localSheetId="87">'様式D-3_S043'!$B$3:$AO$53</definedName>
    <definedName name="_xlnm.Print_Area" localSheetId="88">'様式D-3_S044'!$B$3:$AO$53</definedName>
    <definedName name="_xlnm.Print_Area" localSheetId="89">'様式D-3_S045'!$B$3:$AO$53</definedName>
    <definedName name="_xlnm.Print_Area" localSheetId="90">'様式D-3_S046'!$B$3:$AO$53</definedName>
    <definedName name="_xlnm.Print_Area" localSheetId="91">'様式D-3_S047'!$B$3:$AO$53</definedName>
    <definedName name="_xlnm.Print_Area" localSheetId="92">'様式D-3_S048'!$B$3:$AO$53</definedName>
    <definedName name="_xlnm.Print_Area" localSheetId="93">'様式D-3_S049'!$B$3:$AO$53</definedName>
    <definedName name="_xlnm.Print_Area" localSheetId="95">様式E!$B$2:$BK$21</definedName>
    <definedName name="_xlnm.Print_Area" localSheetId="96">様式F!$B$1:$AB$87</definedName>
    <definedName name="_xlnm.Print_Area" localSheetId="97">様式G!$B$2:$Z$15</definedName>
    <definedName name="_xlnm.Print_Titles" localSheetId="4">'様式A-2'!$3:$9</definedName>
    <definedName name="_xlnm.Print_Titles" localSheetId="17">'様式D-1-1 (1)'!$B:$W,'様式D-1-1 (1)'!$2:$4</definedName>
    <definedName name="_xlnm.Print_Titles" localSheetId="26">'様式D-1-1 (10)'!$B:$W,'様式D-1-1 (10)'!$2:$4</definedName>
    <definedName name="_xlnm.Print_Titles" localSheetId="27">'様式D-1-1 (11)'!$B:$W,'様式D-1-1 (11)'!$2:$4</definedName>
    <definedName name="_xlnm.Print_Titles" localSheetId="28">'様式D-1-1 (12)'!$B:$W,'様式D-1-1 (12)'!$2:$4</definedName>
    <definedName name="_xlnm.Print_Titles" localSheetId="29">'様式D-1-1 (13)'!$B:$W,'様式D-1-1 (13)'!$2:$4</definedName>
    <definedName name="_xlnm.Print_Titles" localSheetId="30">'様式D-1-1 (14)'!$B:$W,'様式D-1-1 (14)'!$2:$4</definedName>
    <definedName name="_xlnm.Print_Titles" localSheetId="31">'様式D-1-1 (15)'!$B:$W,'様式D-1-1 (15)'!$2:$4</definedName>
    <definedName name="_xlnm.Print_Titles" localSheetId="32">'様式D-1-1 (16)'!$B:$W,'様式D-1-1 (16)'!$2:$4</definedName>
    <definedName name="_xlnm.Print_Titles" localSheetId="18">'様式D-1-1 (2)'!$B:$W,'様式D-1-1 (2)'!$2:$4</definedName>
    <definedName name="_xlnm.Print_Titles" localSheetId="19">'様式D-1-1 (3)'!$B:$W,'様式D-1-1 (3)'!$2:$4</definedName>
    <definedName name="_xlnm.Print_Titles" localSheetId="20">'様式D-1-1 (4)'!$B:$W,'様式D-1-1 (4)'!$2:$4</definedName>
    <definedName name="_xlnm.Print_Titles" localSheetId="21">'様式D-1-1 (5)'!$B:$W,'様式D-1-1 (5)'!$2:$4</definedName>
    <definedName name="_xlnm.Print_Titles" localSheetId="22">'様式D-1-1 (6)'!$B:$W,'様式D-1-1 (6)'!$2:$4</definedName>
    <definedName name="_xlnm.Print_Titles" localSheetId="23">'様式D-1-1 (7)'!$B:$W,'様式D-1-1 (7)'!$2:$4</definedName>
    <definedName name="_xlnm.Print_Titles" localSheetId="24">'様式D-1-1 (8)'!$B:$W,'様式D-1-1 (8)'!$2:$4</definedName>
    <definedName name="_xlnm.Print_Titles" localSheetId="25">'様式D-1-1 (9)'!$B:$W,'様式D-1-1 (9)'!$2:$4</definedName>
    <definedName name="_xlnm.Print_Titles" localSheetId="33">'様式D-1-2 (1)'!$B:$Y,'様式D-1-2 (1)'!$2:$8</definedName>
    <definedName name="_xlnm.Print_Titles" localSheetId="34">'様式D-1-2 (2)'!$B:$Y,'様式D-1-2 (2)'!$2:$8</definedName>
    <definedName name="_xlnm.Print_Titles" localSheetId="94">'様式D-3_PE'!$B:$AO,'様式D-3_PE'!$3:$5</definedName>
    <definedName name="_xlnm.Print_Titles" localSheetId="44">'様式D-3_PS'!$B:$AO,'様式D-3_PS'!$3:$5</definedName>
    <definedName name="_xlnm.Print_Titles" localSheetId="45">'様式D-3_S001'!$B:$AO,'様式D-3_S001'!$3:$5</definedName>
    <definedName name="_xlnm.Print_Titles" localSheetId="46">'様式D-3_S002'!$B:$AO,'様式D-3_S002'!$3:$5</definedName>
    <definedName name="_xlnm.Print_Titles" localSheetId="47">'様式D-3_S003'!$B:$AO,'様式D-3_S003'!$3:$5</definedName>
    <definedName name="_xlnm.Print_Titles" localSheetId="48">'様式D-3_S004'!$B:$AO,'様式D-3_S004'!$3:$5</definedName>
    <definedName name="_xlnm.Print_Titles" localSheetId="49">'様式D-3_S005'!$B:$AO,'様式D-3_S005'!$3:$5</definedName>
    <definedName name="_xlnm.Print_Titles" localSheetId="50">'様式D-3_S006'!$B:$AO,'様式D-3_S006'!$3:$5</definedName>
    <definedName name="_xlnm.Print_Titles" localSheetId="51">'様式D-3_S007'!$B:$AO,'様式D-3_S007'!$3:$5</definedName>
    <definedName name="_xlnm.Print_Titles" localSheetId="52">'様式D-3_S008'!$B:$AO,'様式D-3_S008'!$3:$5</definedName>
    <definedName name="_xlnm.Print_Titles" localSheetId="53">'様式D-3_S009'!$B:$AO,'様式D-3_S009'!$3:$5</definedName>
    <definedName name="_xlnm.Print_Titles" localSheetId="54">'様式D-3_S010'!$B:$AO,'様式D-3_S010'!$3:$5</definedName>
    <definedName name="_xlnm.Print_Titles" localSheetId="55">'様式D-3_S011'!$B:$AO,'様式D-3_S011'!$3:$5</definedName>
    <definedName name="_xlnm.Print_Titles" localSheetId="56">'様式D-3_S012'!$B:$AO,'様式D-3_S012'!$3:$5</definedName>
    <definedName name="_xlnm.Print_Titles" localSheetId="57">'様式D-3_S013'!$B:$AO,'様式D-3_S013'!$3:$5</definedName>
    <definedName name="_xlnm.Print_Titles" localSheetId="58">'様式D-3_S014'!$B:$AO,'様式D-3_S014'!$3:$5</definedName>
    <definedName name="_xlnm.Print_Titles" localSheetId="59">'様式D-3_S015'!$B:$AO,'様式D-3_S015'!$3:$5</definedName>
    <definedName name="_xlnm.Print_Titles" localSheetId="60">'様式D-3_S016'!$B:$AO,'様式D-3_S016'!$3:$5</definedName>
    <definedName name="_xlnm.Print_Titles" localSheetId="61">'様式D-3_S017'!$B:$AO,'様式D-3_S017'!$3:$5</definedName>
    <definedName name="_xlnm.Print_Titles" localSheetId="62">'様式D-3_S018'!$B:$AO,'様式D-3_S018'!$3:$5</definedName>
    <definedName name="_xlnm.Print_Titles" localSheetId="63">'様式D-3_S019'!$B:$AO,'様式D-3_S019'!$3:$5</definedName>
    <definedName name="_xlnm.Print_Titles" localSheetId="64">'様式D-3_S020'!$B:$AO,'様式D-3_S020'!$3:$5</definedName>
    <definedName name="_xlnm.Print_Titles" localSheetId="65">'様式D-3_S021'!$B:$AO,'様式D-3_S021'!$3:$5</definedName>
    <definedName name="_xlnm.Print_Titles" localSheetId="66">'様式D-3_S022'!$B:$AO,'様式D-3_S022'!$3:$5</definedName>
    <definedName name="_xlnm.Print_Titles" localSheetId="67">'様式D-3_S023'!$B:$AO,'様式D-3_S023'!$3:$5</definedName>
    <definedName name="_xlnm.Print_Titles" localSheetId="68">'様式D-3_S024'!$B:$AO,'様式D-3_S024'!$3:$5</definedName>
    <definedName name="_xlnm.Print_Titles" localSheetId="69">'様式D-3_S025'!$B:$AO,'様式D-3_S025'!$3:$5</definedName>
    <definedName name="_xlnm.Print_Titles" localSheetId="70">'様式D-3_S026'!$B:$AO,'様式D-3_S026'!$3:$5</definedName>
    <definedName name="_xlnm.Print_Titles" localSheetId="71">'様式D-3_S027'!$B:$AO,'様式D-3_S027'!$3:$5</definedName>
    <definedName name="_xlnm.Print_Titles" localSheetId="72">'様式D-3_S028'!$B:$AO,'様式D-3_S028'!$3:$5</definedName>
    <definedName name="_xlnm.Print_Titles" localSheetId="73">'様式D-3_S029'!$B:$AO,'様式D-3_S029'!$3:$5</definedName>
    <definedName name="_xlnm.Print_Titles" localSheetId="74">'様式D-3_S030'!$B:$AO,'様式D-3_S030'!$3:$5</definedName>
    <definedName name="_xlnm.Print_Titles" localSheetId="75">'様式D-3_S031'!$B:$AO,'様式D-3_S031'!$3:$5</definedName>
    <definedName name="_xlnm.Print_Titles" localSheetId="76">'様式D-3_S032'!$B:$AO,'様式D-3_S032'!$3:$5</definedName>
    <definedName name="_xlnm.Print_Titles" localSheetId="77">'様式D-3_S033'!$B:$AO,'様式D-3_S033'!$3:$5</definedName>
    <definedName name="_xlnm.Print_Titles" localSheetId="78">'様式D-3_S034'!$B:$AO,'様式D-3_S034'!$3:$5</definedName>
    <definedName name="_xlnm.Print_Titles" localSheetId="79">'様式D-3_S035'!$B:$AO,'様式D-3_S035'!$3:$5</definedName>
    <definedName name="_xlnm.Print_Titles" localSheetId="80">'様式D-3_S036'!$B:$AO,'様式D-3_S036'!$3:$5</definedName>
    <definedName name="_xlnm.Print_Titles" localSheetId="81">'様式D-3_S037'!$B:$AO,'様式D-3_S037'!$3:$5</definedName>
    <definedName name="_xlnm.Print_Titles" localSheetId="82">'様式D-3_S038'!$B:$AO,'様式D-3_S038'!$3:$5</definedName>
    <definedName name="_xlnm.Print_Titles" localSheetId="83">'様式D-3_S039'!$B:$AO,'様式D-3_S039'!$3:$5</definedName>
    <definedName name="_xlnm.Print_Titles" localSheetId="84">'様式D-3_S040'!$B:$AO,'様式D-3_S040'!$3:$5</definedName>
    <definedName name="_xlnm.Print_Titles" localSheetId="85">'様式D-3_S041'!$B:$AO,'様式D-3_S041'!$3:$5</definedName>
    <definedName name="_xlnm.Print_Titles" localSheetId="86">'様式D-3_S042'!$B:$AO,'様式D-3_S042'!$3:$5</definedName>
    <definedName name="_xlnm.Print_Titles" localSheetId="87">'様式D-3_S043'!$B:$AO,'様式D-3_S043'!$3:$5</definedName>
    <definedName name="_xlnm.Print_Titles" localSheetId="88">'様式D-3_S044'!$B:$AO,'様式D-3_S044'!$3:$5</definedName>
    <definedName name="_xlnm.Print_Titles" localSheetId="89">'様式D-3_S045'!$B:$AO,'様式D-3_S045'!$3:$5</definedName>
    <definedName name="_xlnm.Print_Titles" localSheetId="90">'様式D-3_S046'!$B:$AO,'様式D-3_S046'!$3:$5</definedName>
    <definedName name="_xlnm.Print_Titles" localSheetId="91">'様式D-3_S047'!$B:$AO,'様式D-3_S047'!$3:$5</definedName>
    <definedName name="_xlnm.Print_Titles" localSheetId="92">'様式D-3_S048'!$B:$AO,'様式D-3_S048'!$3:$5</definedName>
    <definedName name="_xlnm.Print_Titles" localSheetId="93">'様式D-3_S049'!$B:$AO,'様式D-3_S049'!$3:$5</definedName>
    <definedName name="_xlnm.Print_Titles" localSheetId="96">様式F!$1:$9</definedName>
    <definedName name="Z_D77EBD73_782E_4A63_AC37_29D349B4D009_.wvu.Cols" localSheetId="14" hidden="1">'様式C-1-1'!#REF!</definedName>
    <definedName name="Z_D77EBD73_782E_4A63_AC37_29D349B4D009_.wvu.Cols" localSheetId="15" hidden="1">'様式C-1-2'!#REF!</definedName>
    <definedName name="Z_D77EBD73_782E_4A63_AC37_29D349B4D009_.wvu.Cols" localSheetId="16"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'様式B (5)'!$B$20:$Z$29</definedName>
    <definedName name="Z_D77EBD73_782E_4A63_AC37_29D349B4D009_.wvu.PrintArea" localSheetId="11" hidden="1">'様式B (6)'!$B$20:$Z$29</definedName>
    <definedName name="Z_D77EBD73_782E_4A63_AC37_29D349B4D009_.wvu.PrintArea" localSheetId="12" hidden="1">'様式B (7)'!$B$20:$Z$29</definedName>
    <definedName name="Z_D77EBD73_782E_4A63_AC37_29D349B4D009_.wvu.PrintArea" localSheetId="13" hidden="1">'様式B (8)'!$B$20:$Z$29</definedName>
    <definedName name="Z_D77EBD73_782E_4A63_AC37_29D349B4D009_.wvu.PrintArea" localSheetId="14" hidden="1">'様式C-1-1'!$B$2:$X$46</definedName>
    <definedName name="Z_D77EBD73_782E_4A63_AC37_29D349B4D009_.wvu.PrintArea" localSheetId="15" hidden="1">'様式C-1-2'!#REF!</definedName>
    <definedName name="Z_D77EBD73_782E_4A63_AC37_29D349B4D009_.wvu.PrintArea" localSheetId="16" hidden="1">'様式C-2'!$B$2:$Z$21</definedName>
    <definedName name="Z_D77EBD73_782E_4A63_AC37_29D349B4D009_.wvu.PrintArea" localSheetId="35" hidden="1">'様式D-2-1 (1)'!$B$3:$AI$18</definedName>
    <definedName name="Z_D77EBD73_782E_4A63_AC37_29D349B4D009_.wvu.PrintArea" localSheetId="36" hidden="1">'様式D-2-1 (2)'!$B$3:$AI$18</definedName>
    <definedName name="Z_D77EBD73_782E_4A63_AC37_29D349B4D009_.wvu.PrintArea" localSheetId="37" hidden="1">'様式D-2-1 (3)'!$B$3:$AI$18</definedName>
    <definedName name="Z_D77EBD73_782E_4A63_AC37_29D349B4D009_.wvu.PrintArea" localSheetId="38" hidden="1">'様式D-2-1 (4)'!$B$3:$AI$18</definedName>
    <definedName name="Z_D77EBD73_782E_4A63_AC37_29D349B4D009_.wvu.PrintArea" localSheetId="39" hidden="1">'様式D-2-1 (5)'!$B$3:$AI$18</definedName>
    <definedName name="Z_D77EBD73_782E_4A63_AC37_29D349B4D009_.wvu.PrintArea" localSheetId="40" hidden="1">'様式D-2-1 (6)'!$B$3:$AI$18</definedName>
    <definedName name="Z_D77EBD73_782E_4A63_AC37_29D349B4D009_.wvu.PrintArea" localSheetId="41" hidden="1">'様式D-2-1 (7)'!$B$3:$AI$18</definedName>
    <definedName name="Z_D77EBD73_782E_4A63_AC37_29D349B4D009_.wvu.PrintArea" localSheetId="42" hidden="1">'様式D-2-1 (8)'!$B$3:$AI$18</definedName>
    <definedName name="Z_D77EBD73_782E_4A63_AC37_29D349B4D009_.wvu.PrintArea" localSheetId="43" hidden="1">'様式D-2-1´'!$B$3:$AI$18</definedName>
    <definedName name="Z_D77EBD73_782E_4A63_AC37_29D349B4D009_.wvu.PrintArea" localSheetId="94" hidden="1">'様式D-3_PE'!$B$3:$AO$47</definedName>
    <definedName name="Z_D77EBD73_782E_4A63_AC37_29D349B4D009_.wvu.PrintArea" localSheetId="44" hidden="1">'様式D-3_PS'!$B$3:$AO$47</definedName>
    <definedName name="Z_D77EBD73_782E_4A63_AC37_29D349B4D009_.wvu.PrintArea" localSheetId="45" hidden="1">'様式D-3_S001'!$B$3:$AO$47</definedName>
    <definedName name="Z_D77EBD73_782E_4A63_AC37_29D349B4D009_.wvu.PrintArea" localSheetId="46" hidden="1">'様式D-3_S002'!$B$3:$AO$47</definedName>
    <definedName name="Z_D77EBD73_782E_4A63_AC37_29D349B4D009_.wvu.PrintArea" localSheetId="47" hidden="1">'様式D-3_S003'!$B$3:$AO$47</definedName>
    <definedName name="Z_D77EBD73_782E_4A63_AC37_29D349B4D009_.wvu.PrintArea" localSheetId="48" hidden="1">'様式D-3_S004'!$B$3:$AO$47</definedName>
    <definedName name="Z_D77EBD73_782E_4A63_AC37_29D349B4D009_.wvu.PrintArea" localSheetId="49" hidden="1">'様式D-3_S005'!$B$3:$AO$47</definedName>
    <definedName name="Z_D77EBD73_782E_4A63_AC37_29D349B4D009_.wvu.PrintArea" localSheetId="50" hidden="1">'様式D-3_S006'!$B$3:$AO$47</definedName>
    <definedName name="Z_D77EBD73_782E_4A63_AC37_29D349B4D009_.wvu.PrintArea" localSheetId="51" hidden="1">'様式D-3_S007'!$B$3:$AO$47</definedName>
    <definedName name="Z_D77EBD73_782E_4A63_AC37_29D349B4D009_.wvu.PrintArea" localSheetId="52" hidden="1">'様式D-3_S008'!$B$3:$AO$47</definedName>
    <definedName name="Z_D77EBD73_782E_4A63_AC37_29D349B4D009_.wvu.PrintArea" localSheetId="53" hidden="1">'様式D-3_S009'!$B$3:$AO$47</definedName>
    <definedName name="Z_D77EBD73_782E_4A63_AC37_29D349B4D009_.wvu.PrintArea" localSheetId="54" hidden="1">'様式D-3_S010'!$B$3:$AO$47</definedName>
    <definedName name="Z_D77EBD73_782E_4A63_AC37_29D349B4D009_.wvu.PrintArea" localSheetId="55" hidden="1">'様式D-3_S011'!$B$3:$AO$47</definedName>
    <definedName name="Z_D77EBD73_782E_4A63_AC37_29D349B4D009_.wvu.PrintArea" localSheetId="56" hidden="1">'様式D-3_S012'!$B$3:$AO$47</definedName>
    <definedName name="Z_D77EBD73_782E_4A63_AC37_29D349B4D009_.wvu.PrintArea" localSheetId="57" hidden="1">'様式D-3_S013'!$B$3:$AO$47</definedName>
    <definedName name="Z_D77EBD73_782E_4A63_AC37_29D349B4D009_.wvu.PrintArea" localSheetId="58" hidden="1">'様式D-3_S014'!$B$3:$AO$47</definedName>
    <definedName name="Z_D77EBD73_782E_4A63_AC37_29D349B4D009_.wvu.PrintArea" localSheetId="59" hidden="1">'様式D-3_S015'!$B$3:$AO$47</definedName>
    <definedName name="Z_D77EBD73_782E_4A63_AC37_29D349B4D009_.wvu.PrintArea" localSheetId="60" hidden="1">'様式D-3_S016'!$B$3:$AO$47</definedName>
    <definedName name="Z_D77EBD73_782E_4A63_AC37_29D349B4D009_.wvu.PrintArea" localSheetId="61" hidden="1">'様式D-3_S017'!$B$3:$AO$47</definedName>
    <definedName name="Z_D77EBD73_782E_4A63_AC37_29D349B4D009_.wvu.PrintArea" localSheetId="62" hidden="1">'様式D-3_S018'!$B$3:$AO$47</definedName>
    <definedName name="Z_D77EBD73_782E_4A63_AC37_29D349B4D009_.wvu.PrintArea" localSheetId="63" hidden="1">'様式D-3_S019'!$B$3:$AO$47</definedName>
    <definedName name="Z_D77EBD73_782E_4A63_AC37_29D349B4D009_.wvu.PrintArea" localSheetId="64" hidden="1">'様式D-3_S020'!$B$3:$AO$47</definedName>
    <definedName name="Z_D77EBD73_782E_4A63_AC37_29D349B4D009_.wvu.PrintArea" localSheetId="65" hidden="1">'様式D-3_S021'!$B$3:$AO$47</definedName>
    <definedName name="Z_D77EBD73_782E_4A63_AC37_29D349B4D009_.wvu.PrintArea" localSheetId="66" hidden="1">'様式D-3_S022'!$B$3:$AO$47</definedName>
    <definedName name="Z_D77EBD73_782E_4A63_AC37_29D349B4D009_.wvu.PrintArea" localSheetId="67" hidden="1">'様式D-3_S023'!$B$3:$AO$47</definedName>
    <definedName name="Z_D77EBD73_782E_4A63_AC37_29D349B4D009_.wvu.PrintArea" localSheetId="68" hidden="1">'様式D-3_S024'!$B$3:$AO$47</definedName>
    <definedName name="Z_D77EBD73_782E_4A63_AC37_29D349B4D009_.wvu.PrintArea" localSheetId="69" hidden="1">'様式D-3_S025'!$B$3:$AO$47</definedName>
    <definedName name="Z_D77EBD73_782E_4A63_AC37_29D349B4D009_.wvu.PrintArea" localSheetId="70" hidden="1">'様式D-3_S026'!$B$3:$AO$47</definedName>
    <definedName name="Z_D77EBD73_782E_4A63_AC37_29D349B4D009_.wvu.PrintArea" localSheetId="71" hidden="1">'様式D-3_S027'!$B$3:$AO$47</definedName>
    <definedName name="Z_D77EBD73_782E_4A63_AC37_29D349B4D009_.wvu.PrintArea" localSheetId="72" hidden="1">'様式D-3_S028'!$B$3:$AO$47</definedName>
    <definedName name="Z_D77EBD73_782E_4A63_AC37_29D349B4D009_.wvu.PrintArea" localSheetId="73" hidden="1">'様式D-3_S029'!$B$3:$AO$47</definedName>
    <definedName name="Z_D77EBD73_782E_4A63_AC37_29D349B4D009_.wvu.PrintArea" localSheetId="74" hidden="1">'様式D-3_S030'!$B$3:$AO$47</definedName>
    <definedName name="Z_D77EBD73_782E_4A63_AC37_29D349B4D009_.wvu.PrintArea" localSheetId="75" hidden="1">'様式D-3_S031'!$B$3:$AO$47</definedName>
    <definedName name="Z_D77EBD73_782E_4A63_AC37_29D349B4D009_.wvu.PrintArea" localSheetId="76" hidden="1">'様式D-3_S032'!$B$3:$AO$47</definedName>
    <definedName name="Z_D77EBD73_782E_4A63_AC37_29D349B4D009_.wvu.PrintArea" localSheetId="77" hidden="1">'様式D-3_S033'!$B$3:$AO$47</definedName>
    <definedName name="Z_D77EBD73_782E_4A63_AC37_29D349B4D009_.wvu.PrintArea" localSheetId="78" hidden="1">'様式D-3_S034'!$B$3:$AO$47</definedName>
    <definedName name="Z_D77EBD73_782E_4A63_AC37_29D349B4D009_.wvu.PrintArea" localSheetId="79" hidden="1">'様式D-3_S035'!$B$3:$AO$47</definedName>
    <definedName name="Z_D77EBD73_782E_4A63_AC37_29D349B4D009_.wvu.PrintArea" localSheetId="80" hidden="1">'様式D-3_S036'!$B$3:$AO$47</definedName>
    <definedName name="Z_D77EBD73_782E_4A63_AC37_29D349B4D009_.wvu.PrintArea" localSheetId="81" hidden="1">'様式D-3_S037'!$B$3:$AO$47</definedName>
    <definedName name="Z_D77EBD73_782E_4A63_AC37_29D349B4D009_.wvu.PrintArea" localSheetId="82" hidden="1">'様式D-3_S038'!$B$3:$AO$47</definedName>
    <definedName name="Z_D77EBD73_782E_4A63_AC37_29D349B4D009_.wvu.PrintArea" localSheetId="83" hidden="1">'様式D-3_S039'!$B$3:$AO$47</definedName>
    <definedName name="Z_D77EBD73_782E_4A63_AC37_29D349B4D009_.wvu.PrintArea" localSheetId="84" hidden="1">'様式D-3_S040'!$B$3:$AO$47</definedName>
    <definedName name="Z_D77EBD73_782E_4A63_AC37_29D349B4D009_.wvu.PrintArea" localSheetId="85" hidden="1">'様式D-3_S041'!$B$3:$AO$47</definedName>
    <definedName name="Z_D77EBD73_782E_4A63_AC37_29D349B4D009_.wvu.PrintArea" localSheetId="86" hidden="1">'様式D-3_S042'!$B$3:$AO$47</definedName>
    <definedName name="Z_D77EBD73_782E_4A63_AC37_29D349B4D009_.wvu.PrintArea" localSheetId="87" hidden="1">'様式D-3_S043'!$B$3:$AO$47</definedName>
    <definedName name="Z_D77EBD73_782E_4A63_AC37_29D349B4D009_.wvu.PrintArea" localSheetId="88" hidden="1">'様式D-3_S044'!$B$3:$AO$47</definedName>
    <definedName name="Z_D77EBD73_782E_4A63_AC37_29D349B4D009_.wvu.PrintArea" localSheetId="89" hidden="1">'様式D-3_S045'!$B$3:$AO$47</definedName>
    <definedName name="Z_D77EBD73_782E_4A63_AC37_29D349B4D009_.wvu.PrintArea" localSheetId="90" hidden="1">'様式D-3_S046'!$B$3:$AO$47</definedName>
    <definedName name="Z_D77EBD73_782E_4A63_AC37_29D349B4D009_.wvu.PrintArea" localSheetId="91" hidden="1">'様式D-3_S047'!$B$3:$AO$47</definedName>
    <definedName name="Z_D77EBD73_782E_4A63_AC37_29D349B4D009_.wvu.PrintArea" localSheetId="92" hidden="1">'様式D-3_S048'!$B$3:$AO$47</definedName>
    <definedName name="Z_D77EBD73_782E_4A63_AC37_29D349B4D009_.wvu.PrintArea" localSheetId="93" hidden="1">'様式D-3_S049'!$B$3:$AO$47</definedName>
    <definedName name="Z_D77EBD73_782E_4A63_AC37_29D349B4D009_.wvu.PrintArea" localSheetId="97"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60" i="81" l="1"/>
  <c r="AA60" i="81"/>
  <c r="Z60" i="81"/>
  <c r="Y60" i="81"/>
  <c r="X60" i="81"/>
  <c r="W60" i="81"/>
  <c r="V60" i="81"/>
  <c r="U60" i="81"/>
  <c r="T60" i="81"/>
  <c r="S60" i="81"/>
  <c r="R60" i="81"/>
  <c r="Q60" i="81"/>
  <c r="P60" i="81"/>
  <c r="O60" i="81"/>
  <c r="N60" i="81"/>
  <c r="M60" i="81"/>
  <c r="L60" i="81"/>
  <c r="K60" i="81"/>
  <c r="J60" i="81"/>
  <c r="I60" i="81"/>
  <c r="H60" i="81"/>
  <c r="G60" i="81"/>
  <c r="F60" i="81"/>
  <c r="E60" i="81"/>
  <c r="D60" i="81"/>
  <c r="C60" i="81"/>
  <c r="B60" i="81"/>
  <c r="AB59" i="81"/>
  <c r="AA59" i="81"/>
  <c r="Z59" i="81"/>
  <c r="Y59" i="81"/>
  <c r="X59" i="81"/>
  <c r="W59" i="81"/>
  <c r="V59" i="81"/>
  <c r="U59" i="81"/>
  <c r="T59" i="81"/>
  <c r="S59" i="81"/>
  <c r="R59" i="81"/>
  <c r="Q59" i="81"/>
  <c r="P59" i="81"/>
  <c r="O59" i="81"/>
  <c r="N59" i="81"/>
  <c r="M59" i="81"/>
  <c r="L59" i="81"/>
  <c r="K59" i="81"/>
  <c r="J59" i="81"/>
  <c r="I59" i="81"/>
  <c r="H59" i="81"/>
  <c r="G59" i="81"/>
  <c r="F59" i="81"/>
  <c r="E59" i="81"/>
  <c r="D59" i="81"/>
  <c r="C59" i="81"/>
  <c r="B59" i="81"/>
  <c r="AB58" i="81"/>
  <c r="AA58" i="81"/>
  <c r="Z58" i="81"/>
  <c r="Y58" i="81"/>
  <c r="X58" i="81"/>
  <c r="W58" i="81"/>
  <c r="V58" i="81"/>
  <c r="U58" i="81"/>
  <c r="T58" i="81"/>
  <c r="S58" i="81"/>
  <c r="R58" i="81"/>
  <c r="Q58" i="81"/>
  <c r="P58" i="81"/>
  <c r="O58" i="81"/>
  <c r="N58" i="81"/>
  <c r="M58" i="81"/>
  <c r="L58" i="81"/>
  <c r="K58" i="81"/>
  <c r="J58" i="81"/>
  <c r="I58" i="81"/>
  <c r="H58" i="81"/>
  <c r="G58" i="81"/>
  <c r="F58" i="81"/>
  <c r="E58" i="81"/>
  <c r="D58" i="81"/>
  <c r="C58" i="81"/>
  <c r="B58" i="81"/>
  <c r="AB57" i="81"/>
  <c r="AA57" i="81"/>
  <c r="Z57" i="81"/>
  <c r="Y57" i="81"/>
  <c r="X57" i="81"/>
  <c r="W57" i="81"/>
  <c r="V57" i="81"/>
  <c r="U57" i="81"/>
  <c r="T57" i="81"/>
  <c r="S57" i="81"/>
  <c r="R57" i="81"/>
  <c r="Q57" i="81"/>
  <c r="P57" i="81"/>
  <c r="O57" i="81"/>
  <c r="N57" i="81"/>
  <c r="M57" i="81"/>
  <c r="L57" i="81"/>
  <c r="K57" i="81"/>
  <c r="J57" i="81"/>
  <c r="I57" i="81"/>
  <c r="H57" i="81"/>
  <c r="G57" i="81"/>
  <c r="F57" i="81"/>
  <c r="E57" i="81"/>
  <c r="D57" i="81"/>
  <c r="C57" i="81"/>
  <c r="B57" i="81"/>
  <c r="AB56" i="81"/>
  <c r="AA56" i="81"/>
  <c r="Z56" i="81"/>
  <c r="Y56" i="81"/>
  <c r="X56" i="81"/>
  <c r="W56" i="81"/>
  <c r="V56" i="81"/>
  <c r="U56" i="81"/>
  <c r="T56" i="81"/>
  <c r="S56" i="81"/>
  <c r="R56" i="81"/>
  <c r="Q56" i="81"/>
  <c r="P56" i="81"/>
  <c r="O56" i="81"/>
  <c r="N56" i="81"/>
  <c r="M56" i="81"/>
  <c r="L56" i="81"/>
  <c r="K56" i="81"/>
  <c r="J56" i="81"/>
  <c r="I56" i="81"/>
  <c r="H56" i="81"/>
  <c r="G56" i="81"/>
  <c r="F56" i="81"/>
  <c r="E56" i="81"/>
  <c r="D56" i="81"/>
  <c r="C56" i="81"/>
  <c r="B56" i="81"/>
  <c r="AB55" i="81"/>
  <c r="AA55" i="81"/>
  <c r="Z55" i="81"/>
  <c r="Y55" i="81"/>
  <c r="X55" i="81"/>
  <c r="W55" i="81"/>
  <c r="V55" i="81"/>
  <c r="U55" i="81"/>
  <c r="T55" i="81"/>
  <c r="S55" i="81"/>
  <c r="R55" i="81"/>
  <c r="Q55" i="81"/>
  <c r="P55" i="81"/>
  <c r="O55" i="81"/>
  <c r="N55" i="81"/>
  <c r="M55" i="81"/>
  <c r="L55" i="81"/>
  <c r="K55" i="81"/>
  <c r="J55" i="81"/>
  <c r="I55" i="81"/>
  <c r="H55" i="81"/>
  <c r="G55" i="81"/>
  <c r="F55" i="81"/>
  <c r="E55" i="81"/>
  <c r="D55" i="81"/>
  <c r="C55" i="81"/>
  <c r="B55" i="81"/>
  <c r="AB54" i="81"/>
  <c r="AA54" i="81"/>
  <c r="Z54" i="81"/>
  <c r="Y54" i="81"/>
  <c r="X54" i="81"/>
  <c r="W54" i="81"/>
  <c r="V54" i="81"/>
  <c r="U54" i="81"/>
  <c r="T54" i="81"/>
  <c r="S54" i="81"/>
  <c r="R54" i="81"/>
  <c r="Q54" i="81"/>
  <c r="P54" i="81"/>
  <c r="O54" i="81"/>
  <c r="N54" i="81"/>
  <c r="M54" i="81"/>
  <c r="L54" i="81"/>
  <c r="K54" i="81"/>
  <c r="J54" i="81"/>
  <c r="I54" i="81"/>
  <c r="H54" i="81"/>
  <c r="G54" i="81"/>
  <c r="F54" i="81"/>
  <c r="E54" i="81"/>
  <c r="D54" i="81"/>
  <c r="C54" i="81"/>
  <c r="B54" i="81"/>
  <c r="AB53" i="81"/>
  <c r="AA53" i="81"/>
  <c r="Z53" i="81"/>
  <c r="Y53" i="81"/>
  <c r="X53" i="81"/>
  <c r="W53" i="81"/>
  <c r="V53" i="81"/>
  <c r="U53" i="81"/>
  <c r="T53" i="81"/>
  <c r="S53" i="81"/>
  <c r="R53" i="81"/>
  <c r="Q53" i="81"/>
  <c r="P53" i="81"/>
  <c r="O53" i="81"/>
  <c r="N53" i="81"/>
  <c r="M53" i="81"/>
  <c r="L53" i="81"/>
  <c r="K53" i="81"/>
  <c r="J53" i="81"/>
  <c r="I53" i="81"/>
  <c r="H53" i="81"/>
  <c r="G53" i="81"/>
  <c r="F53" i="81"/>
  <c r="E53" i="81"/>
  <c r="D53" i="81"/>
  <c r="C53" i="81"/>
  <c r="B53" i="81"/>
  <c r="AB52" i="81"/>
  <c r="AA52" i="81"/>
  <c r="Z52" i="81"/>
  <c r="Y52" i="81"/>
  <c r="X52" i="81"/>
  <c r="W52" i="81"/>
  <c r="V52" i="81"/>
  <c r="U52" i="81"/>
  <c r="T52" i="81"/>
  <c r="S52" i="81"/>
  <c r="R52" i="81"/>
  <c r="Q52" i="81"/>
  <c r="P52" i="81"/>
  <c r="O52" i="81"/>
  <c r="N52" i="81"/>
  <c r="M52" i="81"/>
  <c r="L52" i="81"/>
  <c r="K52" i="81"/>
  <c r="J52" i="81"/>
  <c r="I52" i="81"/>
  <c r="H52" i="81"/>
  <c r="G52" i="81"/>
  <c r="F52" i="81"/>
  <c r="E52" i="81"/>
  <c r="D52" i="81"/>
  <c r="C52" i="81"/>
  <c r="B52" i="81"/>
  <c r="AB51" i="81"/>
  <c r="AA51" i="81"/>
  <c r="Z51" i="81"/>
  <c r="Y51" i="81"/>
  <c r="X51" i="81"/>
  <c r="W51" i="81"/>
  <c r="V51" i="81"/>
  <c r="U51" i="81"/>
  <c r="T51" i="81"/>
  <c r="S51" i="81"/>
  <c r="R51" i="81"/>
  <c r="Q51" i="81"/>
  <c r="P51" i="81"/>
  <c r="O51" i="81"/>
  <c r="N51" i="81"/>
  <c r="M51" i="81"/>
  <c r="L51" i="81"/>
  <c r="K51" i="81"/>
  <c r="J51" i="81"/>
  <c r="I51" i="81"/>
  <c r="H51" i="81"/>
  <c r="G51" i="81"/>
  <c r="F51" i="81"/>
  <c r="E51" i="81"/>
  <c r="D51" i="81"/>
  <c r="C51" i="81"/>
  <c r="B51" i="81"/>
  <c r="AB50" i="81"/>
  <c r="AA50" i="81"/>
  <c r="Z50" i="81"/>
  <c r="Y50" i="81"/>
  <c r="X50" i="81"/>
  <c r="W50" i="81"/>
  <c r="V50" i="81"/>
  <c r="U50" i="81"/>
  <c r="T50" i="81"/>
  <c r="S50" i="81"/>
  <c r="R50" i="81"/>
  <c r="Q50" i="81"/>
  <c r="P50" i="81"/>
  <c r="O50" i="81"/>
  <c r="N50" i="81"/>
  <c r="M50" i="81"/>
  <c r="L50" i="81"/>
  <c r="K50" i="81"/>
  <c r="J50" i="81"/>
  <c r="I50" i="81"/>
  <c r="H50" i="81"/>
  <c r="G50" i="81"/>
  <c r="F50" i="81"/>
  <c r="E50" i="81"/>
  <c r="D50" i="81"/>
  <c r="C50" i="81"/>
  <c r="B50" i="81"/>
  <c r="AB49" i="81"/>
  <c r="AA49" i="81"/>
  <c r="Z49" i="81"/>
  <c r="Y49" i="81"/>
  <c r="X49" i="81"/>
  <c r="W49" i="81"/>
  <c r="V49" i="81"/>
  <c r="U49" i="81"/>
  <c r="T49" i="81"/>
  <c r="S49" i="81"/>
  <c r="R49" i="81"/>
  <c r="Q49" i="81"/>
  <c r="P49" i="81"/>
  <c r="O49" i="81"/>
  <c r="N49" i="81"/>
  <c r="M49" i="81"/>
  <c r="L49" i="81"/>
  <c r="K49" i="81"/>
  <c r="J49" i="81"/>
  <c r="I49" i="81"/>
  <c r="H49" i="81"/>
  <c r="G49" i="81"/>
  <c r="F49" i="81"/>
  <c r="E49" i="81"/>
  <c r="D49" i="81"/>
  <c r="C49" i="81"/>
  <c r="B49" i="81"/>
  <c r="AB48" i="81"/>
  <c r="AA48" i="81"/>
  <c r="Z48" i="81"/>
  <c r="Y48" i="81"/>
  <c r="X48" i="81"/>
  <c r="W48" i="81"/>
  <c r="V48" i="81"/>
  <c r="U48" i="81"/>
  <c r="T48" i="81"/>
  <c r="S48" i="81"/>
  <c r="R48" i="81"/>
  <c r="Q48" i="81"/>
  <c r="P48" i="81"/>
  <c r="O48" i="81"/>
  <c r="N48" i="81"/>
  <c r="M48" i="81"/>
  <c r="L48" i="81"/>
  <c r="K48" i="81"/>
  <c r="J48" i="81"/>
  <c r="I48" i="81"/>
  <c r="H48" i="81"/>
  <c r="G48" i="81"/>
  <c r="F48" i="81"/>
  <c r="E48" i="81"/>
  <c r="D48" i="81"/>
  <c r="C48" i="81"/>
  <c r="B48" i="81"/>
  <c r="AB47" i="81"/>
  <c r="AA47" i="81"/>
  <c r="Z47" i="81"/>
  <c r="Y47" i="81"/>
  <c r="X47" i="81"/>
  <c r="W47" i="81"/>
  <c r="V47" i="81"/>
  <c r="U47" i="81"/>
  <c r="T47" i="81"/>
  <c r="S47" i="81"/>
  <c r="R47" i="81"/>
  <c r="Q47" i="81"/>
  <c r="P47" i="81"/>
  <c r="O47" i="81"/>
  <c r="N47" i="81"/>
  <c r="M47" i="81"/>
  <c r="L47" i="81"/>
  <c r="K47" i="81"/>
  <c r="J47" i="81"/>
  <c r="I47" i="81"/>
  <c r="H47" i="81"/>
  <c r="G47" i="81"/>
  <c r="F47" i="81"/>
  <c r="E47" i="81"/>
  <c r="D47" i="81"/>
  <c r="C47" i="81"/>
  <c r="B47" i="81"/>
  <c r="AB46" i="81"/>
  <c r="AA46" i="81"/>
  <c r="Z46" i="81"/>
  <c r="Y46" i="81"/>
  <c r="X46" i="81"/>
  <c r="W46" i="81"/>
  <c r="V46" i="81"/>
  <c r="U46" i="81"/>
  <c r="T46" i="81"/>
  <c r="S46" i="81"/>
  <c r="R46" i="81"/>
  <c r="Q46" i="81"/>
  <c r="P46" i="81"/>
  <c r="O46" i="81"/>
  <c r="N46" i="81"/>
  <c r="M46" i="81"/>
  <c r="L46" i="81"/>
  <c r="K46" i="81"/>
  <c r="J46" i="81"/>
  <c r="I46" i="81"/>
  <c r="H46" i="81"/>
  <c r="G46" i="81"/>
  <c r="F46" i="81"/>
  <c r="E46" i="81"/>
  <c r="D46" i="81"/>
  <c r="C46" i="81"/>
  <c r="B46" i="81"/>
  <c r="AB45" i="81"/>
  <c r="AA45" i="81"/>
  <c r="Z45" i="81"/>
  <c r="Y45" i="81"/>
  <c r="X45" i="81"/>
  <c r="W45" i="81"/>
  <c r="V45" i="81"/>
  <c r="U45" i="81"/>
  <c r="T45" i="81"/>
  <c r="S45" i="81"/>
  <c r="R45" i="81"/>
  <c r="Q45" i="81"/>
  <c r="P45" i="81"/>
  <c r="O45" i="81"/>
  <c r="N45" i="81"/>
  <c r="M45" i="81"/>
  <c r="L45" i="81"/>
  <c r="K45" i="81"/>
  <c r="J45" i="81"/>
  <c r="I45" i="81"/>
  <c r="H45" i="81"/>
  <c r="G45" i="81"/>
  <c r="F45" i="81"/>
  <c r="E45" i="81"/>
  <c r="D45" i="81"/>
  <c r="C45" i="81"/>
  <c r="B45" i="81"/>
  <c r="AB44" i="81"/>
  <c r="AA44" i="81"/>
  <c r="Z44" i="81"/>
  <c r="Y44" i="81"/>
  <c r="X44" i="81"/>
  <c r="W44" i="81"/>
  <c r="V44" i="81"/>
  <c r="U44" i="81"/>
  <c r="T44" i="81"/>
  <c r="S44" i="81"/>
  <c r="R44" i="81"/>
  <c r="Q44" i="81"/>
  <c r="P44" i="81"/>
  <c r="O44" i="81"/>
  <c r="N44" i="81"/>
  <c r="M44" i="81"/>
  <c r="L44" i="81"/>
  <c r="K44" i="81"/>
  <c r="J44" i="81"/>
  <c r="I44" i="81"/>
  <c r="H44" i="81"/>
  <c r="G44" i="81"/>
  <c r="F44" i="81"/>
  <c r="E44" i="81"/>
  <c r="D44" i="81"/>
  <c r="C44" i="81"/>
  <c r="B44" i="81"/>
  <c r="AB43" i="81"/>
  <c r="AA43" i="81"/>
  <c r="Z43" i="81"/>
  <c r="Y43" i="81"/>
  <c r="X43" i="81"/>
  <c r="W43" i="81"/>
  <c r="V43" i="81"/>
  <c r="U43" i="81"/>
  <c r="T43" i="81"/>
  <c r="S43" i="81"/>
  <c r="R43" i="81"/>
  <c r="Q43" i="81"/>
  <c r="P43" i="81"/>
  <c r="O43" i="81"/>
  <c r="N43" i="81"/>
  <c r="M43" i="81"/>
  <c r="L43" i="81"/>
  <c r="K43" i="81"/>
  <c r="J43" i="81"/>
  <c r="I43" i="81"/>
  <c r="H43" i="81"/>
  <c r="G43" i="81"/>
  <c r="F43" i="81"/>
  <c r="E43" i="81"/>
  <c r="D43" i="81"/>
  <c r="C43" i="81"/>
  <c r="B43" i="81"/>
  <c r="AB42" i="81"/>
  <c r="AA42" i="81"/>
  <c r="Z42" i="81"/>
  <c r="Y42" i="81"/>
  <c r="X42" i="81"/>
  <c r="W42" i="81"/>
  <c r="V42" i="81"/>
  <c r="U42" i="81"/>
  <c r="T42" i="81"/>
  <c r="S42" i="81"/>
  <c r="R42" i="81"/>
  <c r="Q42" i="81"/>
  <c r="P42" i="81"/>
  <c r="O42" i="81"/>
  <c r="N42" i="81"/>
  <c r="M42" i="81"/>
  <c r="L42" i="81"/>
  <c r="K42" i="81"/>
  <c r="J42" i="81"/>
  <c r="I42" i="81"/>
  <c r="H42" i="81"/>
  <c r="G42" i="81"/>
  <c r="F42" i="81"/>
  <c r="E42" i="81"/>
  <c r="D42" i="81"/>
  <c r="C42" i="81"/>
  <c r="B42" i="81"/>
  <c r="AB41" i="81"/>
  <c r="AA41" i="81"/>
  <c r="Z41" i="81"/>
  <c r="Y41" i="81"/>
  <c r="X41" i="81"/>
  <c r="W41" i="81"/>
  <c r="V41" i="81"/>
  <c r="U41" i="81"/>
  <c r="T41" i="81"/>
  <c r="S41" i="81"/>
  <c r="R41" i="81"/>
  <c r="Q41" i="81"/>
  <c r="P41" i="81"/>
  <c r="O41" i="81"/>
  <c r="N41" i="81"/>
  <c r="M41" i="81"/>
  <c r="L41" i="81"/>
  <c r="K41" i="81"/>
  <c r="J41" i="81"/>
  <c r="I41" i="81"/>
  <c r="H41" i="81"/>
  <c r="G41" i="81"/>
  <c r="F41" i="81"/>
  <c r="E41" i="81"/>
  <c r="D41" i="81"/>
  <c r="C41" i="81"/>
  <c r="B41" i="81"/>
  <c r="AB40" i="81"/>
  <c r="AA40" i="81"/>
  <c r="Z40" i="81"/>
  <c r="Y40" i="81"/>
  <c r="X40" i="81"/>
  <c r="W40" i="81"/>
  <c r="V40" i="81"/>
  <c r="U40" i="81"/>
  <c r="T40" i="81"/>
  <c r="S40" i="81"/>
  <c r="R40" i="81"/>
  <c r="Q40" i="81"/>
  <c r="P40" i="81"/>
  <c r="O40" i="81"/>
  <c r="N40" i="81"/>
  <c r="M40" i="81"/>
  <c r="L40" i="81"/>
  <c r="K40" i="81"/>
  <c r="J40" i="81"/>
  <c r="I40" i="81"/>
  <c r="H40" i="81"/>
  <c r="G40" i="81"/>
  <c r="F40" i="81"/>
  <c r="E40" i="81"/>
  <c r="D40" i="81"/>
  <c r="C40" i="81"/>
  <c r="B40" i="81"/>
  <c r="AB39" i="81"/>
  <c r="AA39" i="81"/>
  <c r="Z39" i="81"/>
  <c r="Y39" i="81"/>
  <c r="X39" i="81"/>
  <c r="W39" i="81"/>
  <c r="V39" i="81"/>
  <c r="U39" i="81"/>
  <c r="T39" i="81"/>
  <c r="S39" i="81"/>
  <c r="R39" i="81"/>
  <c r="Q39" i="81"/>
  <c r="P39" i="81"/>
  <c r="O39" i="81"/>
  <c r="N39" i="81"/>
  <c r="M39" i="81"/>
  <c r="L39" i="81"/>
  <c r="K39" i="81"/>
  <c r="J39" i="81"/>
  <c r="I39" i="81"/>
  <c r="H39" i="81"/>
  <c r="G39" i="81"/>
  <c r="F39" i="81"/>
  <c r="E39" i="81"/>
  <c r="D39" i="81"/>
  <c r="C39" i="81"/>
  <c r="B39" i="81"/>
  <c r="AB38" i="81"/>
  <c r="AA38" i="81"/>
  <c r="Z38" i="81"/>
  <c r="Y38" i="81"/>
  <c r="X38" i="81"/>
  <c r="W38" i="81"/>
  <c r="V38" i="81"/>
  <c r="U38" i="81"/>
  <c r="T38" i="81"/>
  <c r="S38" i="81"/>
  <c r="R38" i="81"/>
  <c r="Q38" i="81"/>
  <c r="P38" i="81"/>
  <c r="O38" i="81"/>
  <c r="N38" i="81"/>
  <c r="M38" i="81"/>
  <c r="L38" i="81"/>
  <c r="K38" i="81"/>
  <c r="J38" i="81"/>
  <c r="I38" i="81"/>
  <c r="H38" i="81"/>
  <c r="G38" i="81"/>
  <c r="F38" i="81"/>
  <c r="E38" i="81"/>
  <c r="D38" i="81"/>
  <c r="C38" i="81"/>
  <c r="B38" i="81"/>
  <c r="AB37" i="81"/>
  <c r="AA37" i="81"/>
  <c r="Z37" i="81"/>
  <c r="Y37" i="81"/>
  <c r="X37" i="81"/>
  <c r="W37" i="81"/>
  <c r="V37" i="81"/>
  <c r="U37" i="81"/>
  <c r="T37" i="81"/>
  <c r="S37" i="81"/>
  <c r="R37" i="81"/>
  <c r="Q37" i="81"/>
  <c r="P37" i="81"/>
  <c r="O37" i="81"/>
  <c r="N37" i="81"/>
  <c r="M37" i="81"/>
  <c r="L37" i="81"/>
  <c r="K37" i="81"/>
  <c r="J37" i="81"/>
  <c r="I37" i="81"/>
  <c r="H37" i="81"/>
  <c r="G37" i="81"/>
  <c r="F37" i="81"/>
  <c r="E37" i="81"/>
  <c r="D37" i="81"/>
  <c r="C37" i="81"/>
  <c r="B37" i="81"/>
  <c r="AB36" i="81"/>
  <c r="AA36" i="81"/>
  <c r="Z36" i="81"/>
  <c r="Y36" i="81"/>
  <c r="X36" i="81"/>
  <c r="W36" i="81"/>
  <c r="V36" i="81"/>
  <c r="U36" i="81"/>
  <c r="T36" i="81"/>
  <c r="S36" i="81"/>
  <c r="R36" i="81"/>
  <c r="Q36" i="81"/>
  <c r="P36" i="81"/>
  <c r="O36" i="81"/>
  <c r="N36" i="81"/>
  <c r="M36" i="81"/>
  <c r="L36" i="81"/>
  <c r="K36" i="81"/>
  <c r="J36" i="81"/>
  <c r="I36" i="81"/>
  <c r="H36" i="81"/>
  <c r="G36" i="81"/>
  <c r="F36" i="81"/>
  <c r="E36" i="81"/>
  <c r="D36" i="81"/>
  <c r="C36" i="81"/>
  <c r="B36" i="81"/>
  <c r="AB35" i="81"/>
  <c r="AA35" i="81"/>
  <c r="Z35" i="81"/>
  <c r="Y35" i="81"/>
  <c r="U35" i="81"/>
  <c r="T35" i="81"/>
  <c r="S35" i="81"/>
  <c r="R35" i="81"/>
  <c r="Q35" i="81"/>
  <c r="P35" i="81"/>
  <c r="O35" i="81"/>
  <c r="N35" i="81"/>
  <c r="M35" i="81"/>
  <c r="I35" i="81"/>
  <c r="H35" i="81"/>
  <c r="G35" i="81"/>
  <c r="F35" i="81"/>
  <c r="E35" i="81"/>
  <c r="C35" i="81"/>
  <c r="B35" i="81"/>
  <c r="AB34" i="81"/>
  <c r="AA34" i="81"/>
  <c r="Z34" i="81"/>
  <c r="Y34" i="81"/>
  <c r="X34" i="81"/>
  <c r="W34" i="81"/>
  <c r="V34" i="81"/>
  <c r="U34" i="81"/>
  <c r="T34" i="81"/>
  <c r="S34" i="81"/>
  <c r="R34" i="81"/>
  <c r="Q34" i="81"/>
  <c r="P34" i="81"/>
  <c r="O34" i="81"/>
  <c r="N34" i="81"/>
  <c r="M34" i="81"/>
  <c r="L34" i="81"/>
  <c r="K34" i="81"/>
  <c r="J34" i="81"/>
  <c r="I34" i="81"/>
  <c r="H34" i="81"/>
  <c r="G34" i="81"/>
  <c r="F34" i="81"/>
  <c r="E34" i="81"/>
  <c r="D34" i="81"/>
  <c r="C34" i="81"/>
  <c r="B34" i="81"/>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B30"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Z11" i="81"/>
  <c r="Y11" i="81"/>
  <c r="T11" i="81"/>
  <c r="S11" i="81"/>
  <c r="R11" i="81"/>
  <c r="Q11" i="81"/>
  <c r="P11" i="81"/>
  <c r="O11" i="81"/>
  <c r="N11" i="81"/>
  <c r="M11" i="81"/>
  <c r="I11" i="81"/>
  <c r="H11" i="81"/>
  <c r="G11" i="81"/>
  <c r="F11" i="81"/>
  <c r="E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W5" i="1321"/>
  <c r="M5" i="1321"/>
  <c r="E5" i="1321"/>
  <c r="AF4" i="1321"/>
  <c r="W4" i="1321"/>
  <c r="M4" i="1321"/>
  <c r="E4" i="1321"/>
  <c r="W5" i="1320"/>
  <c r="M5" i="1320"/>
  <c r="E5" i="1320"/>
  <c r="AF4" i="1320"/>
  <c r="W4" i="1320"/>
  <c r="M4" i="1320"/>
  <c r="E4" i="1320"/>
  <c r="W5" i="1319"/>
  <c r="M5" i="1319"/>
  <c r="E5" i="1319"/>
  <c r="AF4" i="1319"/>
  <c r="W4" i="1319"/>
  <c r="M4" i="1319"/>
  <c r="E4" i="1319"/>
  <c r="W5" i="1318"/>
  <c r="M5" i="1318"/>
  <c r="E5" i="1318"/>
  <c r="AF4" i="1318"/>
  <c r="W4" i="1318"/>
  <c r="M4" i="1318"/>
  <c r="E4" i="1318"/>
  <c r="W5" i="1317"/>
  <c r="M5" i="1317"/>
  <c r="E5" i="1317"/>
  <c r="AF4" i="1317"/>
  <c r="W4" i="1317"/>
  <c r="M4" i="1317"/>
  <c r="E4" i="1317"/>
  <c r="W5" i="1316"/>
  <c r="M5" i="1316"/>
  <c r="E5" i="1316"/>
  <c r="AF4" i="1316"/>
  <c r="W4" i="1316"/>
  <c r="M4" i="1316"/>
  <c r="E4" i="1316"/>
  <c r="W5" i="1315"/>
  <c r="M5" i="1315"/>
  <c r="E5" i="1315"/>
  <c r="AF4" i="1315"/>
  <c r="W4" i="1315"/>
  <c r="M4" i="1315"/>
  <c r="E4" i="1315"/>
  <c r="AJ37" i="1314"/>
  <c r="AI37" i="1314"/>
  <c r="AH37" i="1314"/>
  <c r="AG37" i="1314"/>
  <c r="AF37" i="1314"/>
  <c r="AE37" i="1314"/>
  <c r="AD37" i="1314"/>
  <c r="AC37" i="1314"/>
  <c r="AB37" i="1314"/>
  <c r="AA37" i="1314"/>
  <c r="Z37" i="1314"/>
  <c r="Y37" i="1314"/>
  <c r="BK5" i="1314" s="1"/>
  <c r="AJ35" i="1314"/>
  <c r="AI35" i="1314"/>
  <c r="AH35" i="1314"/>
  <c r="AG35" i="1314"/>
  <c r="AF35" i="1314"/>
  <c r="AE35" i="1314"/>
  <c r="AD35" i="1314"/>
  <c r="AC35" i="1314"/>
  <c r="AJ37" i="1313"/>
  <c r="AI37" i="1313"/>
  <c r="AH37" i="1313"/>
  <c r="AG37" i="1313"/>
  <c r="AF37" i="1313"/>
  <c r="AE37" i="1313"/>
  <c r="AD37" i="1313"/>
  <c r="AC37" i="1313"/>
  <c r="AB37" i="1313"/>
  <c r="AA37" i="1313"/>
  <c r="Z37" i="1313"/>
  <c r="Y37" i="1313"/>
  <c r="BK5" i="1313" s="1"/>
  <c r="AJ35" i="1313"/>
  <c r="AI35" i="1313"/>
  <c r="AH35" i="1313"/>
  <c r="AG35" i="1313"/>
  <c r="AF35" i="1313"/>
  <c r="AE35" i="1313"/>
  <c r="AD35" i="1313"/>
  <c r="AC35" i="1313"/>
  <c r="AJ37" i="1312"/>
  <c r="AI37" i="1312"/>
  <c r="AH37" i="1312"/>
  <c r="AG37" i="1312"/>
  <c r="AF37" i="1312"/>
  <c r="AE37" i="1312"/>
  <c r="AD37" i="1312"/>
  <c r="AC37" i="1312"/>
  <c r="AB37" i="1312"/>
  <c r="AA37" i="1312"/>
  <c r="Z37" i="1312"/>
  <c r="Y37" i="1312"/>
  <c r="AJ35" i="1312"/>
  <c r="AI35" i="1312"/>
  <c r="AH35" i="1312"/>
  <c r="AG35" i="1312"/>
  <c r="AF35" i="1312"/>
  <c r="AE35" i="1312"/>
  <c r="AD35" i="1312"/>
  <c r="AC35" i="1312"/>
  <c r="AJ37" i="1311"/>
  <c r="AI37" i="1311"/>
  <c r="AH37" i="1311"/>
  <c r="AG37" i="1311"/>
  <c r="AF37" i="1311"/>
  <c r="AE37" i="1311"/>
  <c r="AD37" i="1311"/>
  <c r="AC37" i="1311"/>
  <c r="AB37" i="1311"/>
  <c r="AA37" i="1311"/>
  <c r="Z37" i="1311"/>
  <c r="Y37" i="1311"/>
  <c r="AJ35" i="1311"/>
  <c r="AI35" i="1311"/>
  <c r="AH35" i="1311"/>
  <c r="AG35" i="1311"/>
  <c r="AF35" i="1311"/>
  <c r="AE35" i="1311"/>
  <c r="AD35" i="1311"/>
  <c r="AC35" i="1311"/>
  <c r="AJ37" i="1310"/>
  <c r="AI37" i="1310"/>
  <c r="AH37" i="1310"/>
  <c r="AG37" i="1310"/>
  <c r="AF37" i="1310"/>
  <c r="AE37" i="1310"/>
  <c r="AD37" i="1310"/>
  <c r="AC37" i="1310"/>
  <c r="AB37" i="1310"/>
  <c r="AA37" i="1310"/>
  <c r="Z37" i="1310"/>
  <c r="Y37" i="1310"/>
  <c r="AJ35" i="1310"/>
  <c r="AI35" i="1310"/>
  <c r="AH35" i="1310"/>
  <c r="AG35" i="1310"/>
  <c r="AF35" i="1310"/>
  <c r="AE35" i="1310"/>
  <c r="AD35" i="1310"/>
  <c r="AC35" i="1310"/>
  <c r="AJ37" i="1309"/>
  <c r="AI37" i="1309"/>
  <c r="AH37" i="1309"/>
  <c r="AG37" i="1309"/>
  <c r="AF37" i="1309"/>
  <c r="AE37" i="1309"/>
  <c r="AD37" i="1309"/>
  <c r="AC37" i="1309"/>
  <c r="AB37" i="1309"/>
  <c r="AA37" i="1309"/>
  <c r="Z37" i="1309"/>
  <c r="Y37" i="1309"/>
  <c r="AJ35" i="1309"/>
  <c r="AI35" i="1309"/>
  <c r="AH35" i="1309"/>
  <c r="AG35" i="1309"/>
  <c r="AF35" i="1309"/>
  <c r="AE35" i="1309"/>
  <c r="AD35" i="1309"/>
  <c r="AC35" i="1309"/>
  <c r="AJ37" i="1308"/>
  <c r="AI37" i="1308"/>
  <c r="AH37" i="1308"/>
  <c r="AG37" i="1308"/>
  <c r="AF37" i="1308"/>
  <c r="AE37" i="1308"/>
  <c r="AD37" i="1308"/>
  <c r="AC37" i="1308"/>
  <c r="AB37" i="1308"/>
  <c r="AA37" i="1308"/>
  <c r="Z37" i="1308"/>
  <c r="Y37" i="1308"/>
  <c r="BK5" i="1308" s="1"/>
  <c r="AJ35" i="1308"/>
  <c r="AI35" i="1308"/>
  <c r="AH35" i="1308"/>
  <c r="AG35" i="1308"/>
  <c r="AF35" i="1308"/>
  <c r="AE35" i="1308"/>
  <c r="AD35" i="1308"/>
  <c r="AC35" i="1308"/>
  <c r="AJ37" i="1307"/>
  <c r="AI37" i="1307"/>
  <c r="AH37" i="1307"/>
  <c r="AG37" i="1307"/>
  <c r="AF37" i="1307"/>
  <c r="AE37" i="1307"/>
  <c r="AD37" i="1307"/>
  <c r="AC37" i="1307"/>
  <c r="AB37" i="1307"/>
  <c r="AA37" i="1307"/>
  <c r="Z37" i="1307"/>
  <c r="Y37" i="1307"/>
  <c r="AJ35" i="1307"/>
  <c r="AI35" i="1307"/>
  <c r="AH35" i="1307"/>
  <c r="AG35" i="1307"/>
  <c r="AF35" i="1307"/>
  <c r="AE35" i="1307"/>
  <c r="AD35" i="1307"/>
  <c r="AC35" i="1307"/>
  <c r="AJ37" i="1306"/>
  <c r="AI37" i="1306"/>
  <c r="AH37" i="1306"/>
  <c r="AG37" i="1306"/>
  <c r="AF37" i="1306"/>
  <c r="AE37" i="1306"/>
  <c r="AD37" i="1306"/>
  <c r="AC37" i="1306"/>
  <c r="AB37" i="1306"/>
  <c r="AA37" i="1306"/>
  <c r="Z37" i="1306"/>
  <c r="Y37" i="1306"/>
  <c r="AJ35" i="1306"/>
  <c r="AI35" i="1306"/>
  <c r="AH35" i="1306"/>
  <c r="AG35" i="1306"/>
  <c r="AF35" i="1306"/>
  <c r="AE35" i="1306"/>
  <c r="AD35" i="1306"/>
  <c r="AC35" i="1306"/>
  <c r="AJ37" i="1305"/>
  <c r="AI37" i="1305"/>
  <c r="AH37" i="1305"/>
  <c r="AG37" i="1305"/>
  <c r="AF37" i="1305"/>
  <c r="AE37" i="1305"/>
  <c r="AD37" i="1305"/>
  <c r="AC37" i="1305"/>
  <c r="AB37" i="1305"/>
  <c r="AA37" i="1305"/>
  <c r="Z37" i="1305"/>
  <c r="Y37" i="1305"/>
  <c r="BK5" i="1305" s="1"/>
  <c r="AJ35" i="1305"/>
  <c r="AI35" i="1305"/>
  <c r="AH35" i="1305"/>
  <c r="AG35" i="1305"/>
  <c r="AF35" i="1305"/>
  <c r="AE35" i="1305"/>
  <c r="AD35" i="1305"/>
  <c r="AC35" i="1305"/>
  <c r="AJ37" i="1304"/>
  <c r="AI37" i="1304"/>
  <c r="AH37" i="1304"/>
  <c r="AG37" i="1304"/>
  <c r="AF37" i="1304"/>
  <c r="AE37" i="1304"/>
  <c r="AD37" i="1304"/>
  <c r="AC37" i="1304"/>
  <c r="AB37" i="1304"/>
  <c r="AA37" i="1304"/>
  <c r="Z37" i="1304"/>
  <c r="Y37" i="1304"/>
  <c r="AJ35" i="1304"/>
  <c r="AI35" i="1304"/>
  <c r="AH35" i="1304"/>
  <c r="AG35" i="1304"/>
  <c r="AF35" i="1304"/>
  <c r="AE35" i="1304"/>
  <c r="AD35" i="1304"/>
  <c r="AC35" i="1304"/>
  <c r="AJ37" i="1303"/>
  <c r="AI37" i="1303"/>
  <c r="AH37" i="1303"/>
  <c r="AG37" i="1303"/>
  <c r="AF37" i="1303"/>
  <c r="AE37" i="1303"/>
  <c r="AD37" i="1303"/>
  <c r="AC37" i="1303"/>
  <c r="AB37" i="1303"/>
  <c r="AA37" i="1303"/>
  <c r="Z37" i="1303"/>
  <c r="Y37" i="1303"/>
  <c r="AJ35" i="1303"/>
  <c r="AI35" i="1303"/>
  <c r="AH35" i="1303"/>
  <c r="AG35" i="1303"/>
  <c r="AF35" i="1303"/>
  <c r="AE35" i="1303"/>
  <c r="AD35" i="1303"/>
  <c r="AC35" i="1303"/>
  <c r="AJ37" i="1302"/>
  <c r="AI37" i="1302"/>
  <c r="AH37" i="1302"/>
  <c r="AG37" i="1302"/>
  <c r="AF37" i="1302"/>
  <c r="AE37" i="1302"/>
  <c r="AD37" i="1302"/>
  <c r="AC37" i="1302"/>
  <c r="AB37" i="1302"/>
  <c r="AA37" i="1302"/>
  <c r="Z37" i="1302"/>
  <c r="Y37" i="1302"/>
  <c r="AJ35" i="1302"/>
  <c r="AI35" i="1302"/>
  <c r="AH35" i="1302"/>
  <c r="AG35" i="1302"/>
  <c r="AF35" i="1302"/>
  <c r="AE35" i="1302"/>
  <c r="AD35" i="1302"/>
  <c r="AC35" i="1302"/>
  <c r="AJ37" i="1301"/>
  <c r="AI37" i="1301"/>
  <c r="AH37" i="1301"/>
  <c r="AG37" i="1301"/>
  <c r="AF37" i="1301"/>
  <c r="AE37" i="1301"/>
  <c r="AD37" i="1301"/>
  <c r="AC37" i="1301"/>
  <c r="AB37" i="1301"/>
  <c r="AA37" i="1301"/>
  <c r="Z37" i="1301"/>
  <c r="Y37" i="1301"/>
  <c r="AJ35" i="1301"/>
  <c r="AI35" i="1301"/>
  <c r="AH35" i="1301"/>
  <c r="AG35" i="1301"/>
  <c r="AF35" i="1301"/>
  <c r="AE35" i="1301"/>
  <c r="AD35" i="1301"/>
  <c r="AC35" i="1301"/>
  <c r="AJ37" i="1300"/>
  <c r="AI37" i="1300"/>
  <c r="AH37" i="1300"/>
  <c r="AG37" i="1300"/>
  <c r="AF37" i="1300"/>
  <c r="AE37" i="1300"/>
  <c r="AD37" i="1300"/>
  <c r="AC37" i="1300"/>
  <c r="AB37" i="1300"/>
  <c r="AA37" i="1300"/>
  <c r="Z37" i="1300"/>
  <c r="Y37" i="1300"/>
  <c r="AJ35" i="1300"/>
  <c r="AI35" i="1300"/>
  <c r="AH35" i="1300"/>
  <c r="AG35" i="1300"/>
  <c r="AF35" i="1300"/>
  <c r="AE35" i="1300"/>
  <c r="AD35" i="1300"/>
  <c r="AC35" i="1300"/>
  <c r="AJ37" i="1299"/>
  <c r="AI37" i="1299"/>
  <c r="AH37" i="1299"/>
  <c r="AG37" i="1299"/>
  <c r="AF37" i="1299"/>
  <c r="AE37" i="1299"/>
  <c r="AD37" i="1299"/>
  <c r="AC37" i="1299"/>
  <c r="AB37" i="1299"/>
  <c r="AA37" i="1299"/>
  <c r="Z37" i="1299"/>
  <c r="Y37" i="1299"/>
  <c r="AJ35" i="1299"/>
  <c r="AI35" i="1299"/>
  <c r="AH35" i="1299"/>
  <c r="AG35" i="1299"/>
  <c r="AF35" i="1299"/>
  <c r="AE35" i="1299"/>
  <c r="AD35" i="1299"/>
  <c r="AC35" i="1299"/>
  <c r="AJ37" i="1298"/>
  <c r="AI37" i="1298"/>
  <c r="AH37" i="1298"/>
  <c r="AG37" i="1298"/>
  <c r="AF37" i="1298"/>
  <c r="AE37" i="1298"/>
  <c r="AD37" i="1298"/>
  <c r="AC37" i="1298"/>
  <c r="AB37" i="1298"/>
  <c r="AA37" i="1298"/>
  <c r="Z37" i="1298"/>
  <c r="Y37" i="1298"/>
  <c r="AJ35" i="1298"/>
  <c r="AI35" i="1298"/>
  <c r="AH35" i="1298"/>
  <c r="AG35" i="1298"/>
  <c r="AF35" i="1298"/>
  <c r="AE35" i="1298"/>
  <c r="AD35" i="1298"/>
  <c r="AC35" i="1298"/>
  <c r="AJ37" i="1297"/>
  <c r="AI37" i="1297"/>
  <c r="AH37" i="1297"/>
  <c r="AG37" i="1297"/>
  <c r="AF37" i="1297"/>
  <c r="AE37" i="1297"/>
  <c r="AD37" i="1297"/>
  <c r="AC37" i="1297"/>
  <c r="AB37" i="1297"/>
  <c r="AA37" i="1297"/>
  <c r="Z37" i="1297"/>
  <c r="Y37" i="1297"/>
  <c r="BK5" i="1297" s="1"/>
  <c r="AJ35" i="1297"/>
  <c r="AI35" i="1297"/>
  <c r="AH35" i="1297"/>
  <c r="AG35" i="1297"/>
  <c r="AF35" i="1297"/>
  <c r="AE35" i="1297"/>
  <c r="AD35" i="1297"/>
  <c r="AC35" i="1297"/>
  <c r="AJ37" i="1296"/>
  <c r="AI37" i="1296"/>
  <c r="AH37" i="1296"/>
  <c r="AG37" i="1296"/>
  <c r="AF37" i="1296"/>
  <c r="AE37" i="1296"/>
  <c r="AD37" i="1296"/>
  <c r="AC37" i="1296"/>
  <c r="AB37" i="1296"/>
  <c r="AA37" i="1296"/>
  <c r="Z37" i="1296"/>
  <c r="Y37" i="1296"/>
  <c r="AY5" i="1296" s="1"/>
  <c r="AJ35" i="1296"/>
  <c r="AI35" i="1296"/>
  <c r="AH35" i="1296"/>
  <c r="AG35" i="1296"/>
  <c r="AF35" i="1296"/>
  <c r="AE35" i="1296"/>
  <c r="AD35" i="1296"/>
  <c r="AC35" i="1296"/>
  <c r="AJ37" i="1295"/>
  <c r="AI37" i="1295"/>
  <c r="AH37" i="1295"/>
  <c r="AG37" i="1295"/>
  <c r="AF37" i="1295"/>
  <c r="AE37" i="1295"/>
  <c r="AD37" i="1295"/>
  <c r="AC37" i="1295"/>
  <c r="AB37" i="1295"/>
  <c r="AA37" i="1295"/>
  <c r="BA5" i="1295" s="1"/>
  <c r="Z37" i="1295"/>
  <c r="Y37" i="1295"/>
  <c r="AJ35" i="1295"/>
  <c r="AI35" i="1295"/>
  <c r="AH35" i="1295"/>
  <c r="AG35" i="1295"/>
  <c r="AF35" i="1295"/>
  <c r="AE35" i="1295"/>
  <c r="AD35" i="1295"/>
  <c r="AC35" i="1295"/>
  <c r="AJ37" i="1294"/>
  <c r="AI37" i="1294"/>
  <c r="AH37" i="1294"/>
  <c r="AG37" i="1294"/>
  <c r="AF37" i="1294"/>
  <c r="AE37" i="1294"/>
  <c r="AD37" i="1294"/>
  <c r="AC37" i="1294"/>
  <c r="AB37" i="1294"/>
  <c r="AA37" i="1294"/>
  <c r="Z37" i="1294"/>
  <c r="Y37" i="1294"/>
  <c r="AJ35" i="1294"/>
  <c r="AI35" i="1294"/>
  <c r="AH35" i="1294"/>
  <c r="AG35" i="1294"/>
  <c r="AF35" i="1294"/>
  <c r="AE35" i="1294"/>
  <c r="AD35" i="1294"/>
  <c r="AC35" i="1294"/>
  <c r="AJ37" i="1293"/>
  <c r="AI37" i="1293"/>
  <c r="AH37" i="1293"/>
  <c r="AG37" i="1293"/>
  <c r="AF37" i="1293"/>
  <c r="AE37" i="1293"/>
  <c r="AD37" i="1293"/>
  <c r="AC37" i="1293"/>
  <c r="AB37" i="1293"/>
  <c r="AA37" i="1293"/>
  <c r="Z37" i="1293"/>
  <c r="Y37" i="1293"/>
  <c r="AJ35" i="1293"/>
  <c r="AI35" i="1293"/>
  <c r="AH35" i="1293"/>
  <c r="AG35" i="1293"/>
  <c r="AF35" i="1293"/>
  <c r="AE35" i="1293"/>
  <c r="AD35" i="1293"/>
  <c r="AC35" i="1293"/>
  <c r="AJ37" i="1292"/>
  <c r="AI37" i="1292"/>
  <c r="AH37" i="1292"/>
  <c r="AG37" i="1292"/>
  <c r="AF37" i="1292"/>
  <c r="AE37" i="1292"/>
  <c r="AD37" i="1292"/>
  <c r="AC37" i="1292"/>
  <c r="AB37" i="1292"/>
  <c r="AA37" i="1292"/>
  <c r="BA5" i="1292" s="1"/>
  <c r="Z37" i="1292"/>
  <c r="Y37" i="1292"/>
  <c r="BK5" i="1292" s="1"/>
  <c r="AJ35" i="1292"/>
  <c r="AI35" i="1292"/>
  <c r="AH35" i="1292"/>
  <c r="AG35" i="1292"/>
  <c r="AF35" i="1292"/>
  <c r="AE35" i="1292"/>
  <c r="AD35" i="1292"/>
  <c r="AC35" i="1292"/>
  <c r="AJ37" i="1291"/>
  <c r="AI37" i="1291"/>
  <c r="AH37" i="1291"/>
  <c r="AG37" i="1291"/>
  <c r="AF37" i="1291"/>
  <c r="AE37" i="1291"/>
  <c r="AD37" i="1291"/>
  <c r="AC37" i="1291"/>
  <c r="AB37" i="1291"/>
  <c r="AA37" i="1291"/>
  <c r="Z37" i="1291"/>
  <c r="Y37" i="1291"/>
  <c r="AJ35" i="1291"/>
  <c r="AI35" i="1291"/>
  <c r="AH35" i="1291"/>
  <c r="AG35" i="1291"/>
  <c r="AF35" i="1291"/>
  <c r="AE35" i="1291"/>
  <c r="AD35" i="1291"/>
  <c r="AC35" i="1291"/>
  <c r="AJ37" i="1290"/>
  <c r="AI37" i="1290"/>
  <c r="AH37" i="1290"/>
  <c r="AG37" i="1290"/>
  <c r="AF37" i="1290"/>
  <c r="AE37" i="1290"/>
  <c r="AD37" i="1290"/>
  <c r="AC37" i="1290"/>
  <c r="AB37" i="1290"/>
  <c r="AA37" i="1290"/>
  <c r="Z37" i="1290"/>
  <c r="Y37" i="1290"/>
  <c r="AJ35" i="1290"/>
  <c r="AI35" i="1290"/>
  <c r="AH35" i="1290"/>
  <c r="AG35" i="1290"/>
  <c r="AF35" i="1290"/>
  <c r="AE35" i="1290"/>
  <c r="AD35" i="1290"/>
  <c r="AC35" i="1290"/>
  <c r="AJ37" i="1289"/>
  <c r="AI37" i="1289"/>
  <c r="AH37" i="1289"/>
  <c r="AG37" i="1289"/>
  <c r="AF37" i="1289"/>
  <c r="BF5" i="1289" s="1"/>
  <c r="L35" i="81" s="1"/>
  <c r="AE37" i="1289"/>
  <c r="BE5" i="1289" s="1"/>
  <c r="K35" i="81" s="1"/>
  <c r="AD37" i="1289"/>
  <c r="AC37" i="1289"/>
  <c r="AB37" i="1289"/>
  <c r="AA37" i="1289"/>
  <c r="Z37" i="1289"/>
  <c r="Y37" i="1289"/>
  <c r="AJ35" i="1289"/>
  <c r="AI35" i="1289"/>
  <c r="AH35" i="1289"/>
  <c r="AG35" i="1289"/>
  <c r="AF35" i="1289"/>
  <c r="BR5" i="1289" s="1"/>
  <c r="X35" i="81" s="1"/>
  <c r="AE35" i="1289"/>
  <c r="AD35" i="1289"/>
  <c r="BP5" i="1289" s="1"/>
  <c r="V35" i="81" s="1"/>
  <c r="AC35" i="1289"/>
  <c r="AJ37" i="1288"/>
  <c r="AI37" i="1288"/>
  <c r="AH37" i="1288"/>
  <c r="AG37" i="1288"/>
  <c r="AF37" i="1288"/>
  <c r="AE37" i="1288"/>
  <c r="AD37" i="1288"/>
  <c r="AC37" i="1288"/>
  <c r="AB37" i="1288"/>
  <c r="AA37" i="1288"/>
  <c r="Z37" i="1288"/>
  <c r="Y37" i="1288"/>
  <c r="AJ35" i="1288"/>
  <c r="AI35" i="1288"/>
  <c r="AH35" i="1288"/>
  <c r="AG35" i="1288"/>
  <c r="AF35" i="1288"/>
  <c r="AE35" i="1288"/>
  <c r="AD35" i="1288"/>
  <c r="AC35" i="1288"/>
  <c r="AJ37" i="1287"/>
  <c r="AI37" i="1287"/>
  <c r="AH37" i="1287"/>
  <c r="AG37" i="1287"/>
  <c r="AF37" i="1287"/>
  <c r="AE37" i="1287"/>
  <c r="AD37" i="1287"/>
  <c r="AC37" i="1287"/>
  <c r="AB37" i="1287"/>
  <c r="AA37" i="1287"/>
  <c r="Z37" i="1287"/>
  <c r="Y37" i="1287"/>
  <c r="AY5" i="1287" s="1"/>
  <c r="AJ35" i="1287"/>
  <c r="AI35" i="1287"/>
  <c r="AH35" i="1287"/>
  <c r="AG35" i="1287"/>
  <c r="AF35" i="1287"/>
  <c r="AE35" i="1287"/>
  <c r="AD35" i="1287"/>
  <c r="AC35" i="1287"/>
  <c r="AJ37" i="1286"/>
  <c r="AI37" i="1286"/>
  <c r="AH37" i="1286"/>
  <c r="AG37" i="1286"/>
  <c r="AF37" i="1286"/>
  <c r="AE37" i="1286"/>
  <c r="AD37" i="1286"/>
  <c r="AC37" i="1286"/>
  <c r="AB37" i="1286"/>
  <c r="AA37" i="1286"/>
  <c r="Z37" i="1286"/>
  <c r="Y37" i="1286"/>
  <c r="AJ35" i="1286"/>
  <c r="AI35" i="1286"/>
  <c r="AH35" i="1286"/>
  <c r="AG35" i="1286"/>
  <c r="AF35" i="1286"/>
  <c r="AE35" i="1286"/>
  <c r="AD35" i="1286"/>
  <c r="AC35" i="1286"/>
  <c r="AJ37" i="1285"/>
  <c r="AI37" i="1285"/>
  <c r="AH37" i="1285"/>
  <c r="AG37" i="1285"/>
  <c r="AF37" i="1285"/>
  <c r="AE37" i="1285"/>
  <c r="AD37" i="1285"/>
  <c r="AC37" i="1285"/>
  <c r="AB37" i="1285"/>
  <c r="AA37" i="1285"/>
  <c r="Z37" i="1285"/>
  <c r="Y37" i="1285"/>
  <c r="AJ35" i="1285"/>
  <c r="AI35" i="1285"/>
  <c r="AH35" i="1285"/>
  <c r="AG35" i="1285"/>
  <c r="AF35" i="1285"/>
  <c r="AE35" i="1285"/>
  <c r="AD35" i="1285"/>
  <c r="AC35" i="1285"/>
  <c r="AJ37" i="1284"/>
  <c r="AI37" i="1284"/>
  <c r="AH37" i="1284"/>
  <c r="AG37" i="1284"/>
  <c r="AF37" i="1284"/>
  <c r="AE37" i="1284"/>
  <c r="AD37" i="1284"/>
  <c r="AC37" i="1284"/>
  <c r="AB37" i="1284"/>
  <c r="AA37" i="1284"/>
  <c r="Z37" i="1284"/>
  <c r="Y37" i="1284"/>
  <c r="AJ35" i="1284"/>
  <c r="AI35" i="1284"/>
  <c r="AH35" i="1284"/>
  <c r="AG35" i="1284"/>
  <c r="AF35" i="1284"/>
  <c r="AE35" i="1284"/>
  <c r="AD35" i="1284"/>
  <c r="AC35" i="1284"/>
  <c r="AJ37" i="1283"/>
  <c r="AI37" i="1283"/>
  <c r="AH37" i="1283"/>
  <c r="AG37" i="1283"/>
  <c r="AF37" i="1283"/>
  <c r="AE37" i="1283"/>
  <c r="AD37" i="1283"/>
  <c r="AC37" i="1283"/>
  <c r="AB37" i="1283"/>
  <c r="AA37" i="1283"/>
  <c r="Z37" i="1283"/>
  <c r="Y37" i="1283"/>
  <c r="AJ35" i="1283"/>
  <c r="AI35" i="1283"/>
  <c r="AH35" i="1283"/>
  <c r="AG35" i="1283"/>
  <c r="AF35" i="1283"/>
  <c r="AE35" i="1283"/>
  <c r="AD35" i="1283"/>
  <c r="AC35" i="1283"/>
  <c r="AJ37" i="1282"/>
  <c r="AI37" i="1282"/>
  <c r="AH37" i="1282"/>
  <c r="AG37" i="1282"/>
  <c r="AF37" i="1282"/>
  <c r="AE37" i="1282"/>
  <c r="AD37" i="1282"/>
  <c r="AC37" i="1282"/>
  <c r="AB37" i="1282"/>
  <c r="AA37" i="1282"/>
  <c r="Z37" i="1282"/>
  <c r="Y37" i="1282"/>
  <c r="BK5" i="1282" s="1"/>
  <c r="AJ35" i="1282"/>
  <c r="AI35" i="1282"/>
  <c r="AH35" i="1282"/>
  <c r="AG35" i="1282"/>
  <c r="AF35" i="1282"/>
  <c r="AE35" i="1282"/>
  <c r="AD35" i="1282"/>
  <c r="AC35" i="1282"/>
  <c r="AJ37" i="1281"/>
  <c r="AI37" i="1281"/>
  <c r="AH37" i="1281"/>
  <c r="AG37" i="1281"/>
  <c r="AF37" i="1281"/>
  <c r="AE37" i="1281"/>
  <c r="AD37" i="1281"/>
  <c r="AC37" i="1281"/>
  <c r="AB37" i="1281"/>
  <c r="AA37" i="1281"/>
  <c r="Z37" i="1281"/>
  <c r="Y37" i="1281"/>
  <c r="AJ35" i="1281"/>
  <c r="AI35" i="1281"/>
  <c r="AH35" i="1281"/>
  <c r="AG35" i="1281"/>
  <c r="AF35" i="1281"/>
  <c r="AE35" i="1281"/>
  <c r="AD35" i="1281"/>
  <c r="AC35" i="1281"/>
  <c r="AJ37" i="1280"/>
  <c r="AI37" i="1280"/>
  <c r="AH37" i="1280"/>
  <c r="AG37" i="1280"/>
  <c r="AF37" i="1280"/>
  <c r="AE37" i="1280"/>
  <c r="AD37" i="1280"/>
  <c r="AC37" i="1280"/>
  <c r="AB37" i="1280"/>
  <c r="AA37" i="1280"/>
  <c r="Z37" i="1280"/>
  <c r="Y37" i="1280"/>
  <c r="AJ35" i="1280"/>
  <c r="AI35" i="1280"/>
  <c r="AH35" i="1280"/>
  <c r="AG35" i="1280"/>
  <c r="AF35" i="1280"/>
  <c r="AE35" i="1280"/>
  <c r="AD35" i="1280"/>
  <c r="AC35" i="1280"/>
  <c r="AJ37" i="1279"/>
  <c r="AI37" i="1279"/>
  <c r="AH37" i="1279"/>
  <c r="AG37" i="1279"/>
  <c r="AF37" i="1279"/>
  <c r="AE37" i="1279"/>
  <c r="AD37" i="1279"/>
  <c r="AC37" i="1279"/>
  <c r="AB37" i="1279"/>
  <c r="AA37" i="1279"/>
  <c r="Z37" i="1279"/>
  <c r="Y37" i="1279"/>
  <c r="AJ35" i="1279"/>
  <c r="AI35" i="1279"/>
  <c r="AH35" i="1279"/>
  <c r="AG35" i="1279"/>
  <c r="AF35" i="1279"/>
  <c r="AE35" i="1279"/>
  <c r="AD35" i="1279"/>
  <c r="AC35" i="1279"/>
  <c r="AJ37" i="1278"/>
  <c r="AI37" i="1278"/>
  <c r="AH37" i="1278"/>
  <c r="AG37" i="1278"/>
  <c r="AF37" i="1278"/>
  <c r="AE37" i="1278"/>
  <c r="AD37" i="1278"/>
  <c r="AC37" i="1278"/>
  <c r="AB37" i="1278"/>
  <c r="AA37" i="1278"/>
  <c r="Z37" i="1278"/>
  <c r="Y37" i="1278"/>
  <c r="AJ35" i="1278"/>
  <c r="AI35" i="1278"/>
  <c r="AH35" i="1278"/>
  <c r="AG35" i="1278"/>
  <c r="AF35" i="1278"/>
  <c r="AE35" i="1278"/>
  <c r="AD35" i="1278"/>
  <c r="AC35" i="1278"/>
  <c r="AJ37" i="1277"/>
  <c r="AI37" i="1277"/>
  <c r="AH37" i="1277"/>
  <c r="AG37" i="1277"/>
  <c r="AF37" i="1277"/>
  <c r="AE37" i="1277"/>
  <c r="AD37" i="1277"/>
  <c r="AC37" i="1277"/>
  <c r="AB37" i="1277"/>
  <c r="AA37" i="1277"/>
  <c r="Z37" i="1277"/>
  <c r="Y37" i="1277"/>
  <c r="AJ35" i="1277"/>
  <c r="AI35" i="1277"/>
  <c r="AH35" i="1277"/>
  <c r="AG35" i="1277"/>
  <c r="AF35" i="1277"/>
  <c r="AE35" i="1277"/>
  <c r="AD35" i="1277"/>
  <c r="AC35" i="1277"/>
  <c r="AJ37" i="1276"/>
  <c r="AI37" i="1276"/>
  <c r="AH37" i="1276"/>
  <c r="AG37" i="1276"/>
  <c r="AF37" i="1276"/>
  <c r="AE37" i="1276"/>
  <c r="AD37" i="1276"/>
  <c r="AC37" i="1276"/>
  <c r="AB37" i="1276"/>
  <c r="BN5" i="1276" s="1"/>
  <c r="AA37" i="1276"/>
  <c r="Z37" i="1276"/>
  <c r="Y37" i="1276"/>
  <c r="AJ35" i="1276"/>
  <c r="AI35" i="1276"/>
  <c r="AH35" i="1276"/>
  <c r="AG35" i="1276"/>
  <c r="AF35" i="1276"/>
  <c r="AE35" i="1276"/>
  <c r="AD35" i="1276"/>
  <c r="AC35" i="1276"/>
  <c r="AJ37" i="1275"/>
  <c r="AI37" i="1275"/>
  <c r="AH37" i="1275"/>
  <c r="AG37" i="1275"/>
  <c r="AF37" i="1275"/>
  <c r="AE37" i="1275"/>
  <c r="AD37" i="1275"/>
  <c r="AC37" i="1275"/>
  <c r="AB37" i="1275"/>
  <c r="AA37" i="1275"/>
  <c r="Z37" i="1275"/>
  <c r="Y37" i="1275"/>
  <c r="AJ35" i="1275"/>
  <c r="AI35" i="1275"/>
  <c r="AH35" i="1275"/>
  <c r="AG35" i="1275"/>
  <c r="AF35" i="1275"/>
  <c r="AE35" i="1275"/>
  <c r="AD35" i="1275"/>
  <c r="AC35" i="1275"/>
  <c r="AJ37" i="1274"/>
  <c r="AI37" i="1274"/>
  <c r="AH37" i="1274"/>
  <c r="AG37" i="1274"/>
  <c r="AF37" i="1274"/>
  <c r="AE37" i="1274"/>
  <c r="AD37" i="1274"/>
  <c r="AC37" i="1274"/>
  <c r="AB37" i="1274"/>
  <c r="AA37" i="1274"/>
  <c r="Z37" i="1274"/>
  <c r="Y37" i="1274"/>
  <c r="AJ35" i="1274"/>
  <c r="AI35" i="1274"/>
  <c r="AH35" i="1274"/>
  <c r="AG35" i="1274"/>
  <c r="AF35" i="1274"/>
  <c r="AE35" i="1274"/>
  <c r="AD35" i="1274"/>
  <c r="AC35" i="1274"/>
  <c r="AJ37" i="1273"/>
  <c r="AI37" i="1273"/>
  <c r="AH37" i="1273"/>
  <c r="AG37" i="1273"/>
  <c r="AF37" i="1273"/>
  <c r="AE37" i="1273"/>
  <c r="AD37" i="1273"/>
  <c r="AC37" i="1273"/>
  <c r="AB37" i="1273"/>
  <c r="AA37" i="1273"/>
  <c r="Z37" i="1273"/>
  <c r="Y37" i="1273"/>
  <c r="AJ35" i="1273"/>
  <c r="AI35" i="1273"/>
  <c r="AH35" i="1273"/>
  <c r="AG35" i="1273"/>
  <c r="AF35" i="1273"/>
  <c r="AE35" i="1273"/>
  <c r="AD35" i="1273"/>
  <c r="AC35" i="1273"/>
  <c r="AJ37" i="1272"/>
  <c r="AI37" i="1272"/>
  <c r="AH37" i="1272"/>
  <c r="AG37" i="1272"/>
  <c r="AF37" i="1272"/>
  <c r="AE37" i="1272"/>
  <c r="AD37" i="1272"/>
  <c r="AC37" i="1272"/>
  <c r="AB37" i="1272"/>
  <c r="AA37" i="1272"/>
  <c r="Z37" i="1272"/>
  <c r="Y37" i="1272"/>
  <c r="AJ35" i="1272"/>
  <c r="AI35" i="1272"/>
  <c r="AH35" i="1272"/>
  <c r="AG35" i="1272"/>
  <c r="AF35" i="1272"/>
  <c r="AE35" i="1272"/>
  <c r="AD35" i="1272"/>
  <c r="AC35" i="1272"/>
  <c r="AJ37" i="1271"/>
  <c r="AI37" i="1271"/>
  <c r="AH37" i="1271"/>
  <c r="AG37" i="1271"/>
  <c r="AF37" i="1271"/>
  <c r="AE37" i="1271"/>
  <c r="AD37" i="1271"/>
  <c r="AC37" i="1271"/>
  <c r="AB37" i="1271"/>
  <c r="AA37" i="1271"/>
  <c r="Z37" i="1271"/>
  <c r="Y37" i="1271"/>
  <c r="AJ35" i="1271"/>
  <c r="AI35" i="1271"/>
  <c r="AH35" i="1271"/>
  <c r="AG35" i="1271"/>
  <c r="AF35" i="1271"/>
  <c r="AE35" i="1271"/>
  <c r="AD35" i="1271"/>
  <c r="AC35" i="1271"/>
  <c r="AJ37" i="1270"/>
  <c r="AI37" i="1270"/>
  <c r="AH37" i="1270"/>
  <c r="AG37" i="1270"/>
  <c r="AF37" i="1270"/>
  <c r="AE37" i="1270"/>
  <c r="AD37" i="1270"/>
  <c r="AC37" i="1270"/>
  <c r="AB37" i="1270"/>
  <c r="AA37" i="1270"/>
  <c r="Z37" i="1270"/>
  <c r="Y37" i="1270"/>
  <c r="AJ35" i="1270"/>
  <c r="AI35" i="1270"/>
  <c r="AH35" i="1270"/>
  <c r="AG35" i="1270"/>
  <c r="AF35" i="1270"/>
  <c r="AE35" i="1270"/>
  <c r="AD35" i="1270"/>
  <c r="AC35" i="1270"/>
  <c r="AJ37" i="1269"/>
  <c r="AI37" i="1269"/>
  <c r="AH37" i="1269"/>
  <c r="AG37" i="1269"/>
  <c r="AF37" i="1269"/>
  <c r="AE37" i="1269"/>
  <c r="AD37" i="1269"/>
  <c r="AC37" i="1269"/>
  <c r="AB37" i="1269"/>
  <c r="AA37" i="1269"/>
  <c r="Z37" i="1269"/>
  <c r="Y37" i="1269"/>
  <c r="AJ35" i="1269"/>
  <c r="AI35" i="1269"/>
  <c r="AH35" i="1269"/>
  <c r="AG35" i="1269"/>
  <c r="AF35" i="1269"/>
  <c r="AE35" i="1269"/>
  <c r="AD35" i="1269"/>
  <c r="AC35" i="1269"/>
  <c r="AJ37" i="1268"/>
  <c r="AI37" i="1268"/>
  <c r="AH37" i="1268"/>
  <c r="AG37" i="1268"/>
  <c r="AF37" i="1268"/>
  <c r="AE37" i="1268"/>
  <c r="AD37" i="1268"/>
  <c r="AC37" i="1268"/>
  <c r="AB37" i="1268"/>
  <c r="AA37" i="1268"/>
  <c r="Z37" i="1268"/>
  <c r="Y37" i="1268"/>
  <c r="AJ35" i="1268"/>
  <c r="AI35" i="1268"/>
  <c r="AH35" i="1268"/>
  <c r="AG35" i="1268"/>
  <c r="AF35" i="1268"/>
  <c r="AE35" i="1268"/>
  <c r="AD35" i="1268"/>
  <c r="AC35" i="1268"/>
  <c r="AJ37" i="1267"/>
  <c r="AI37" i="1267"/>
  <c r="AH37" i="1267"/>
  <c r="AG37" i="1267"/>
  <c r="AF37" i="1267"/>
  <c r="AE37" i="1267"/>
  <c r="AD37" i="1267"/>
  <c r="AC37" i="1267"/>
  <c r="AB37" i="1267"/>
  <c r="AA37" i="1267"/>
  <c r="Z37" i="1267"/>
  <c r="Y37" i="1267"/>
  <c r="AJ35" i="1267"/>
  <c r="AI35" i="1267"/>
  <c r="AH35" i="1267"/>
  <c r="AG35" i="1267"/>
  <c r="AF35" i="1267"/>
  <c r="AE35" i="1267"/>
  <c r="AD35" i="1267"/>
  <c r="AC35" i="1267"/>
  <c r="AJ37" i="1266"/>
  <c r="AI37" i="1266"/>
  <c r="AH37" i="1266"/>
  <c r="AG37" i="1266"/>
  <c r="AF37" i="1266"/>
  <c r="AE37" i="1266"/>
  <c r="AD37" i="1266"/>
  <c r="AC37" i="1266"/>
  <c r="AB37" i="1266"/>
  <c r="AA37" i="1266"/>
  <c r="Z37" i="1266"/>
  <c r="Y37" i="1266"/>
  <c r="AJ35" i="1266"/>
  <c r="AI35" i="1266"/>
  <c r="AH35" i="1266"/>
  <c r="AG35" i="1266"/>
  <c r="AF35" i="1266"/>
  <c r="AE35" i="1266"/>
  <c r="AD35" i="1266"/>
  <c r="AC35" i="1266"/>
  <c r="AJ37" i="1265"/>
  <c r="AI37" i="1265"/>
  <c r="AH37" i="1265"/>
  <c r="AG37" i="1265"/>
  <c r="AF37" i="1265"/>
  <c r="BF5" i="1265" s="1"/>
  <c r="L11" i="81" s="1"/>
  <c r="AE37" i="1265"/>
  <c r="AD37" i="1265"/>
  <c r="AC37" i="1265"/>
  <c r="AB37" i="1265"/>
  <c r="AA37" i="1265"/>
  <c r="BA5" i="1265" s="1"/>
  <c r="Z37" i="1265"/>
  <c r="Y37" i="1265"/>
  <c r="BK5" i="1265" s="1"/>
  <c r="AJ35" i="1265"/>
  <c r="AI35" i="1265"/>
  <c r="AH35" i="1265"/>
  <c r="AG35" i="1265"/>
  <c r="AF35" i="1265"/>
  <c r="BR5" i="1265" s="1"/>
  <c r="X11" i="81" s="1"/>
  <c r="AE35" i="1265"/>
  <c r="AD35" i="1265"/>
  <c r="AC35" i="1265"/>
  <c r="BO5" i="1265" s="1"/>
  <c r="U11" i="81" s="1"/>
  <c r="AJ37" i="1264"/>
  <c r="AI37" i="1264"/>
  <c r="AH37" i="1264"/>
  <c r="AG37" i="1264"/>
  <c r="AF37" i="1264"/>
  <c r="AE37" i="1264"/>
  <c r="AD37" i="1264"/>
  <c r="AC37" i="1264"/>
  <c r="AB37" i="1264"/>
  <c r="AA37" i="1264"/>
  <c r="Z37" i="1264"/>
  <c r="Y37" i="1264"/>
  <c r="AJ35" i="1264"/>
  <c r="AI35" i="1264"/>
  <c r="AH35" i="1264"/>
  <c r="AG35" i="1264"/>
  <c r="AF35" i="1264"/>
  <c r="AE35" i="1264"/>
  <c r="AD35" i="1264"/>
  <c r="AC35" i="1264"/>
  <c r="BF5" i="1314"/>
  <c r="BB5" i="1314"/>
  <c r="BA5" i="1314"/>
  <c r="AZ5" i="1314"/>
  <c r="AQ34" i="1314"/>
  <c r="AQ33" i="1314"/>
  <c r="AQ32" i="1314"/>
  <c r="AQ31" i="1314"/>
  <c r="AQ30" i="1314"/>
  <c r="AQ29" i="1314"/>
  <c r="AQ28" i="1314"/>
  <c r="AQ27" i="1314"/>
  <c r="AQ26" i="1314"/>
  <c r="AQ25" i="1314"/>
  <c r="AQ24" i="1314"/>
  <c r="AQ23" i="1314"/>
  <c r="AQ22" i="1314"/>
  <c r="AQ21" i="1314"/>
  <c r="AQ20" i="1314"/>
  <c r="AQ19" i="1314"/>
  <c r="AQ18" i="1314"/>
  <c r="AQ17" i="1314"/>
  <c r="AQ16" i="1314"/>
  <c r="AQ15" i="1314"/>
  <c r="AQ14" i="1314"/>
  <c r="AQ13" i="1314"/>
  <c r="AQ12" i="1314"/>
  <c r="AS11" i="1314"/>
  <c r="AQ11" i="1314"/>
  <c r="BV5" i="1314"/>
  <c r="BU5" i="1314"/>
  <c r="BT5" i="1314"/>
  <c r="BS5" i="1314"/>
  <c r="BR5" i="1314"/>
  <c r="BQ5" i="1314"/>
  <c r="BP5" i="1314"/>
  <c r="BO5" i="1314"/>
  <c r="BJ5" i="1314"/>
  <c r="BI5" i="1314"/>
  <c r="BH5" i="1314"/>
  <c r="BG5" i="1314"/>
  <c r="BE5" i="1314"/>
  <c r="BD5" i="1314"/>
  <c r="BC5" i="1314"/>
  <c r="AY5" i="1314"/>
  <c r="AX5" i="1314"/>
  <c r="AW5" i="1314"/>
  <c r="AV5" i="1314"/>
  <c r="Y5" i="1314"/>
  <c r="N5" i="1314"/>
  <c r="E5" i="1314"/>
  <c r="AK4" i="1314"/>
  <c r="Y4" i="1314"/>
  <c r="N4" i="1314"/>
  <c r="E4" i="1314"/>
  <c r="BJ5" i="1313"/>
  <c r="BI5" i="1313"/>
  <c r="BH5" i="1313"/>
  <c r="BG5" i="1313"/>
  <c r="BF5" i="1313"/>
  <c r="BB5" i="1313"/>
  <c r="BQ5" i="1313"/>
  <c r="AQ34" i="1313"/>
  <c r="AQ33" i="1313"/>
  <c r="AQ32" i="1313"/>
  <c r="AQ31" i="1313"/>
  <c r="AQ30" i="1313"/>
  <c r="AQ29" i="1313"/>
  <c r="AQ28" i="1313"/>
  <c r="AQ27" i="1313"/>
  <c r="AQ26" i="1313"/>
  <c r="AQ25" i="1313"/>
  <c r="AQ24" i="1313"/>
  <c r="AQ23" i="1313"/>
  <c r="AQ22" i="1313"/>
  <c r="AQ21" i="1313"/>
  <c r="AQ20" i="1313"/>
  <c r="AQ19" i="1313"/>
  <c r="AQ18" i="1313"/>
  <c r="AQ17" i="1313"/>
  <c r="AQ16" i="1313"/>
  <c r="AQ15" i="1313"/>
  <c r="AQ14" i="1313"/>
  <c r="AQ13" i="1313"/>
  <c r="AQ12" i="1313"/>
  <c r="AS11" i="1313"/>
  <c r="AQ11" i="1313"/>
  <c r="BV5" i="1313"/>
  <c r="BU5" i="1313"/>
  <c r="BT5" i="1313"/>
  <c r="BS5" i="1313"/>
  <c r="BR5" i="1313"/>
  <c r="BP5" i="1313"/>
  <c r="BO5" i="1313"/>
  <c r="BN5" i="1313"/>
  <c r="BM5" i="1313"/>
  <c r="BL5" i="1313"/>
  <c r="BE5" i="1313"/>
  <c r="BD5" i="1313"/>
  <c r="BC5" i="1313"/>
  <c r="BA5" i="1313"/>
  <c r="AZ5" i="1313"/>
  <c r="AX5" i="1313"/>
  <c r="AW5" i="1313"/>
  <c r="AV5" i="1313"/>
  <c r="Y5" i="1313"/>
  <c r="N5" i="1313"/>
  <c r="E5" i="1313"/>
  <c r="AK4" i="1313"/>
  <c r="Y4" i="1313"/>
  <c r="N4" i="1313"/>
  <c r="E4" i="1313"/>
  <c r="BI5" i="1312"/>
  <c r="BH5" i="1312"/>
  <c r="BG5" i="1312"/>
  <c r="BF5" i="1312"/>
  <c r="BE5" i="1312"/>
  <c r="BD5" i="1312"/>
  <c r="BC5" i="1312"/>
  <c r="BB5" i="1312"/>
  <c r="BA5" i="1312"/>
  <c r="BL5" i="1312"/>
  <c r="BK5" i="1312"/>
  <c r="BV5" i="1312"/>
  <c r="BU5" i="1312"/>
  <c r="AQ34" i="1312"/>
  <c r="AQ33" i="1312"/>
  <c r="AQ32" i="1312"/>
  <c r="AQ31" i="1312"/>
  <c r="AQ30" i="1312"/>
  <c r="AQ29" i="1312"/>
  <c r="AQ28" i="1312"/>
  <c r="AQ27" i="1312"/>
  <c r="AQ26" i="1312"/>
  <c r="AQ25" i="1312"/>
  <c r="AQ24" i="1312"/>
  <c r="AQ23" i="1312"/>
  <c r="AQ22" i="1312"/>
  <c r="AQ21" i="1312"/>
  <c r="AQ20" i="1312"/>
  <c r="AQ19" i="1312"/>
  <c r="AQ18" i="1312"/>
  <c r="AQ17" i="1312"/>
  <c r="AQ16" i="1312"/>
  <c r="AQ15" i="1312"/>
  <c r="AQ14" i="1312"/>
  <c r="AQ13" i="1312"/>
  <c r="AQ12" i="1312"/>
  <c r="AS11" i="1312"/>
  <c r="AQ11" i="1312"/>
  <c r="BT5" i="1312"/>
  <c r="BS5" i="1312"/>
  <c r="BR5" i="1312"/>
  <c r="BQ5" i="1312"/>
  <c r="BP5" i="1312"/>
  <c r="BO5" i="1312"/>
  <c r="BJ5" i="1312"/>
  <c r="AY5" i="1312"/>
  <c r="AX5" i="1312"/>
  <c r="AW5" i="1312"/>
  <c r="AV5" i="1312"/>
  <c r="Y5" i="1312"/>
  <c r="N5" i="1312"/>
  <c r="E5" i="1312"/>
  <c r="AK4" i="1312"/>
  <c r="Y4" i="1312"/>
  <c r="N4" i="1312"/>
  <c r="E4" i="1312"/>
  <c r="BJ5" i="1311"/>
  <c r="BI5" i="1311"/>
  <c r="BH5" i="1311"/>
  <c r="BG5" i="1311"/>
  <c r="BF5" i="1311"/>
  <c r="BE5" i="1311"/>
  <c r="BD5" i="1311"/>
  <c r="BB5" i="1311"/>
  <c r="BA5" i="1311"/>
  <c r="AZ5" i="1311"/>
  <c r="BK5" i="1311"/>
  <c r="BV5" i="1311"/>
  <c r="BU5" i="1311"/>
  <c r="BT5" i="1311"/>
  <c r="BR5" i="1311"/>
  <c r="BP5" i="1311"/>
  <c r="BO5" i="1311"/>
  <c r="AQ34" i="1311"/>
  <c r="AQ33" i="1311"/>
  <c r="AQ32" i="1311"/>
  <c r="AQ31" i="1311"/>
  <c r="AQ30" i="1311"/>
  <c r="AQ29" i="1311"/>
  <c r="AQ28" i="1311"/>
  <c r="AQ27" i="1311"/>
  <c r="AQ26" i="1311"/>
  <c r="AQ25" i="1311"/>
  <c r="AQ24" i="1311"/>
  <c r="AQ23" i="1311"/>
  <c r="AQ22" i="1311"/>
  <c r="AQ21" i="1311"/>
  <c r="AQ20" i="1311"/>
  <c r="AQ19" i="1311"/>
  <c r="AQ18" i="1311"/>
  <c r="AQ17" i="1311"/>
  <c r="AQ16" i="1311"/>
  <c r="AQ15" i="1311"/>
  <c r="AQ14" i="1311"/>
  <c r="AQ13" i="1311"/>
  <c r="AQ12" i="1311"/>
  <c r="AS11" i="1311"/>
  <c r="AQ11" i="1311"/>
  <c r="BS5" i="1311"/>
  <c r="BQ5" i="1311"/>
  <c r="BC5" i="1311"/>
  <c r="AX5" i="1311"/>
  <c r="AW5" i="1311"/>
  <c r="AV5" i="1311"/>
  <c r="Y5" i="1311"/>
  <c r="N5" i="1311"/>
  <c r="E5" i="1311"/>
  <c r="AK4" i="1311"/>
  <c r="Y4" i="1311"/>
  <c r="N4" i="1311"/>
  <c r="E4" i="1311"/>
  <c r="BJ5" i="1310"/>
  <c r="BI5" i="1310"/>
  <c r="BH5" i="1310"/>
  <c r="BF5" i="1310"/>
  <c r="BB5" i="1310"/>
  <c r="BA5" i="1310"/>
  <c r="BK5" i="1310"/>
  <c r="BR5" i="1310"/>
  <c r="AQ34" i="1310"/>
  <c r="AQ33" i="1310"/>
  <c r="AQ32" i="1310"/>
  <c r="AQ31" i="1310"/>
  <c r="AQ30" i="1310"/>
  <c r="AQ29" i="1310"/>
  <c r="AQ28" i="1310"/>
  <c r="AQ27" i="1310"/>
  <c r="AQ26" i="1310"/>
  <c r="AQ25" i="1310"/>
  <c r="AQ24" i="1310"/>
  <c r="AQ23" i="1310"/>
  <c r="AQ22" i="1310"/>
  <c r="AQ21" i="1310"/>
  <c r="AQ20" i="1310"/>
  <c r="AQ19" i="1310"/>
  <c r="AQ18" i="1310"/>
  <c r="AQ17" i="1310"/>
  <c r="AQ16" i="1310"/>
  <c r="AQ15" i="1310"/>
  <c r="AQ14" i="1310"/>
  <c r="AQ13" i="1310"/>
  <c r="AQ12" i="1310"/>
  <c r="AS11" i="1310"/>
  <c r="AQ11" i="1310"/>
  <c r="BV5" i="1310"/>
  <c r="BU5" i="1310"/>
  <c r="BT5" i="1310"/>
  <c r="BS5" i="1310"/>
  <c r="BQ5" i="1310"/>
  <c r="BP5" i="1310"/>
  <c r="BO5" i="1310"/>
  <c r="BN5" i="1310"/>
  <c r="BG5" i="1310"/>
  <c r="BE5" i="1310"/>
  <c r="BD5" i="1310"/>
  <c r="BC5" i="1310"/>
  <c r="AZ5" i="1310"/>
  <c r="AX5" i="1310"/>
  <c r="AW5" i="1310"/>
  <c r="AV5" i="1310"/>
  <c r="Y5" i="1310"/>
  <c r="N5" i="1310"/>
  <c r="E5" i="1310"/>
  <c r="AK4" i="1310"/>
  <c r="Y4" i="1310"/>
  <c r="N4" i="1310"/>
  <c r="E4" i="1310"/>
  <c r="BJ5" i="1309"/>
  <c r="BI5" i="1309"/>
  <c r="BH5" i="1309"/>
  <c r="BG5" i="1309"/>
  <c r="BD5" i="1309"/>
  <c r="BC5" i="1309"/>
  <c r="BB5" i="1309"/>
  <c r="BA5" i="1309"/>
  <c r="AZ5" i="1309"/>
  <c r="BK5" i="1309"/>
  <c r="BV5" i="1309"/>
  <c r="BU5" i="1309"/>
  <c r="AQ34" i="1309"/>
  <c r="AQ33" i="1309"/>
  <c r="AQ32" i="1309"/>
  <c r="AQ31" i="1309"/>
  <c r="AQ30" i="1309"/>
  <c r="AQ29" i="1309"/>
  <c r="AQ28" i="1309"/>
  <c r="AQ27" i="1309"/>
  <c r="AQ26" i="1309"/>
  <c r="AQ25" i="1309"/>
  <c r="AQ24" i="1309"/>
  <c r="AQ23" i="1309"/>
  <c r="AQ22" i="1309"/>
  <c r="AQ21" i="1309"/>
  <c r="AQ20" i="1309"/>
  <c r="AQ19" i="1309"/>
  <c r="AQ18" i="1309"/>
  <c r="AQ17" i="1309"/>
  <c r="AQ16" i="1309"/>
  <c r="AQ15" i="1309"/>
  <c r="AQ14" i="1309"/>
  <c r="AQ13" i="1309"/>
  <c r="AQ12" i="1309"/>
  <c r="AS11" i="1309"/>
  <c r="AQ11" i="1309"/>
  <c r="BT5" i="1309"/>
  <c r="BS5" i="1309"/>
  <c r="BR5" i="1309"/>
  <c r="BQ5" i="1309"/>
  <c r="BP5" i="1309"/>
  <c r="BO5" i="1309"/>
  <c r="BF5" i="1309"/>
  <c r="BE5" i="1309"/>
  <c r="AX5" i="1309"/>
  <c r="AW5" i="1309"/>
  <c r="AV5" i="1309"/>
  <c r="Y5" i="1309"/>
  <c r="N5" i="1309"/>
  <c r="E5" i="1309"/>
  <c r="AK4" i="1309"/>
  <c r="Y4" i="1309"/>
  <c r="N4" i="1309"/>
  <c r="E4" i="1309"/>
  <c r="BJ5" i="1308"/>
  <c r="BI5" i="1308"/>
  <c r="BG5" i="1308"/>
  <c r="BF5" i="1308"/>
  <c r="BD5" i="1308"/>
  <c r="BC5" i="1308"/>
  <c r="BB5" i="1308"/>
  <c r="BA5" i="1308"/>
  <c r="AZ5" i="1308"/>
  <c r="BV5" i="1308"/>
  <c r="BU5" i="1308"/>
  <c r="BT5" i="1308"/>
  <c r="BS5" i="1308"/>
  <c r="BR5" i="1308"/>
  <c r="BQ5" i="1308"/>
  <c r="BP5" i="1308"/>
  <c r="BO5" i="1308"/>
  <c r="AQ34" i="1308"/>
  <c r="AQ33" i="1308"/>
  <c r="AQ32" i="1308"/>
  <c r="AQ31" i="1308"/>
  <c r="AQ30" i="1308"/>
  <c r="AQ29" i="1308"/>
  <c r="AQ28" i="1308"/>
  <c r="AQ27" i="1308"/>
  <c r="AQ26" i="1308"/>
  <c r="AQ25" i="1308"/>
  <c r="AQ24" i="1308"/>
  <c r="AQ23" i="1308"/>
  <c r="AQ22" i="1308"/>
  <c r="AQ21" i="1308"/>
  <c r="AQ20" i="1308"/>
  <c r="AQ19" i="1308"/>
  <c r="AQ18" i="1308"/>
  <c r="AQ17" i="1308"/>
  <c r="AQ16" i="1308"/>
  <c r="AQ15" i="1308"/>
  <c r="AQ14" i="1308"/>
  <c r="AQ13" i="1308"/>
  <c r="AQ12" i="1308"/>
  <c r="AS11" i="1308"/>
  <c r="AQ11" i="1308"/>
  <c r="BH5" i="1308"/>
  <c r="BE5" i="1308"/>
  <c r="AX5" i="1308"/>
  <c r="AW5" i="1308"/>
  <c r="AV5" i="1308"/>
  <c r="Y5" i="1308"/>
  <c r="N5" i="1308"/>
  <c r="E5" i="1308"/>
  <c r="AK4" i="1308"/>
  <c r="Y4" i="1308"/>
  <c r="N4" i="1308"/>
  <c r="E4" i="1308"/>
  <c r="BB5" i="1307"/>
  <c r="BA5" i="1307"/>
  <c r="AZ5" i="1307"/>
  <c r="BK5" i="1307"/>
  <c r="AQ34" i="1307"/>
  <c r="AQ33" i="1307"/>
  <c r="AQ32" i="1307"/>
  <c r="AQ31" i="1307"/>
  <c r="AQ30" i="1307"/>
  <c r="AQ29" i="1307"/>
  <c r="AQ28" i="1307"/>
  <c r="AQ27" i="1307"/>
  <c r="AQ26" i="1307"/>
  <c r="AQ25" i="1307"/>
  <c r="AQ24" i="1307"/>
  <c r="AQ23" i="1307"/>
  <c r="AQ22" i="1307"/>
  <c r="AQ21" i="1307"/>
  <c r="AQ20" i="1307"/>
  <c r="AQ19" i="1307"/>
  <c r="AQ18" i="1307"/>
  <c r="AQ17" i="1307"/>
  <c r="AQ16" i="1307"/>
  <c r="AQ15" i="1307"/>
  <c r="AQ14" i="1307"/>
  <c r="AQ13" i="1307"/>
  <c r="AQ12" i="1307"/>
  <c r="AS11" i="1307"/>
  <c r="AQ11" i="1307"/>
  <c r="BV5" i="1307"/>
  <c r="BU5" i="1307"/>
  <c r="BT5" i="1307"/>
  <c r="BS5" i="1307"/>
  <c r="BR5" i="1307"/>
  <c r="BQ5" i="1307"/>
  <c r="BP5" i="1307"/>
  <c r="BO5" i="1307"/>
  <c r="BN5" i="1307"/>
  <c r="BM5" i="1307"/>
  <c r="BL5" i="1307"/>
  <c r="BJ5" i="1307"/>
  <c r="BI5" i="1307"/>
  <c r="BH5" i="1307"/>
  <c r="BG5" i="1307"/>
  <c r="BF5" i="1307"/>
  <c r="BE5" i="1307"/>
  <c r="BD5" i="1307"/>
  <c r="BC5" i="1307"/>
  <c r="AX5" i="1307"/>
  <c r="AW5" i="1307"/>
  <c r="AV5" i="1307"/>
  <c r="Y5" i="1307"/>
  <c r="N5" i="1307"/>
  <c r="E5" i="1307"/>
  <c r="AK4" i="1307"/>
  <c r="Y4" i="1307"/>
  <c r="N4" i="1307"/>
  <c r="E4" i="1307"/>
  <c r="BJ5" i="1306"/>
  <c r="BI5" i="1306"/>
  <c r="BH5" i="1306"/>
  <c r="BG5" i="1306"/>
  <c r="BF5" i="1306"/>
  <c r="BE5" i="1306"/>
  <c r="BC5" i="1306"/>
  <c r="BB5" i="1306"/>
  <c r="BK5" i="1306"/>
  <c r="BV5" i="1306"/>
  <c r="AQ34" i="1306"/>
  <c r="AQ33" i="1306"/>
  <c r="AQ32" i="1306"/>
  <c r="AQ31" i="1306"/>
  <c r="AQ30" i="1306"/>
  <c r="AQ29" i="1306"/>
  <c r="AQ28" i="1306"/>
  <c r="AQ27" i="1306"/>
  <c r="AQ26" i="1306"/>
  <c r="AQ25" i="1306"/>
  <c r="AQ24" i="1306"/>
  <c r="AQ23" i="1306"/>
  <c r="AQ22" i="1306"/>
  <c r="AQ21" i="1306"/>
  <c r="AQ20" i="1306"/>
  <c r="AQ19" i="1306"/>
  <c r="AQ18" i="1306"/>
  <c r="AQ17" i="1306"/>
  <c r="AQ16" i="1306"/>
  <c r="AQ15" i="1306"/>
  <c r="AQ14" i="1306"/>
  <c r="AQ13" i="1306"/>
  <c r="AQ12" i="1306"/>
  <c r="AS11" i="1306"/>
  <c r="AQ11" i="1306"/>
  <c r="BU5" i="1306"/>
  <c r="BT5" i="1306"/>
  <c r="BS5" i="1306"/>
  <c r="BR5" i="1306"/>
  <c r="BQ5" i="1306"/>
  <c r="BP5" i="1306"/>
  <c r="BO5" i="1306"/>
  <c r="BM5" i="1306"/>
  <c r="BL5" i="1306"/>
  <c r="BD5" i="1306"/>
  <c r="BA5" i="1306"/>
  <c r="AZ5" i="1306"/>
  <c r="AY5" i="1306"/>
  <c r="AX5" i="1306"/>
  <c r="AW5" i="1306"/>
  <c r="AV5" i="1306"/>
  <c r="Y5" i="1306"/>
  <c r="N5" i="1306"/>
  <c r="E5" i="1306"/>
  <c r="AK4" i="1306"/>
  <c r="Y4" i="1306"/>
  <c r="N4" i="1306"/>
  <c r="E4" i="1306"/>
  <c r="BJ5" i="1305"/>
  <c r="BI5" i="1305"/>
  <c r="BH5" i="1305"/>
  <c r="BF5" i="1305"/>
  <c r="BE5" i="1305"/>
  <c r="BD5" i="1305"/>
  <c r="BC5" i="1305"/>
  <c r="BB5" i="1305"/>
  <c r="BA5" i="1305"/>
  <c r="AZ5" i="1305"/>
  <c r="BV5" i="1305"/>
  <c r="BU5" i="1305"/>
  <c r="BT5" i="1305"/>
  <c r="BS5" i="1305"/>
  <c r="BR5" i="1305"/>
  <c r="AQ34" i="1305"/>
  <c r="AQ33" i="1305"/>
  <c r="AQ32" i="1305"/>
  <c r="AQ31" i="1305"/>
  <c r="AQ30" i="1305"/>
  <c r="AQ29" i="1305"/>
  <c r="AQ28" i="1305"/>
  <c r="AQ27" i="1305"/>
  <c r="AQ26" i="1305"/>
  <c r="AQ25" i="1305"/>
  <c r="AQ24" i="1305"/>
  <c r="AQ23" i="1305"/>
  <c r="AQ22" i="1305"/>
  <c r="AQ21" i="1305"/>
  <c r="AQ20" i="1305"/>
  <c r="AQ19" i="1305"/>
  <c r="AQ18" i="1305"/>
  <c r="AQ17" i="1305"/>
  <c r="AQ16" i="1305"/>
  <c r="AQ15" i="1305"/>
  <c r="AQ14" i="1305"/>
  <c r="AQ13" i="1305"/>
  <c r="AQ12" i="1305"/>
  <c r="AS11" i="1305"/>
  <c r="AQ11" i="1305"/>
  <c r="BQ5" i="1305"/>
  <c r="BP5" i="1305"/>
  <c r="BO5" i="1305"/>
  <c r="BG5" i="1305"/>
  <c r="AX5" i="1305"/>
  <c r="AW5" i="1305"/>
  <c r="AV5" i="1305"/>
  <c r="Y5" i="1305"/>
  <c r="N5" i="1305"/>
  <c r="E5" i="1305"/>
  <c r="AK4" i="1305"/>
  <c r="Y4" i="1305"/>
  <c r="N4" i="1305"/>
  <c r="E4" i="1305"/>
  <c r="BF5" i="1304"/>
  <c r="BD5" i="1304"/>
  <c r="BB5" i="1304"/>
  <c r="BA5" i="1304"/>
  <c r="AZ5" i="1304"/>
  <c r="BK5" i="1304"/>
  <c r="BQ5" i="1304"/>
  <c r="BP5" i="1304"/>
  <c r="BO5" i="1304"/>
  <c r="AQ34" i="1304"/>
  <c r="AQ33" i="1304"/>
  <c r="AQ32" i="1304"/>
  <c r="AQ31" i="1304"/>
  <c r="AQ30" i="1304"/>
  <c r="AQ29" i="1304"/>
  <c r="AQ28" i="1304"/>
  <c r="AQ27" i="1304"/>
  <c r="AQ26" i="1304"/>
  <c r="AQ25" i="1304"/>
  <c r="AQ24" i="1304"/>
  <c r="AQ23" i="1304"/>
  <c r="AQ22" i="1304"/>
  <c r="AQ21" i="1304"/>
  <c r="AQ20" i="1304"/>
  <c r="AQ19" i="1304"/>
  <c r="AQ18" i="1304"/>
  <c r="AQ17" i="1304"/>
  <c r="AQ16" i="1304"/>
  <c r="AQ15" i="1304"/>
  <c r="AQ14" i="1304"/>
  <c r="AQ13" i="1304"/>
  <c r="AQ12" i="1304"/>
  <c r="AS11" i="1304"/>
  <c r="AQ11" i="1304"/>
  <c r="BV5" i="1304"/>
  <c r="BU5" i="1304"/>
  <c r="BT5" i="1304"/>
  <c r="BS5" i="1304"/>
  <c r="BR5" i="1304"/>
  <c r="BJ5" i="1304"/>
  <c r="BI5" i="1304"/>
  <c r="BH5" i="1304"/>
  <c r="BG5" i="1304"/>
  <c r="BE5" i="1304"/>
  <c r="BC5" i="1304"/>
  <c r="AX5" i="1304"/>
  <c r="AW5" i="1304"/>
  <c r="AV5" i="1304"/>
  <c r="Y5" i="1304"/>
  <c r="N5" i="1304"/>
  <c r="E5" i="1304"/>
  <c r="AK4" i="1304"/>
  <c r="Y4" i="1304"/>
  <c r="N4" i="1304"/>
  <c r="E4" i="1304"/>
  <c r="BI5" i="1303"/>
  <c r="BH5" i="1303"/>
  <c r="BB5" i="1303"/>
  <c r="BK5" i="1303"/>
  <c r="BO5" i="1303"/>
  <c r="AQ34" i="1303"/>
  <c r="AQ33" i="1303"/>
  <c r="AQ32" i="1303"/>
  <c r="AQ31" i="1303"/>
  <c r="AQ30" i="1303"/>
  <c r="AQ29" i="1303"/>
  <c r="AQ28" i="1303"/>
  <c r="AQ27" i="1303"/>
  <c r="AQ26" i="1303"/>
  <c r="AQ25" i="1303"/>
  <c r="AQ24" i="1303"/>
  <c r="AQ23" i="1303"/>
  <c r="AQ22" i="1303"/>
  <c r="AQ21" i="1303"/>
  <c r="AQ20" i="1303"/>
  <c r="AQ19" i="1303"/>
  <c r="AQ18" i="1303"/>
  <c r="AQ17" i="1303"/>
  <c r="AQ16" i="1303"/>
  <c r="AQ15" i="1303"/>
  <c r="AQ14" i="1303"/>
  <c r="AQ13" i="1303"/>
  <c r="AQ12" i="1303"/>
  <c r="AS11" i="1303"/>
  <c r="AQ11" i="1303"/>
  <c r="BV5" i="1303"/>
  <c r="BU5" i="1303"/>
  <c r="BT5" i="1303"/>
  <c r="BS5" i="1303"/>
  <c r="BR5" i="1303"/>
  <c r="BQ5" i="1303"/>
  <c r="BP5" i="1303"/>
  <c r="BL5" i="1303"/>
  <c r="BJ5" i="1303"/>
  <c r="BG5" i="1303"/>
  <c r="BF5" i="1303"/>
  <c r="BE5" i="1303"/>
  <c r="BD5" i="1303"/>
  <c r="BC5" i="1303"/>
  <c r="BA5" i="1303"/>
  <c r="AZ5" i="1303"/>
  <c r="AX5" i="1303"/>
  <c r="AW5" i="1303"/>
  <c r="AV5" i="1303"/>
  <c r="Y5" i="1303"/>
  <c r="N5" i="1303"/>
  <c r="E5" i="1303"/>
  <c r="AK4" i="1303"/>
  <c r="Y4" i="1303"/>
  <c r="N4" i="1303"/>
  <c r="E4" i="1303"/>
  <c r="BF5" i="1302"/>
  <c r="BB5" i="1302"/>
  <c r="BA5" i="1302"/>
  <c r="BL5" i="1302"/>
  <c r="BK5" i="1302"/>
  <c r="BV5" i="1302"/>
  <c r="BU5" i="1302"/>
  <c r="AQ34" i="1302"/>
  <c r="AQ33" i="1302"/>
  <c r="AQ32" i="1302"/>
  <c r="AQ31" i="1302"/>
  <c r="AQ30" i="1302"/>
  <c r="AQ29" i="1302"/>
  <c r="AQ28" i="1302"/>
  <c r="AQ27" i="1302"/>
  <c r="AQ26" i="1302"/>
  <c r="AQ25" i="1302"/>
  <c r="AQ24" i="1302"/>
  <c r="AQ23" i="1302"/>
  <c r="AQ22" i="1302"/>
  <c r="AQ21" i="1302"/>
  <c r="AQ20" i="1302"/>
  <c r="AQ19" i="1302"/>
  <c r="AQ18" i="1302"/>
  <c r="AQ17" i="1302"/>
  <c r="AQ16" i="1302"/>
  <c r="AQ15" i="1302"/>
  <c r="AQ14" i="1302"/>
  <c r="AQ13" i="1302"/>
  <c r="AQ12" i="1302"/>
  <c r="AS11" i="1302"/>
  <c r="AQ11" i="1302"/>
  <c r="BT5" i="1302"/>
  <c r="BS5" i="1302"/>
  <c r="BR5" i="1302"/>
  <c r="BQ5" i="1302"/>
  <c r="BP5" i="1302"/>
  <c r="BO5" i="1302"/>
  <c r="BJ5" i="1302"/>
  <c r="BI5" i="1302"/>
  <c r="BH5" i="1302"/>
  <c r="BG5" i="1302"/>
  <c r="BE5" i="1302"/>
  <c r="BD5" i="1302"/>
  <c r="BC5" i="1302"/>
  <c r="AY5" i="1302"/>
  <c r="AX5" i="1302"/>
  <c r="AW5" i="1302"/>
  <c r="AV5" i="1302"/>
  <c r="Y5" i="1302"/>
  <c r="N5" i="1302"/>
  <c r="E5" i="1302"/>
  <c r="AK4" i="1302"/>
  <c r="Y4" i="1302"/>
  <c r="N4" i="1302"/>
  <c r="E4" i="1302"/>
  <c r="BJ5" i="1301"/>
  <c r="BI5" i="1301"/>
  <c r="BH5" i="1301"/>
  <c r="BG5" i="1301"/>
  <c r="BF5" i="1301"/>
  <c r="BE5" i="1301"/>
  <c r="BD5" i="1301"/>
  <c r="BB5" i="1301"/>
  <c r="BA5" i="1301"/>
  <c r="AZ5" i="1301"/>
  <c r="BK5" i="1301"/>
  <c r="BV5" i="1301"/>
  <c r="BT5" i="1301"/>
  <c r="BS5" i="1301"/>
  <c r="BR5" i="1301"/>
  <c r="BQ5" i="1301"/>
  <c r="BP5" i="1301"/>
  <c r="BO5" i="1301"/>
  <c r="AQ34" i="1301"/>
  <c r="AQ33" i="1301"/>
  <c r="AQ32" i="1301"/>
  <c r="AQ31" i="1301"/>
  <c r="AQ30" i="1301"/>
  <c r="AQ29" i="1301"/>
  <c r="AQ28" i="1301"/>
  <c r="AQ27" i="1301"/>
  <c r="AQ26" i="1301"/>
  <c r="AQ25" i="1301"/>
  <c r="AQ24" i="1301"/>
  <c r="AQ23" i="1301"/>
  <c r="AQ22" i="1301"/>
  <c r="AQ21" i="1301"/>
  <c r="AQ20" i="1301"/>
  <c r="AQ19" i="1301"/>
  <c r="AQ18" i="1301"/>
  <c r="AQ17" i="1301"/>
  <c r="AQ16" i="1301"/>
  <c r="AQ15" i="1301"/>
  <c r="AQ14" i="1301"/>
  <c r="AQ13" i="1301"/>
  <c r="AQ12" i="1301"/>
  <c r="AS11" i="1301"/>
  <c r="AQ11" i="1301"/>
  <c r="BU5" i="1301"/>
  <c r="BC5" i="1301"/>
  <c r="AX5" i="1301"/>
  <c r="AW5" i="1301"/>
  <c r="AV5" i="1301"/>
  <c r="Y5" i="1301"/>
  <c r="N5" i="1301"/>
  <c r="E5" i="1301"/>
  <c r="AK4" i="1301"/>
  <c r="Y4" i="1301"/>
  <c r="N4" i="1301"/>
  <c r="E4" i="1301"/>
  <c r="BA5" i="1300"/>
  <c r="AZ5" i="1300"/>
  <c r="BK5" i="1300"/>
  <c r="AQ34" i="1300"/>
  <c r="AQ33" i="1300"/>
  <c r="AQ32" i="1300"/>
  <c r="AQ31" i="1300"/>
  <c r="AQ30" i="1300"/>
  <c r="AQ29" i="1300"/>
  <c r="AQ28" i="1300"/>
  <c r="AQ27" i="1300"/>
  <c r="AQ26" i="1300"/>
  <c r="AQ25" i="1300"/>
  <c r="AQ24" i="1300"/>
  <c r="AQ23" i="1300"/>
  <c r="AQ22" i="1300"/>
  <c r="AQ21" i="1300"/>
  <c r="AQ20" i="1300"/>
  <c r="AQ19" i="1300"/>
  <c r="AQ18" i="1300"/>
  <c r="AQ17" i="1300"/>
  <c r="AQ16" i="1300"/>
  <c r="AQ15" i="1300"/>
  <c r="AQ14" i="1300"/>
  <c r="AQ13" i="1300"/>
  <c r="AQ12" i="1300"/>
  <c r="AS11" i="1300"/>
  <c r="AQ11" i="1300"/>
  <c r="BV5" i="1300"/>
  <c r="BU5" i="1300"/>
  <c r="BT5" i="1300"/>
  <c r="BS5" i="1300"/>
  <c r="BR5" i="1300"/>
  <c r="BQ5" i="1300"/>
  <c r="BP5" i="1300"/>
  <c r="BO5" i="1300"/>
  <c r="BJ5" i="1300"/>
  <c r="BI5" i="1300"/>
  <c r="BH5" i="1300"/>
  <c r="BG5" i="1300"/>
  <c r="BF5" i="1300"/>
  <c r="BE5" i="1300"/>
  <c r="BD5" i="1300"/>
  <c r="BC5" i="1300"/>
  <c r="BB5" i="1300"/>
  <c r="AX5" i="1300"/>
  <c r="AW5" i="1300"/>
  <c r="AV5" i="1300"/>
  <c r="Y5" i="1300"/>
  <c r="N5" i="1300"/>
  <c r="E5" i="1300"/>
  <c r="AK4" i="1300"/>
  <c r="Y4" i="1300"/>
  <c r="N4" i="1300"/>
  <c r="E4" i="1300"/>
  <c r="BI5" i="1299"/>
  <c r="BH5" i="1299"/>
  <c r="BG5" i="1299"/>
  <c r="BF5" i="1299"/>
  <c r="BE5" i="1299"/>
  <c r="BD5" i="1299"/>
  <c r="BB5" i="1299"/>
  <c r="AZ5" i="1299"/>
  <c r="AQ34" i="1299"/>
  <c r="AQ33" i="1299"/>
  <c r="AQ32" i="1299"/>
  <c r="AQ31" i="1299"/>
  <c r="AQ30" i="1299"/>
  <c r="AQ29" i="1299"/>
  <c r="AQ28" i="1299"/>
  <c r="AQ27" i="1299"/>
  <c r="AQ26" i="1299"/>
  <c r="AQ25" i="1299"/>
  <c r="AQ24" i="1299"/>
  <c r="AQ23" i="1299"/>
  <c r="AQ22" i="1299"/>
  <c r="AQ21" i="1299"/>
  <c r="AQ20" i="1299"/>
  <c r="AQ19" i="1299"/>
  <c r="AQ18" i="1299"/>
  <c r="AQ17" i="1299"/>
  <c r="AQ16" i="1299"/>
  <c r="AQ15" i="1299"/>
  <c r="AQ14" i="1299"/>
  <c r="AQ13" i="1299"/>
  <c r="AQ12" i="1299"/>
  <c r="AS11" i="1299"/>
  <c r="AQ11" i="1299"/>
  <c r="BV5" i="1299"/>
  <c r="BU5" i="1299"/>
  <c r="BT5" i="1299"/>
  <c r="BS5" i="1299"/>
  <c r="BR5" i="1299"/>
  <c r="BQ5" i="1299"/>
  <c r="BP5" i="1299"/>
  <c r="BO5" i="1299"/>
  <c r="BL5" i="1299"/>
  <c r="BJ5" i="1299"/>
  <c r="BC5" i="1299"/>
  <c r="AY5" i="1299"/>
  <c r="AX5" i="1299"/>
  <c r="AW5" i="1299"/>
  <c r="AV5" i="1299"/>
  <c r="Y5" i="1299"/>
  <c r="N5" i="1299"/>
  <c r="E5" i="1299"/>
  <c r="AK4" i="1299"/>
  <c r="Y4" i="1299"/>
  <c r="N4" i="1299"/>
  <c r="E4" i="1299"/>
  <c r="BJ5" i="1298"/>
  <c r="BI5" i="1298"/>
  <c r="BH5" i="1298"/>
  <c r="BG5" i="1298"/>
  <c r="BF5" i="1298"/>
  <c r="BE5" i="1298"/>
  <c r="BD5" i="1298"/>
  <c r="BC5" i="1298"/>
  <c r="BB5" i="1298"/>
  <c r="BA5" i="1298"/>
  <c r="AZ5" i="1298"/>
  <c r="BK5" i="1298"/>
  <c r="BV5" i="1298"/>
  <c r="BU5" i="1298"/>
  <c r="BT5" i="1298"/>
  <c r="BR5" i="1298"/>
  <c r="BQ5" i="1298"/>
  <c r="AQ34" i="1298"/>
  <c r="AQ33" i="1298"/>
  <c r="AQ32" i="1298"/>
  <c r="AQ31" i="1298"/>
  <c r="AQ30" i="1298"/>
  <c r="AQ29" i="1298"/>
  <c r="AQ28" i="1298"/>
  <c r="AQ27" i="1298"/>
  <c r="AQ26" i="1298"/>
  <c r="AQ25" i="1298"/>
  <c r="AQ24" i="1298"/>
  <c r="AQ23" i="1298"/>
  <c r="AQ22" i="1298"/>
  <c r="AQ21" i="1298"/>
  <c r="AQ20" i="1298"/>
  <c r="AQ19" i="1298"/>
  <c r="AQ18" i="1298"/>
  <c r="AQ17" i="1298"/>
  <c r="AQ16" i="1298"/>
  <c r="AQ15" i="1298"/>
  <c r="AQ14" i="1298"/>
  <c r="AQ13" i="1298"/>
  <c r="AQ12" i="1298"/>
  <c r="AS11" i="1298"/>
  <c r="AQ11" i="1298"/>
  <c r="BS5" i="1298"/>
  <c r="BP5" i="1298"/>
  <c r="BO5" i="1298"/>
  <c r="AX5" i="1298"/>
  <c r="AW5" i="1298"/>
  <c r="AV5" i="1298"/>
  <c r="Y5" i="1298"/>
  <c r="N5" i="1298"/>
  <c r="E5" i="1298"/>
  <c r="AK4" i="1298"/>
  <c r="Y4" i="1298"/>
  <c r="N4" i="1298"/>
  <c r="E4" i="1298"/>
  <c r="BJ5" i="1297"/>
  <c r="BG5" i="1297"/>
  <c r="BF5" i="1297"/>
  <c r="BD5" i="1297"/>
  <c r="BC5" i="1297"/>
  <c r="BB5" i="1297"/>
  <c r="BA5" i="1297"/>
  <c r="AZ5" i="1297"/>
  <c r="BV5" i="1297"/>
  <c r="BU5" i="1297"/>
  <c r="BT5" i="1297"/>
  <c r="BR5" i="1297"/>
  <c r="BQ5" i="1297"/>
  <c r="AQ34" i="1297"/>
  <c r="AQ33" i="1297"/>
  <c r="AQ32" i="1297"/>
  <c r="AQ31" i="1297"/>
  <c r="AQ30" i="1297"/>
  <c r="AQ29" i="1297"/>
  <c r="AQ28" i="1297"/>
  <c r="AQ27" i="1297"/>
  <c r="AQ26" i="1297"/>
  <c r="AQ25" i="1297"/>
  <c r="AQ24" i="1297"/>
  <c r="AQ23" i="1297"/>
  <c r="AQ22" i="1297"/>
  <c r="AQ21" i="1297"/>
  <c r="AQ20" i="1297"/>
  <c r="AQ19" i="1297"/>
  <c r="AQ18" i="1297"/>
  <c r="AQ17" i="1297"/>
  <c r="AQ16" i="1297"/>
  <c r="AQ15" i="1297"/>
  <c r="AQ14" i="1297"/>
  <c r="AQ13" i="1297"/>
  <c r="AQ12" i="1297"/>
  <c r="AS11" i="1297"/>
  <c r="AQ11" i="1297"/>
  <c r="BS5" i="1297"/>
  <c r="BP5" i="1297"/>
  <c r="BO5" i="1297"/>
  <c r="BN5" i="1297"/>
  <c r="BM5" i="1297"/>
  <c r="BL5" i="1297"/>
  <c r="BI5" i="1297"/>
  <c r="BH5" i="1297"/>
  <c r="BE5" i="1297"/>
  <c r="AX5" i="1297"/>
  <c r="AW5" i="1297"/>
  <c r="AV5" i="1297"/>
  <c r="Y5" i="1297"/>
  <c r="N5" i="1297"/>
  <c r="E5" i="1297"/>
  <c r="AK4" i="1297"/>
  <c r="Y4" i="1297"/>
  <c r="N4" i="1297"/>
  <c r="E4" i="1297"/>
  <c r="BJ5" i="1296"/>
  <c r="BI5" i="1296"/>
  <c r="BH5" i="1296"/>
  <c r="BG5" i="1296"/>
  <c r="BF5" i="1296"/>
  <c r="BE5" i="1296"/>
  <c r="BD5" i="1296"/>
  <c r="BB5" i="1296"/>
  <c r="BN5" i="1296"/>
  <c r="BK5" i="1296"/>
  <c r="BV5" i="1296"/>
  <c r="BU5" i="1296"/>
  <c r="AQ34" i="1296"/>
  <c r="AQ33" i="1296"/>
  <c r="AQ32" i="1296"/>
  <c r="AQ31" i="1296"/>
  <c r="AQ30" i="1296"/>
  <c r="AQ29" i="1296"/>
  <c r="AQ28" i="1296"/>
  <c r="AQ27" i="1296"/>
  <c r="AQ26" i="1296"/>
  <c r="AQ25" i="1296"/>
  <c r="AQ24" i="1296"/>
  <c r="AQ23" i="1296"/>
  <c r="AQ22" i="1296"/>
  <c r="AQ21" i="1296"/>
  <c r="AQ20" i="1296"/>
  <c r="AQ19" i="1296"/>
  <c r="AQ18" i="1296"/>
  <c r="AQ17" i="1296"/>
  <c r="AQ16" i="1296"/>
  <c r="AQ15" i="1296"/>
  <c r="AQ14" i="1296"/>
  <c r="AQ13" i="1296"/>
  <c r="AQ12" i="1296"/>
  <c r="AS11" i="1296"/>
  <c r="AQ11" i="1296"/>
  <c r="BT5" i="1296"/>
  <c r="BS5" i="1296"/>
  <c r="BR5" i="1296"/>
  <c r="BQ5" i="1296"/>
  <c r="BP5" i="1296"/>
  <c r="BO5" i="1296"/>
  <c r="BL5" i="1296"/>
  <c r="BC5" i="1296"/>
  <c r="BA5" i="1296"/>
  <c r="AZ5" i="1296"/>
  <c r="AX5" i="1296"/>
  <c r="AW5" i="1296"/>
  <c r="AV5" i="1296"/>
  <c r="Y5" i="1296"/>
  <c r="N5" i="1296"/>
  <c r="E5" i="1296"/>
  <c r="AK4" i="1296"/>
  <c r="Y4" i="1296"/>
  <c r="N4" i="1296"/>
  <c r="E4" i="1296"/>
  <c r="BH5" i="1295"/>
  <c r="BG5" i="1295"/>
  <c r="BF5" i="1295"/>
  <c r="BD5" i="1295"/>
  <c r="BC5" i="1295"/>
  <c r="BB5" i="1295"/>
  <c r="AZ5" i="1295"/>
  <c r="BK5" i="1295"/>
  <c r="BV5" i="1295"/>
  <c r="BU5" i="1295"/>
  <c r="BT5" i="1295"/>
  <c r="BS5" i="1295"/>
  <c r="BR5" i="1295"/>
  <c r="BQ5" i="1295"/>
  <c r="BP5" i="1295"/>
  <c r="AQ34" i="1295"/>
  <c r="AQ33" i="1295"/>
  <c r="AQ32" i="1295"/>
  <c r="AQ31" i="1295"/>
  <c r="AQ30" i="1295"/>
  <c r="AQ29" i="1295"/>
  <c r="AQ28" i="1295"/>
  <c r="AQ27" i="1295"/>
  <c r="AQ26" i="1295"/>
  <c r="AQ25" i="1295"/>
  <c r="AQ24" i="1295"/>
  <c r="AQ23" i="1295"/>
  <c r="AQ22" i="1295"/>
  <c r="AQ21" i="1295"/>
  <c r="AQ20" i="1295"/>
  <c r="AQ19" i="1295"/>
  <c r="AQ18" i="1295"/>
  <c r="AQ17" i="1295"/>
  <c r="AQ16" i="1295"/>
  <c r="AQ15" i="1295"/>
  <c r="AQ14" i="1295"/>
  <c r="AQ13" i="1295"/>
  <c r="AQ12" i="1295"/>
  <c r="AS11" i="1295"/>
  <c r="AQ11" i="1295"/>
  <c r="BO5" i="1295"/>
  <c r="BJ5" i="1295"/>
  <c r="BI5" i="1295"/>
  <c r="BE5" i="1295"/>
  <c r="AX5" i="1295"/>
  <c r="AW5" i="1295"/>
  <c r="AV5" i="1295"/>
  <c r="Y5" i="1295"/>
  <c r="N5" i="1295"/>
  <c r="E5" i="1295"/>
  <c r="AK4" i="1295"/>
  <c r="Y4" i="1295"/>
  <c r="N4" i="1295"/>
  <c r="E4" i="1295"/>
  <c r="BF5" i="1294"/>
  <c r="BB5" i="1294"/>
  <c r="BA5" i="1294"/>
  <c r="AZ5" i="1294"/>
  <c r="BK5" i="1294"/>
  <c r="BT5" i="1294"/>
  <c r="AQ34" i="1294"/>
  <c r="AQ33" i="1294"/>
  <c r="AQ32" i="1294"/>
  <c r="AQ31" i="1294"/>
  <c r="AQ30" i="1294"/>
  <c r="AQ29" i="1294"/>
  <c r="AQ28" i="1294"/>
  <c r="AQ27" i="1294"/>
  <c r="AQ26" i="1294"/>
  <c r="AQ25" i="1294"/>
  <c r="AQ24" i="1294"/>
  <c r="AQ23" i="1294"/>
  <c r="AQ22" i="1294"/>
  <c r="AQ21" i="1294"/>
  <c r="AQ20" i="1294"/>
  <c r="AQ19" i="1294"/>
  <c r="AQ18" i="1294"/>
  <c r="AQ17" i="1294"/>
  <c r="AQ16" i="1294"/>
  <c r="AQ15" i="1294"/>
  <c r="AQ14" i="1294"/>
  <c r="AQ13" i="1294"/>
  <c r="AQ12" i="1294"/>
  <c r="AS11" i="1294"/>
  <c r="AQ11" i="1294"/>
  <c r="BV5" i="1294"/>
  <c r="BU5" i="1294"/>
  <c r="BS5" i="1294"/>
  <c r="BR5" i="1294"/>
  <c r="BQ5" i="1294"/>
  <c r="BP5" i="1294"/>
  <c r="BO5" i="1294"/>
  <c r="BN5" i="1294"/>
  <c r="BL5" i="1294"/>
  <c r="BJ5" i="1294"/>
  <c r="BI5" i="1294"/>
  <c r="BH5" i="1294"/>
  <c r="BG5" i="1294"/>
  <c r="BE5" i="1294"/>
  <c r="BD5" i="1294"/>
  <c r="BC5" i="1294"/>
  <c r="AX5" i="1294"/>
  <c r="AW5" i="1294"/>
  <c r="AV5" i="1294"/>
  <c r="Y5" i="1294"/>
  <c r="N5" i="1294"/>
  <c r="E5" i="1294"/>
  <c r="AK4" i="1294"/>
  <c r="Y4" i="1294"/>
  <c r="N4" i="1294"/>
  <c r="E4" i="1294"/>
  <c r="BI5" i="1293"/>
  <c r="BH5" i="1293"/>
  <c r="BG5" i="1293"/>
  <c r="BF5" i="1293"/>
  <c r="BE5" i="1293"/>
  <c r="BB5" i="1293"/>
  <c r="BA5" i="1293"/>
  <c r="BN5" i="1293"/>
  <c r="BK5" i="1293"/>
  <c r="BV5" i="1293"/>
  <c r="BO5" i="1293"/>
  <c r="AQ34" i="1293"/>
  <c r="AQ33" i="1293"/>
  <c r="AQ32" i="1293"/>
  <c r="AQ31" i="1293"/>
  <c r="AQ30" i="1293"/>
  <c r="AQ29" i="1293"/>
  <c r="AQ28" i="1293"/>
  <c r="AQ27" i="1293"/>
  <c r="AQ26" i="1293"/>
  <c r="AQ25" i="1293"/>
  <c r="AQ24" i="1293"/>
  <c r="AQ23" i="1293"/>
  <c r="AQ22" i="1293"/>
  <c r="AQ21" i="1293"/>
  <c r="AQ20" i="1293"/>
  <c r="AQ19" i="1293"/>
  <c r="AQ18" i="1293"/>
  <c r="AQ17" i="1293"/>
  <c r="AQ16" i="1293"/>
  <c r="AQ15" i="1293"/>
  <c r="AQ14" i="1293"/>
  <c r="AQ13" i="1293"/>
  <c r="AQ12" i="1293"/>
  <c r="AS11" i="1293"/>
  <c r="AQ11" i="1293"/>
  <c r="BU5" i="1293"/>
  <c r="BT5" i="1293"/>
  <c r="BS5" i="1293"/>
  <c r="BR5" i="1293"/>
  <c r="BQ5" i="1293"/>
  <c r="BP5" i="1293"/>
  <c r="BJ5" i="1293"/>
  <c r="BD5" i="1293"/>
  <c r="BC5" i="1293"/>
  <c r="AZ5" i="1293"/>
  <c r="AY5" i="1293"/>
  <c r="AX5" i="1293"/>
  <c r="AW5" i="1293"/>
  <c r="AV5" i="1293"/>
  <c r="Y5" i="1293"/>
  <c r="N5" i="1293"/>
  <c r="E5" i="1293"/>
  <c r="AK4" i="1293"/>
  <c r="Y4" i="1293"/>
  <c r="N4" i="1293"/>
  <c r="E4" i="1293"/>
  <c r="BH5" i="1292"/>
  <c r="BG5" i="1292"/>
  <c r="BF5" i="1292"/>
  <c r="BD5" i="1292"/>
  <c r="BC5" i="1292"/>
  <c r="BB5" i="1292"/>
  <c r="AZ5" i="1292"/>
  <c r="BV5" i="1292"/>
  <c r="BU5" i="1292"/>
  <c r="BT5" i="1292"/>
  <c r="BS5" i="1292"/>
  <c r="BR5" i="1292"/>
  <c r="BQ5" i="1292"/>
  <c r="BP5" i="1292"/>
  <c r="AQ34" i="1292"/>
  <c r="AQ33" i="1292"/>
  <c r="AQ32" i="1292"/>
  <c r="AQ31" i="1292"/>
  <c r="AQ30" i="1292"/>
  <c r="AQ29" i="1292"/>
  <c r="AQ28" i="1292"/>
  <c r="AQ27" i="1292"/>
  <c r="AQ26" i="1292"/>
  <c r="AQ25" i="1292"/>
  <c r="AQ24" i="1292"/>
  <c r="AQ23" i="1292"/>
  <c r="AQ22" i="1292"/>
  <c r="AQ21" i="1292"/>
  <c r="AQ20" i="1292"/>
  <c r="AQ19" i="1292"/>
  <c r="AQ18" i="1292"/>
  <c r="AQ17" i="1292"/>
  <c r="AQ16" i="1292"/>
  <c r="AQ15" i="1292"/>
  <c r="AQ14" i="1292"/>
  <c r="AQ13" i="1292"/>
  <c r="AQ12" i="1292"/>
  <c r="AS11" i="1292"/>
  <c r="AQ11" i="1292"/>
  <c r="BO5" i="1292"/>
  <c r="BJ5" i="1292"/>
  <c r="BI5" i="1292"/>
  <c r="BE5" i="1292"/>
  <c r="AX5" i="1292"/>
  <c r="AW5" i="1292"/>
  <c r="AV5" i="1292"/>
  <c r="Y5" i="1292"/>
  <c r="N5" i="1292"/>
  <c r="E5" i="1292"/>
  <c r="AK4" i="1292"/>
  <c r="Y4" i="1292"/>
  <c r="N4" i="1292"/>
  <c r="E4" i="1292"/>
  <c r="BJ5" i="1291"/>
  <c r="BI5" i="1291"/>
  <c r="BG5" i="1291"/>
  <c r="BF5" i="1291"/>
  <c r="BD5" i="1291"/>
  <c r="BC5" i="1291"/>
  <c r="BB5" i="1291"/>
  <c r="BA5" i="1291"/>
  <c r="AZ5" i="1291"/>
  <c r="BK5" i="1291"/>
  <c r="BV5" i="1291"/>
  <c r="AQ34" i="1291"/>
  <c r="AQ33" i="1291"/>
  <c r="AQ32" i="1291"/>
  <c r="AQ31" i="1291"/>
  <c r="AQ30" i="1291"/>
  <c r="AQ29" i="1291"/>
  <c r="AQ28" i="1291"/>
  <c r="AQ27" i="1291"/>
  <c r="AQ26" i="1291"/>
  <c r="AQ25" i="1291"/>
  <c r="AQ24" i="1291"/>
  <c r="AQ23" i="1291"/>
  <c r="AQ22" i="1291"/>
  <c r="AQ21" i="1291"/>
  <c r="AQ20" i="1291"/>
  <c r="AQ19" i="1291"/>
  <c r="AQ18" i="1291"/>
  <c r="AQ17" i="1291"/>
  <c r="AQ16" i="1291"/>
  <c r="AQ15" i="1291"/>
  <c r="AQ14" i="1291"/>
  <c r="AQ13" i="1291"/>
  <c r="AQ12" i="1291"/>
  <c r="AS11" i="1291"/>
  <c r="AQ11" i="1291"/>
  <c r="BU5" i="1291"/>
  <c r="BT5" i="1291"/>
  <c r="BS5" i="1291"/>
  <c r="BR5" i="1291"/>
  <c r="BQ5" i="1291"/>
  <c r="BP5" i="1291"/>
  <c r="BO5" i="1291"/>
  <c r="BN5" i="1291"/>
  <c r="BM5" i="1291"/>
  <c r="BL5" i="1291"/>
  <c r="BH5" i="1291"/>
  <c r="BE5" i="1291"/>
  <c r="AX5" i="1291"/>
  <c r="AW5" i="1291"/>
  <c r="AV5" i="1291"/>
  <c r="Y5" i="1291"/>
  <c r="N5" i="1291"/>
  <c r="E5" i="1291"/>
  <c r="AK4" i="1291"/>
  <c r="Y4" i="1291"/>
  <c r="N4" i="1291"/>
  <c r="E4" i="1291"/>
  <c r="BJ5" i="1290"/>
  <c r="BI5" i="1290"/>
  <c r="BH5" i="1290"/>
  <c r="BG5" i="1290"/>
  <c r="BF5" i="1290"/>
  <c r="BE5" i="1290"/>
  <c r="BD5" i="1290"/>
  <c r="BC5" i="1290"/>
  <c r="BB5" i="1290"/>
  <c r="BA5" i="1290"/>
  <c r="BK5" i="1290"/>
  <c r="BV5" i="1290"/>
  <c r="BU5" i="1290"/>
  <c r="BT5" i="1290"/>
  <c r="BS5" i="1290"/>
  <c r="BQ5" i="1290"/>
  <c r="AQ34" i="1290"/>
  <c r="AQ33" i="1290"/>
  <c r="AQ32" i="1290"/>
  <c r="AQ31" i="1290"/>
  <c r="AQ30" i="1290"/>
  <c r="AQ29" i="1290"/>
  <c r="AQ28" i="1290"/>
  <c r="AQ27" i="1290"/>
  <c r="AQ26" i="1290"/>
  <c r="AQ25" i="1290"/>
  <c r="AQ24" i="1290"/>
  <c r="AQ23" i="1290"/>
  <c r="AQ22" i="1290"/>
  <c r="AQ21" i="1290"/>
  <c r="AQ20" i="1290"/>
  <c r="AQ19" i="1290"/>
  <c r="AQ18" i="1290"/>
  <c r="AQ17" i="1290"/>
  <c r="AQ16" i="1290"/>
  <c r="AQ15" i="1290"/>
  <c r="AQ14" i="1290"/>
  <c r="AQ13" i="1290"/>
  <c r="AQ12" i="1290"/>
  <c r="AS11" i="1290"/>
  <c r="AQ11" i="1290"/>
  <c r="BR5" i="1290"/>
  <c r="BP5" i="1290"/>
  <c r="BO5" i="1290"/>
  <c r="AX5" i="1290"/>
  <c r="AW5" i="1290"/>
  <c r="AV5" i="1290"/>
  <c r="Y5" i="1290"/>
  <c r="N5" i="1290"/>
  <c r="E5" i="1290"/>
  <c r="AK4" i="1290"/>
  <c r="Y4" i="1290"/>
  <c r="N4" i="1290"/>
  <c r="E4" i="1290"/>
  <c r="BJ5" i="1289"/>
  <c r="BI5" i="1289"/>
  <c r="BH5" i="1289"/>
  <c r="BG5" i="1289"/>
  <c r="BB5" i="1289"/>
  <c r="BA5" i="1289"/>
  <c r="AZ5" i="1289"/>
  <c r="BK5" i="1289"/>
  <c r="BV5" i="1289"/>
  <c r="BU5" i="1289"/>
  <c r="BT5" i="1289"/>
  <c r="BS5" i="1289"/>
  <c r="BQ5" i="1289"/>
  <c r="W35" i="81" s="1"/>
  <c r="AQ34" i="1289"/>
  <c r="AQ33" i="1289"/>
  <c r="AQ32" i="1289"/>
  <c r="AQ31" i="1289"/>
  <c r="AQ30" i="1289"/>
  <c r="AQ29" i="1289"/>
  <c r="AQ28" i="1289"/>
  <c r="AQ27" i="1289"/>
  <c r="AQ26" i="1289"/>
  <c r="AQ25" i="1289"/>
  <c r="AQ24" i="1289"/>
  <c r="AQ23" i="1289"/>
  <c r="AQ22" i="1289"/>
  <c r="AQ21" i="1289"/>
  <c r="AQ20" i="1289"/>
  <c r="AQ19" i="1289"/>
  <c r="AQ18" i="1289"/>
  <c r="AQ17" i="1289"/>
  <c r="AQ16" i="1289"/>
  <c r="AQ15" i="1289"/>
  <c r="AQ14" i="1289"/>
  <c r="AQ13" i="1289"/>
  <c r="AQ12" i="1289"/>
  <c r="AS11" i="1289"/>
  <c r="AQ11" i="1289"/>
  <c r="BO5" i="1289"/>
  <c r="BD5" i="1289"/>
  <c r="J35" i="81" s="1"/>
  <c r="BC5" i="1289"/>
  <c r="AX5" i="1289"/>
  <c r="D35" i="81" s="1"/>
  <c r="AW5" i="1289"/>
  <c r="AV5" i="1289"/>
  <c r="Y5" i="1289"/>
  <c r="N5" i="1289"/>
  <c r="E5" i="1289"/>
  <c r="AK4" i="1289"/>
  <c r="Y4" i="1289"/>
  <c r="N4" i="1289"/>
  <c r="E4" i="1289"/>
  <c r="BI5" i="1288"/>
  <c r="BH5" i="1288"/>
  <c r="BF5" i="1288"/>
  <c r="BE5" i="1288"/>
  <c r="BC5" i="1288"/>
  <c r="BB5" i="1288"/>
  <c r="BA5" i="1288"/>
  <c r="AZ5" i="1288"/>
  <c r="BK5" i="1288"/>
  <c r="BV5" i="1288"/>
  <c r="BU5" i="1288"/>
  <c r="BT5" i="1288"/>
  <c r="AQ34" i="1288"/>
  <c r="AQ33" i="1288"/>
  <c r="AQ32" i="1288"/>
  <c r="AQ31" i="1288"/>
  <c r="AQ30" i="1288"/>
  <c r="AQ29" i="1288"/>
  <c r="AQ28" i="1288"/>
  <c r="AQ27" i="1288"/>
  <c r="AQ26" i="1288"/>
  <c r="AQ25" i="1288"/>
  <c r="AQ24" i="1288"/>
  <c r="AQ23" i="1288"/>
  <c r="AQ22" i="1288"/>
  <c r="AQ21" i="1288"/>
  <c r="AQ20" i="1288"/>
  <c r="AQ19" i="1288"/>
  <c r="AQ18" i="1288"/>
  <c r="AQ17" i="1288"/>
  <c r="AQ16" i="1288"/>
  <c r="AQ15" i="1288"/>
  <c r="AQ14" i="1288"/>
  <c r="AQ13" i="1288"/>
  <c r="AQ12" i="1288"/>
  <c r="AS11" i="1288"/>
  <c r="AQ11" i="1288"/>
  <c r="BS5" i="1288"/>
  <c r="BR5" i="1288"/>
  <c r="BQ5" i="1288"/>
  <c r="BP5" i="1288"/>
  <c r="BO5" i="1288"/>
  <c r="BM5" i="1288"/>
  <c r="BL5" i="1288"/>
  <c r="BJ5" i="1288"/>
  <c r="BG5" i="1288"/>
  <c r="BD5" i="1288"/>
  <c r="AX5" i="1288"/>
  <c r="AW5" i="1288"/>
  <c r="AV5" i="1288"/>
  <c r="Y5" i="1288"/>
  <c r="N5" i="1288"/>
  <c r="E5" i="1288"/>
  <c r="AK4" i="1288"/>
  <c r="Y4" i="1288"/>
  <c r="N4" i="1288"/>
  <c r="E4" i="1288"/>
  <c r="BJ5" i="1287"/>
  <c r="BI5" i="1287"/>
  <c r="BH5" i="1287"/>
  <c r="BG5" i="1287"/>
  <c r="BF5" i="1287"/>
  <c r="BE5" i="1287"/>
  <c r="BC5" i="1287"/>
  <c r="BB5" i="1287"/>
  <c r="AZ5" i="1287"/>
  <c r="BK5" i="1287"/>
  <c r="BV5" i="1287"/>
  <c r="BU5" i="1287"/>
  <c r="BT5" i="1287"/>
  <c r="AQ34" i="1287"/>
  <c r="AQ33" i="1287"/>
  <c r="AQ32" i="1287"/>
  <c r="AQ31" i="1287"/>
  <c r="AQ30" i="1287"/>
  <c r="AQ29" i="1287"/>
  <c r="AQ28" i="1287"/>
  <c r="AQ27" i="1287"/>
  <c r="AQ26" i="1287"/>
  <c r="AQ25" i="1287"/>
  <c r="AQ24" i="1287"/>
  <c r="AQ23" i="1287"/>
  <c r="AQ22" i="1287"/>
  <c r="AQ21" i="1287"/>
  <c r="AQ20" i="1287"/>
  <c r="AQ19" i="1287"/>
  <c r="AQ18" i="1287"/>
  <c r="AQ17" i="1287"/>
  <c r="AQ16" i="1287"/>
  <c r="AQ15" i="1287"/>
  <c r="AQ14" i="1287"/>
  <c r="AQ13" i="1287"/>
  <c r="AQ12" i="1287"/>
  <c r="AS11" i="1287"/>
  <c r="AQ11" i="1287"/>
  <c r="BS5" i="1287"/>
  <c r="BR5" i="1287"/>
  <c r="BQ5" i="1287"/>
  <c r="BP5" i="1287"/>
  <c r="BO5" i="1287"/>
  <c r="BN5" i="1287"/>
  <c r="BM5" i="1287"/>
  <c r="BL5" i="1287"/>
  <c r="BD5" i="1287"/>
  <c r="BA5" i="1287"/>
  <c r="AX5" i="1287"/>
  <c r="AW5" i="1287"/>
  <c r="AV5" i="1287"/>
  <c r="Y5" i="1287"/>
  <c r="N5" i="1287"/>
  <c r="E5" i="1287"/>
  <c r="AK4" i="1287"/>
  <c r="Y4" i="1287"/>
  <c r="N4" i="1287"/>
  <c r="E4" i="1287"/>
  <c r="BJ5" i="1286"/>
  <c r="BI5" i="1286"/>
  <c r="BH5" i="1286"/>
  <c r="BG5" i="1286"/>
  <c r="BF5" i="1286"/>
  <c r="BE5" i="1286"/>
  <c r="BD5" i="1286"/>
  <c r="BC5" i="1286"/>
  <c r="BK5" i="1286"/>
  <c r="BT5" i="1286"/>
  <c r="BS5" i="1286"/>
  <c r="BR5" i="1286"/>
  <c r="BQ5" i="1286"/>
  <c r="BP5" i="1286"/>
  <c r="BO5" i="1286"/>
  <c r="AQ34" i="1286"/>
  <c r="AQ33" i="1286"/>
  <c r="AQ32" i="1286"/>
  <c r="AQ31" i="1286"/>
  <c r="AQ30" i="1286"/>
  <c r="AQ29" i="1286"/>
  <c r="AQ28" i="1286"/>
  <c r="AQ27" i="1286"/>
  <c r="AQ26" i="1286"/>
  <c r="AQ25" i="1286"/>
  <c r="AQ24" i="1286"/>
  <c r="AQ23" i="1286"/>
  <c r="AQ22" i="1286"/>
  <c r="AQ21" i="1286"/>
  <c r="AQ20" i="1286"/>
  <c r="AQ19" i="1286"/>
  <c r="AQ18" i="1286"/>
  <c r="AQ17" i="1286"/>
  <c r="AQ16" i="1286"/>
  <c r="AQ15" i="1286"/>
  <c r="AQ14" i="1286"/>
  <c r="AQ13" i="1286"/>
  <c r="AQ12" i="1286"/>
  <c r="AS11" i="1286"/>
  <c r="AQ11" i="1286"/>
  <c r="BV5" i="1286"/>
  <c r="BU5" i="1286"/>
  <c r="BB5" i="1286"/>
  <c r="AZ5" i="1286"/>
  <c r="AX5" i="1286"/>
  <c r="AW5" i="1286"/>
  <c r="AV5" i="1286"/>
  <c r="Y5" i="1286"/>
  <c r="N5" i="1286"/>
  <c r="E5" i="1286"/>
  <c r="AK4" i="1286"/>
  <c r="Y4" i="1286"/>
  <c r="N4" i="1286"/>
  <c r="E4" i="1286"/>
  <c r="BJ5" i="1285"/>
  <c r="BF5" i="1285"/>
  <c r="BD5" i="1285"/>
  <c r="BC5" i="1285"/>
  <c r="BB5" i="1285"/>
  <c r="BA5" i="1285"/>
  <c r="AZ5" i="1285"/>
  <c r="BK5" i="1285"/>
  <c r="BV5" i="1285"/>
  <c r="BU5" i="1285"/>
  <c r="BT5" i="1285"/>
  <c r="BR5" i="1285"/>
  <c r="BQ5" i="1285"/>
  <c r="AQ34" i="1285"/>
  <c r="AQ33" i="1285"/>
  <c r="AQ32" i="1285"/>
  <c r="AQ31" i="1285"/>
  <c r="AQ30" i="1285"/>
  <c r="AQ29" i="1285"/>
  <c r="AQ28" i="1285"/>
  <c r="AQ27" i="1285"/>
  <c r="AQ26" i="1285"/>
  <c r="AQ25" i="1285"/>
  <c r="AQ24" i="1285"/>
  <c r="AQ23" i="1285"/>
  <c r="AQ22" i="1285"/>
  <c r="AQ21" i="1285"/>
  <c r="AQ20" i="1285"/>
  <c r="AQ19" i="1285"/>
  <c r="AQ18" i="1285"/>
  <c r="AQ17" i="1285"/>
  <c r="AQ16" i="1285"/>
  <c r="AQ15" i="1285"/>
  <c r="AQ14" i="1285"/>
  <c r="AQ13" i="1285"/>
  <c r="AQ12" i="1285"/>
  <c r="AS11" i="1285"/>
  <c r="AQ11" i="1285"/>
  <c r="BS5" i="1285"/>
  <c r="BP5" i="1285"/>
  <c r="BO5" i="1285"/>
  <c r="BN5" i="1285"/>
  <c r="BM5" i="1285"/>
  <c r="BL5" i="1285"/>
  <c r="BI5" i="1285"/>
  <c r="BH5" i="1285"/>
  <c r="BG5" i="1285"/>
  <c r="BE5" i="1285"/>
  <c r="AX5" i="1285"/>
  <c r="AW5" i="1285"/>
  <c r="AV5" i="1285"/>
  <c r="Y5" i="1285"/>
  <c r="N5" i="1285"/>
  <c r="E5" i="1285"/>
  <c r="AK4" i="1285"/>
  <c r="Y4" i="1285"/>
  <c r="N4" i="1285"/>
  <c r="E4" i="1285"/>
  <c r="BI5" i="1284"/>
  <c r="BH5" i="1284"/>
  <c r="BG5" i="1284"/>
  <c r="BF5" i="1284"/>
  <c r="BE5" i="1284"/>
  <c r="BD5" i="1284"/>
  <c r="BC5" i="1284"/>
  <c r="BB5" i="1284"/>
  <c r="BA5" i="1284"/>
  <c r="BN5" i="1284"/>
  <c r="BK5" i="1284"/>
  <c r="BV5" i="1284"/>
  <c r="BU5" i="1284"/>
  <c r="AQ34" i="1284"/>
  <c r="AQ33" i="1284"/>
  <c r="AQ32" i="1284"/>
  <c r="AQ31" i="1284"/>
  <c r="AQ30" i="1284"/>
  <c r="AQ29" i="1284"/>
  <c r="AQ28" i="1284"/>
  <c r="AQ27" i="1284"/>
  <c r="AQ26" i="1284"/>
  <c r="AQ25" i="1284"/>
  <c r="AQ24" i="1284"/>
  <c r="AQ23" i="1284"/>
  <c r="AQ22" i="1284"/>
  <c r="AQ21" i="1284"/>
  <c r="AQ20" i="1284"/>
  <c r="AQ19" i="1284"/>
  <c r="AQ18" i="1284"/>
  <c r="AQ17" i="1284"/>
  <c r="AQ16" i="1284"/>
  <c r="AQ15" i="1284"/>
  <c r="AQ14" i="1284"/>
  <c r="AQ13" i="1284"/>
  <c r="AQ12" i="1284"/>
  <c r="AS11" i="1284"/>
  <c r="AQ11" i="1284"/>
  <c r="BT5" i="1284"/>
  <c r="BS5" i="1284"/>
  <c r="BR5" i="1284"/>
  <c r="BQ5" i="1284"/>
  <c r="BP5" i="1284"/>
  <c r="BO5" i="1284"/>
  <c r="BJ5" i="1284"/>
  <c r="AX5" i="1284"/>
  <c r="AW5" i="1284"/>
  <c r="AV5" i="1284"/>
  <c r="Y5" i="1284"/>
  <c r="N5" i="1284"/>
  <c r="E5" i="1284"/>
  <c r="AK4" i="1284"/>
  <c r="Y4" i="1284"/>
  <c r="N4" i="1284"/>
  <c r="E4" i="1284"/>
  <c r="BJ5" i="1283"/>
  <c r="BI5" i="1283"/>
  <c r="BH5" i="1283"/>
  <c r="BG5" i="1283"/>
  <c r="BF5" i="1283"/>
  <c r="BE5" i="1283"/>
  <c r="BD5" i="1283"/>
  <c r="BC5" i="1283"/>
  <c r="BB5" i="1283"/>
  <c r="BA5" i="1283"/>
  <c r="AZ5" i="1283"/>
  <c r="BK5" i="1283"/>
  <c r="BV5" i="1283"/>
  <c r="BR5" i="1283"/>
  <c r="BP5" i="1283"/>
  <c r="AQ34" i="1283"/>
  <c r="AQ33" i="1283"/>
  <c r="AQ32" i="1283"/>
  <c r="AQ31" i="1283"/>
  <c r="AQ30" i="1283"/>
  <c r="AQ29" i="1283"/>
  <c r="AQ28" i="1283"/>
  <c r="AQ27" i="1283"/>
  <c r="AQ26" i="1283"/>
  <c r="AQ25" i="1283"/>
  <c r="AQ24" i="1283"/>
  <c r="AQ23" i="1283"/>
  <c r="AQ22" i="1283"/>
  <c r="AQ21" i="1283"/>
  <c r="AQ20" i="1283"/>
  <c r="AQ19" i="1283"/>
  <c r="AQ18" i="1283"/>
  <c r="AQ17" i="1283"/>
  <c r="AQ16" i="1283"/>
  <c r="AQ15" i="1283"/>
  <c r="AQ14" i="1283"/>
  <c r="AQ13" i="1283"/>
  <c r="AQ12" i="1283"/>
  <c r="AS11" i="1283"/>
  <c r="AQ11" i="1283"/>
  <c r="BU5" i="1283"/>
  <c r="BT5" i="1283"/>
  <c r="BS5" i="1283"/>
  <c r="BQ5" i="1283"/>
  <c r="BO5" i="1283"/>
  <c r="AX5" i="1283"/>
  <c r="AW5" i="1283"/>
  <c r="AV5" i="1283"/>
  <c r="Y5" i="1283"/>
  <c r="N5" i="1283"/>
  <c r="E5" i="1283"/>
  <c r="AK4" i="1283"/>
  <c r="Y4" i="1283"/>
  <c r="N4" i="1283"/>
  <c r="E4" i="1283"/>
  <c r="BJ5" i="1282"/>
  <c r="BI5" i="1282"/>
  <c r="BH5" i="1282"/>
  <c r="BG5" i="1282"/>
  <c r="BF5" i="1282"/>
  <c r="BE5" i="1282"/>
  <c r="AZ5" i="1282"/>
  <c r="BV5" i="1282"/>
  <c r="BU5" i="1282"/>
  <c r="AQ34" i="1282"/>
  <c r="AQ33" i="1282"/>
  <c r="AQ32" i="1282"/>
  <c r="AQ31" i="1282"/>
  <c r="AQ30" i="1282"/>
  <c r="AQ29" i="1282"/>
  <c r="AQ28" i="1282"/>
  <c r="AQ27" i="1282"/>
  <c r="AQ26" i="1282"/>
  <c r="AQ25" i="1282"/>
  <c r="AQ24" i="1282"/>
  <c r="AQ23" i="1282"/>
  <c r="AQ22" i="1282"/>
  <c r="AQ21" i="1282"/>
  <c r="AQ20" i="1282"/>
  <c r="AQ19" i="1282"/>
  <c r="AQ18" i="1282"/>
  <c r="AQ17" i="1282"/>
  <c r="AQ16" i="1282"/>
  <c r="AQ15" i="1282"/>
  <c r="AQ14" i="1282"/>
  <c r="AQ13" i="1282"/>
  <c r="AQ12" i="1282"/>
  <c r="AS11" i="1282"/>
  <c r="AQ11" i="1282"/>
  <c r="BT5" i="1282"/>
  <c r="BS5" i="1282"/>
  <c r="BR5" i="1282"/>
  <c r="BQ5" i="1282"/>
  <c r="BP5" i="1282"/>
  <c r="BO5" i="1282"/>
  <c r="BN5" i="1282"/>
  <c r="BM5" i="1282"/>
  <c r="BL5" i="1282"/>
  <c r="BD5" i="1282"/>
  <c r="BC5" i="1282"/>
  <c r="BB5" i="1282"/>
  <c r="BA5" i="1282"/>
  <c r="AY5" i="1282"/>
  <c r="AX5" i="1282"/>
  <c r="AW5" i="1282"/>
  <c r="AV5" i="1282"/>
  <c r="Y5" i="1282"/>
  <c r="N5" i="1282"/>
  <c r="E5" i="1282"/>
  <c r="AK4" i="1282"/>
  <c r="Y4" i="1282"/>
  <c r="N4" i="1282"/>
  <c r="E4" i="1282"/>
  <c r="BJ5" i="1281"/>
  <c r="BI5" i="1281"/>
  <c r="BF5" i="1281"/>
  <c r="BE5" i="1281"/>
  <c r="BD5" i="1281"/>
  <c r="BC5" i="1281"/>
  <c r="BB5" i="1281"/>
  <c r="BA5" i="1281"/>
  <c r="AZ5" i="1281"/>
  <c r="BK5" i="1281"/>
  <c r="BV5" i="1281"/>
  <c r="BU5" i="1281"/>
  <c r="BT5" i="1281"/>
  <c r="BS5" i="1281"/>
  <c r="AQ34" i="1281"/>
  <c r="AQ33" i="1281"/>
  <c r="AQ32" i="1281"/>
  <c r="AQ31" i="1281"/>
  <c r="AQ30" i="1281"/>
  <c r="AQ29" i="1281"/>
  <c r="AQ28" i="1281"/>
  <c r="AQ27" i="1281"/>
  <c r="AQ26" i="1281"/>
  <c r="AQ25" i="1281"/>
  <c r="AQ24" i="1281"/>
  <c r="AQ23" i="1281"/>
  <c r="AQ22" i="1281"/>
  <c r="AQ21" i="1281"/>
  <c r="AQ20" i="1281"/>
  <c r="AQ19" i="1281"/>
  <c r="AQ18" i="1281"/>
  <c r="AQ17" i="1281"/>
  <c r="AQ16" i="1281"/>
  <c r="AQ15" i="1281"/>
  <c r="AQ14" i="1281"/>
  <c r="AQ13" i="1281"/>
  <c r="AQ12" i="1281"/>
  <c r="AS11" i="1281"/>
  <c r="AQ11" i="1281"/>
  <c r="BR5" i="1281"/>
  <c r="BQ5" i="1281"/>
  <c r="BP5" i="1281"/>
  <c r="BO5" i="1281"/>
  <c r="BH5" i="1281"/>
  <c r="BG5" i="1281"/>
  <c r="AX5" i="1281"/>
  <c r="AW5" i="1281"/>
  <c r="AV5" i="1281"/>
  <c r="Y5" i="1281"/>
  <c r="N5" i="1281"/>
  <c r="E5" i="1281"/>
  <c r="AK4" i="1281"/>
  <c r="Y4" i="1281"/>
  <c r="N4" i="1281"/>
  <c r="E4" i="1281"/>
  <c r="BG5" i="1280"/>
  <c r="BF5" i="1280"/>
  <c r="BE5" i="1280"/>
  <c r="BD5" i="1280"/>
  <c r="BB5" i="1280"/>
  <c r="BA5" i="1280"/>
  <c r="AZ5" i="1280"/>
  <c r="BK5" i="1280"/>
  <c r="BQ5" i="1280"/>
  <c r="BO5" i="1280"/>
  <c r="AQ34" i="1280"/>
  <c r="AQ33" i="1280"/>
  <c r="AQ32" i="1280"/>
  <c r="AQ31" i="1280"/>
  <c r="AQ30" i="1280"/>
  <c r="AQ29" i="1280"/>
  <c r="AQ28" i="1280"/>
  <c r="AQ27" i="1280"/>
  <c r="AQ26" i="1280"/>
  <c r="AQ25" i="1280"/>
  <c r="AQ24" i="1280"/>
  <c r="AQ23" i="1280"/>
  <c r="AQ22" i="1280"/>
  <c r="AQ21" i="1280"/>
  <c r="AQ20" i="1280"/>
  <c r="AQ19" i="1280"/>
  <c r="AQ18" i="1280"/>
  <c r="AQ17" i="1280"/>
  <c r="AQ16" i="1280"/>
  <c r="AQ15" i="1280"/>
  <c r="AQ14" i="1280"/>
  <c r="AQ13" i="1280"/>
  <c r="AQ12" i="1280"/>
  <c r="AS11" i="1280"/>
  <c r="AQ11" i="1280"/>
  <c r="BV5" i="1280"/>
  <c r="BU5" i="1280"/>
  <c r="BT5" i="1280"/>
  <c r="BS5" i="1280"/>
  <c r="BR5" i="1280"/>
  <c r="BP5" i="1280"/>
  <c r="BJ5" i="1280"/>
  <c r="BI5" i="1280"/>
  <c r="BH5" i="1280"/>
  <c r="BC5" i="1280"/>
  <c r="AX5" i="1280"/>
  <c r="AW5" i="1280"/>
  <c r="AV5" i="1280"/>
  <c r="Y5" i="1280"/>
  <c r="N5" i="1280"/>
  <c r="E5" i="1280"/>
  <c r="AK4" i="1280"/>
  <c r="Y4" i="1280"/>
  <c r="N4" i="1280"/>
  <c r="E4" i="1280"/>
  <c r="BJ5" i="1279"/>
  <c r="BI5" i="1279"/>
  <c r="BH5" i="1279"/>
  <c r="BB5" i="1279"/>
  <c r="BA5" i="1279"/>
  <c r="AZ5" i="1279"/>
  <c r="BK5" i="1279"/>
  <c r="BT5" i="1279"/>
  <c r="BS5" i="1279"/>
  <c r="BR5" i="1279"/>
  <c r="BQ5" i="1279"/>
  <c r="BP5" i="1279"/>
  <c r="AQ34" i="1279"/>
  <c r="AQ33" i="1279"/>
  <c r="AQ32" i="1279"/>
  <c r="AQ31" i="1279"/>
  <c r="AQ30" i="1279"/>
  <c r="AQ29" i="1279"/>
  <c r="AQ28" i="1279"/>
  <c r="AQ27" i="1279"/>
  <c r="AQ26" i="1279"/>
  <c r="AQ25" i="1279"/>
  <c r="AQ24" i="1279"/>
  <c r="AQ23" i="1279"/>
  <c r="AQ22" i="1279"/>
  <c r="AQ21" i="1279"/>
  <c r="AQ20" i="1279"/>
  <c r="AQ19" i="1279"/>
  <c r="AQ18" i="1279"/>
  <c r="AQ17" i="1279"/>
  <c r="AQ16" i="1279"/>
  <c r="AQ15" i="1279"/>
  <c r="AQ14" i="1279"/>
  <c r="AQ13" i="1279"/>
  <c r="AQ12" i="1279"/>
  <c r="AS11" i="1279"/>
  <c r="AQ11" i="1279"/>
  <c r="BV5" i="1279"/>
  <c r="BU5" i="1279"/>
  <c r="BO5" i="1279"/>
  <c r="BM5" i="1279"/>
  <c r="BL5" i="1279"/>
  <c r="BG5" i="1279"/>
  <c r="BF5" i="1279"/>
  <c r="BE5" i="1279"/>
  <c r="BD5" i="1279"/>
  <c r="BC5" i="1279"/>
  <c r="AX5" i="1279"/>
  <c r="AW5" i="1279"/>
  <c r="AV5" i="1279"/>
  <c r="Y5" i="1279"/>
  <c r="N5" i="1279"/>
  <c r="E5" i="1279"/>
  <c r="AK4" i="1279"/>
  <c r="Y4" i="1279"/>
  <c r="N4" i="1279"/>
  <c r="E4" i="1279"/>
  <c r="BJ5" i="1278"/>
  <c r="BI5" i="1278"/>
  <c r="BG5" i="1278"/>
  <c r="BF5" i="1278"/>
  <c r="BE5" i="1278"/>
  <c r="BD5" i="1278"/>
  <c r="BB5" i="1278"/>
  <c r="BA5" i="1278"/>
  <c r="BK5" i="1278"/>
  <c r="BV5" i="1278"/>
  <c r="AQ34" i="1278"/>
  <c r="AQ33" i="1278"/>
  <c r="AQ32" i="1278"/>
  <c r="AQ31" i="1278"/>
  <c r="AQ30" i="1278"/>
  <c r="AQ29" i="1278"/>
  <c r="AQ28" i="1278"/>
  <c r="AQ27" i="1278"/>
  <c r="AQ26" i="1278"/>
  <c r="AQ25" i="1278"/>
  <c r="AQ24" i="1278"/>
  <c r="AQ23" i="1278"/>
  <c r="AQ22" i="1278"/>
  <c r="AQ21" i="1278"/>
  <c r="AQ20" i="1278"/>
  <c r="AQ19" i="1278"/>
  <c r="AQ18" i="1278"/>
  <c r="AQ17" i="1278"/>
  <c r="AQ16" i="1278"/>
  <c r="AQ15" i="1278"/>
  <c r="AQ14" i="1278"/>
  <c r="AQ13" i="1278"/>
  <c r="AQ12" i="1278"/>
  <c r="AS11" i="1278"/>
  <c r="AQ11" i="1278"/>
  <c r="BU5" i="1278"/>
  <c r="BT5" i="1278"/>
  <c r="BS5" i="1278"/>
  <c r="BR5" i="1278"/>
  <c r="BQ5" i="1278"/>
  <c r="BP5" i="1278"/>
  <c r="BO5" i="1278"/>
  <c r="BH5" i="1278"/>
  <c r="BC5" i="1278"/>
  <c r="AZ5" i="1278"/>
  <c r="AY5" i="1278"/>
  <c r="AX5" i="1278"/>
  <c r="AW5" i="1278"/>
  <c r="AV5" i="1278"/>
  <c r="Y5" i="1278"/>
  <c r="N5" i="1278"/>
  <c r="E5" i="1278"/>
  <c r="AK4" i="1278"/>
  <c r="Y4" i="1278"/>
  <c r="N4" i="1278"/>
  <c r="E4" i="1278"/>
  <c r="BJ5" i="1277"/>
  <c r="BI5" i="1277"/>
  <c r="BH5" i="1277"/>
  <c r="BF5" i="1277"/>
  <c r="BE5" i="1277"/>
  <c r="BD5" i="1277"/>
  <c r="BK5" i="1277"/>
  <c r="BT5" i="1277"/>
  <c r="BS5" i="1277"/>
  <c r="BR5" i="1277"/>
  <c r="BQ5" i="1277"/>
  <c r="BP5" i="1277"/>
  <c r="BO5" i="1277"/>
  <c r="AQ34" i="1277"/>
  <c r="AQ33" i="1277"/>
  <c r="AQ32" i="1277"/>
  <c r="AQ31" i="1277"/>
  <c r="AQ30" i="1277"/>
  <c r="AQ29" i="1277"/>
  <c r="AQ28" i="1277"/>
  <c r="AQ27" i="1277"/>
  <c r="AQ26" i="1277"/>
  <c r="AQ25" i="1277"/>
  <c r="AQ24" i="1277"/>
  <c r="AQ23" i="1277"/>
  <c r="AQ22" i="1277"/>
  <c r="AQ21" i="1277"/>
  <c r="AQ20" i="1277"/>
  <c r="AQ19" i="1277"/>
  <c r="AQ18" i="1277"/>
  <c r="AQ17" i="1277"/>
  <c r="AQ16" i="1277"/>
  <c r="AQ15" i="1277"/>
  <c r="AQ14" i="1277"/>
  <c r="AQ13" i="1277"/>
  <c r="AQ12" i="1277"/>
  <c r="AS11" i="1277"/>
  <c r="AQ11" i="1277"/>
  <c r="BV5" i="1277"/>
  <c r="BU5" i="1277"/>
  <c r="BG5" i="1277"/>
  <c r="BC5" i="1277"/>
  <c r="BB5" i="1277"/>
  <c r="BA5" i="1277"/>
  <c r="AZ5" i="1277"/>
  <c r="AY5" i="1277"/>
  <c r="AX5" i="1277"/>
  <c r="AW5" i="1277"/>
  <c r="AV5" i="1277"/>
  <c r="Y5" i="1277"/>
  <c r="N5" i="1277"/>
  <c r="E5" i="1277"/>
  <c r="AK4" i="1277"/>
  <c r="Y4" i="1277"/>
  <c r="N4" i="1277"/>
  <c r="E4" i="1277"/>
  <c r="BE5" i="1276"/>
  <c r="BD5" i="1276"/>
  <c r="BC5" i="1276"/>
  <c r="BB5" i="1276"/>
  <c r="BA5" i="1276"/>
  <c r="AZ5" i="1276"/>
  <c r="BK5" i="1276"/>
  <c r="BV5" i="1276"/>
  <c r="BU5" i="1276"/>
  <c r="BT5" i="1276"/>
  <c r="AQ34" i="1276"/>
  <c r="AQ33" i="1276"/>
  <c r="AQ32" i="1276"/>
  <c r="AQ31" i="1276"/>
  <c r="AQ30" i="1276"/>
  <c r="AQ29" i="1276"/>
  <c r="AQ28" i="1276"/>
  <c r="AQ27" i="1276"/>
  <c r="AQ26" i="1276"/>
  <c r="AQ25" i="1276"/>
  <c r="AQ24" i="1276"/>
  <c r="AQ23" i="1276"/>
  <c r="AQ22" i="1276"/>
  <c r="AQ21" i="1276"/>
  <c r="AQ20" i="1276"/>
  <c r="AQ19" i="1276"/>
  <c r="AQ18" i="1276"/>
  <c r="AQ17" i="1276"/>
  <c r="AQ16" i="1276"/>
  <c r="AQ15" i="1276"/>
  <c r="AQ14" i="1276"/>
  <c r="AQ13" i="1276"/>
  <c r="AQ12" i="1276"/>
  <c r="AS11" i="1276"/>
  <c r="AQ11" i="1276"/>
  <c r="BS5" i="1276"/>
  <c r="BR5" i="1276"/>
  <c r="BQ5" i="1276"/>
  <c r="BP5" i="1276"/>
  <c r="BO5" i="1276"/>
  <c r="BJ5" i="1276"/>
  <c r="BI5" i="1276"/>
  <c r="BH5" i="1276"/>
  <c r="BG5" i="1276"/>
  <c r="BF5" i="1276"/>
  <c r="AX5" i="1276"/>
  <c r="AW5" i="1276"/>
  <c r="AV5" i="1276"/>
  <c r="Y5" i="1276"/>
  <c r="N5" i="1276"/>
  <c r="E5" i="1276"/>
  <c r="AK4" i="1276"/>
  <c r="Y4" i="1276"/>
  <c r="N4" i="1276"/>
  <c r="E4" i="1276"/>
  <c r="BJ5" i="1275"/>
  <c r="BI5" i="1275"/>
  <c r="BH5" i="1275"/>
  <c r="BG5" i="1275"/>
  <c r="BF5" i="1275"/>
  <c r="BE5" i="1275"/>
  <c r="BD5" i="1275"/>
  <c r="BC5" i="1275"/>
  <c r="BN5" i="1275"/>
  <c r="BK5" i="1275"/>
  <c r="BV5" i="1275"/>
  <c r="BU5" i="1275"/>
  <c r="AQ34" i="1275"/>
  <c r="AQ33" i="1275"/>
  <c r="AQ32" i="1275"/>
  <c r="AQ31" i="1275"/>
  <c r="AQ30" i="1275"/>
  <c r="AQ29" i="1275"/>
  <c r="AQ28" i="1275"/>
  <c r="AQ27" i="1275"/>
  <c r="AQ26" i="1275"/>
  <c r="AQ25" i="1275"/>
  <c r="AQ24" i="1275"/>
  <c r="AQ23" i="1275"/>
  <c r="AQ22" i="1275"/>
  <c r="AQ21" i="1275"/>
  <c r="AQ20" i="1275"/>
  <c r="AQ19" i="1275"/>
  <c r="AQ18" i="1275"/>
  <c r="AQ17" i="1275"/>
  <c r="AQ16" i="1275"/>
  <c r="AQ15" i="1275"/>
  <c r="AQ14" i="1275"/>
  <c r="AQ13" i="1275"/>
  <c r="AQ12" i="1275"/>
  <c r="AS11" i="1275"/>
  <c r="AQ11" i="1275"/>
  <c r="BT5" i="1275"/>
  <c r="BS5" i="1275"/>
  <c r="BR5" i="1275"/>
  <c r="BQ5" i="1275"/>
  <c r="BP5" i="1275"/>
  <c r="BO5" i="1275"/>
  <c r="BL5" i="1275"/>
  <c r="BB5" i="1275"/>
  <c r="BA5" i="1275"/>
  <c r="AZ5" i="1275"/>
  <c r="AY5" i="1275"/>
  <c r="AX5" i="1275"/>
  <c r="AW5" i="1275"/>
  <c r="AV5" i="1275"/>
  <c r="Y5" i="1275"/>
  <c r="N5" i="1275"/>
  <c r="E5" i="1275"/>
  <c r="AK4" i="1275"/>
  <c r="Y4" i="1275"/>
  <c r="N4" i="1275"/>
  <c r="E4" i="1275"/>
  <c r="BJ5" i="1274"/>
  <c r="BI5" i="1274"/>
  <c r="BH5" i="1274"/>
  <c r="BG5" i="1274"/>
  <c r="BF5" i="1274"/>
  <c r="BD5" i="1274"/>
  <c r="BC5" i="1274"/>
  <c r="BB5" i="1274"/>
  <c r="BA5" i="1274"/>
  <c r="AZ5" i="1274"/>
  <c r="BK5" i="1274"/>
  <c r="BU5" i="1274"/>
  <c r="BT5" i="1274"/>
  <c r="BS5" i="1274"/>
  <c r="BR5" i="1274"/>
  <c r="BQ5" i="1274"/>
  <c r="AQ34" i="1274"/>
  <c r="AQ33" i="1274"/>
  <c r="AQ32" i="1274"/>
  <c r="AQ31" i="1274"/>
  <c r="AQ30" i="1274"/>
  <c r="AQ29" i="1274"/>
  <c r="AQ28" i="1274"/>
  <c r="AQ27" i="1274"/>
  <c r="AQ26" i="1274"/>
  <c r="AQ25" i="1274"/>
  <c r="AQ24" i="1274"/>
  <c r="AQ23" i="1274"/>
  <c r="AQ22" i="1274"/>
  <c r="AQ21" i="1274"/>
  <c r="AQ20" i="1274"/>
  <c r="AQ19" i="1274"/>
  <c r="AQ18" i="1274"/>
  <c r="AQ17" i="1274"/>
  <c r="AQ16" i="1274"/>
  <c r="AQ15" i="1274"/>
  <c r="AQ14" i="1274"/>
  <c r="AQ13" i="1274"/>
  <c r="AQ12" i="1274"/>
  <c r="AS11" i="1274"/>
  <c r="AQ11" i="1274"/>
  <c r="BV5" i="1274"/>
  <c r="BP5" i="1274"/>
  <c r="BO5" i="1274"/>
  <c r="BE5" i="1274"/>
  <c r="AX5" i="1274"/>
  <c r="AW5" i="1274"/>
  <c r="AV5" i="1274"/>
  <c r="Y5" i="1274"/>
  <c r="N5" i="1274"/>
  <c r="E5" i="1274"/>
  <c r="AK4" i="1274"/>
  <c r="Y4" i="1274"/>
  <c r="N4" i="1274"/>
  <c r="E4" i="1274"/>
  <c r="BI5" i="1273"/>
  <c r="BH5" i="1273"/>
  <c r="BG5" i="1273"/>
  <c r="BF5" i="1273"/>
  <c r="BE5" i="1273"/>
  <c r="BD5" i="1273"/>
  <c r="BC5" i="1273"/>
  <c r="BB5" i="1273"/>
  <c r="BA5" i="1273"/>
  <c r="AZ5" i="1273"/>
  <c r="BK5" i="1273"/>
  <c r="AQ34" i="1273"/>
  <c r="AQ33" i="1273"/>
  <c r="AQ32" i="1273"/>
  <c r="AQ31" i="1273"/>
  <c r="AQ30" i="1273"/>
  <c r="AQ29" i="1273"/>
  <c r="AQ28" i="1273"/>
  <c r="AQ27" i="1273"/>
  <c r="AQ26" i="1273"/>
  <c r="AQ25" i="1273"/>
  <c r="AQ24" i="1273"/>
  <c r="AQ23" i="1273"/>
  <c r="AQ22" i="1273"/>
  <c r="AQ21" i="1273"/>
  <c r="AQ20" i="1273"/>
  <c r="AQ19" i="1273"/>
  <c r="AQ18" i="1273"/>
  <c r="AQ17" i="1273"/>
  <c r="AQ16" i="1273"/>
  <c r="AQ15" i="1273"/>
  <c r="AQ14" i="1273"/>
  <c r="AQ13" i="1273"/>
  <c r="AQ12" i="1273"/>
  <c r="AS11" i="1273"/>
  <c r="AQ11" i="1273"/>
  <c r="BV5" i="1273"/>
  <c r="BU5" i="1273"/>
  <c r="BT5" i="1273"/>
  <c r="BS5" i="1273"/>
  <c r="BR5" i="1273"/>
  <c r="BQ5" i="1273"/>
  <c r="BP5" i="1273"/>
  <c r="BO5" i="1273"/>
  <c r="BN5" i="1273"/>
  <c r="BJ5" i="1273"/>
  <c r="AY5" i="1273"/>
  <c r="AX5" i="1273"/>
  <c r="AW5" i="1273"/>
  <c r="AV5" i="1273"/>
  <c r="Y5" i="1273"/>
  <c r="N5" i="1273"/>
  <c r="E5" i="1273"/>
  <c r="AK4" i="1273"/>
  <c r="Y4" i="1273"/>
  <c r="N4" i="1273"/>
  <c r="E4" i="1273"/>
  <c r="BI5" i="1272"/>
  <c r="BH5" i="1272"/>
  <c r="BG5" i="1272"/>
  <c r="BF5" i="1272"/>
  <c r="BE5" i="1272"/>
  <c r="BC5" i="1272"/>
  <c r="BB5" i="1272"/>
  <c r="BA5" i="1272"/>
  <c r="AZ5" i="1272"/>
  <c r="BK5" i="1272"/>
  <c r="BT5" i="1272"/>
  <c r="BS5" i="1272"/>
  <c r="BR5" i="1272"/>
  <c r="BQ5" i="1272"/>
  <c r="BP5" i="1272"/>
  <c r="AQ34" i="1272"/>
  <c r="AQ33" i="1272"/>
  <c r="AQ32" i="1272"/>
  <c r="AQ31" i="1272"/>
  <c r="AQ30" i="1272"/>
  <c r="AQ29" i="1272"/>
  <c r="AQ28" i="1272"/>
  <c r="AQ27" i="1272"/>
  <c r="AQ26" i="1272"/>
  <c r="AQ25" i="1272"/>
  <c r="AQ24" i="1272"/>
  <c r="AQ23" i="1272"/>
  <c r="AQ22" i="1272"/>
  <c r="AQ21" i="1272"/>
  <c r="AQ20" i="1272"/>
  <c r="AQ19" i="1272"/>
  <c r="AQ18" i="1272"/>
  <c r="AQ17" i="1272"/>
  <c r="AQ16" i="1272"/>
  <c r="AQ15" i="1272"/>
  <c r="AQ14" i="1272"/>
  <c r="AQ13" i="1272"/>
  <c r="AQ12" i="1272"/>
  <c r="AS11" i="1272"/>
  <c r="AQ11" i="1272"/>
  <c r="BV5" i="1272"/>
  <c r="BU5" i="1272"/>
  <c r="BO5" i="1272"/>
  <c r="BN5" i="1272"/>
  <c r="BM5" i="1272"/>
  <c r="BL5" i="1272"/>
  <c r="BJ5" i="1272"/>
  <c r="BD5" i="1272"/>
  <c r="AX5" i="1272"/>
  <c r="AW5" i="1272"/>
  <c r="AV5" i="1272"/>
  <c r="Y5" i="1272"/>
  <c r="N5" i="1272"/>
  <c r="E5" i="1272"/>
  <c r="AK4" i="1272"/>
  <c r="Y4" i="1272"/>
  <c r="N4" i="1272"/>
  <c r="E4" i="1272"/>
  <c r="BI5" i="1271"/>
  <c r="BH5" i="1271"/>
  <c r="BG5" i="1271"/>
  <c r="BF5" i="1271"/>
  <c r="BE5" i="1271"/>
  <c r="BD5" i="1271"/>
  <c r="BC5" i="1271"/>
  <c r="BB5" i="1271"/>
  <c r="BA5" i="1271"/>
  <c r="AZ5" i="1271"/>
  <c r="BK5" i="1271"/>
  <c r="BV5" i="1271"/>
  <c r="BU5" i="1271"/>
  <c r="BT5" i="1271"/>
  <c r="AQ34" i="1271"/>
  <c r="AQ33" i="1271"/>
  <c r="AQ32" i="1271"/>
  <c r="AQ31" i="1271"/>
  <c r="AQ30" i="1271"/>
  <c r="AQ29" i="1271"/>
  <c r="AQ28" i="1271"/>
  <c r="AQ27" i="1271"/>
  <c r="AQ26" i="1271"/>
  <c r="AQ25" i="1271"/>
  <c r="AQ24" i="1271"/>
  <c r="AQ23" i="1271"/>
  <c r="AQ22" i="1271"/>
  <c r="AQ21" i="1271"/>
  <c r="AQ20" i="1271"/>
  <c r="AQ19" i="1271"/>
  <c r="AQ18" i="1271"/>
  <c r="AQ17" i="1271"/>
  <c r="AQ16" i="1271"/>
  <c r="AQ15" i="1271"/>
  <c r="AQ14" i="1271"/>
  <c r="AQ13" i="1271"/>
  <c r="AQ12" i="1271"/>
  <c r="AS11" i="1271"/>
  <c r="AQ11" i="1271"/>
  <c r="BS5" i="1271"/>
  <c r="BR5" i="1271"/>
  <c r="BQ5" i="1271"/>
  <c r="BP5" i="1271"/>
  <c r="BO5" i="1271"/>
  <c r="BJ5" i="1271"/>
  <c r="AX5" i="1271"/>
  <c r="AW5" i="1271"/>
  <c r="AV5" i="1271"/>
  <c r="Y5" i="1271"/>
  <c r="N5" i="1271"/>
  <c r="E5" i="1271"/>
  <c r="AK4" i="1271"/>
  <c r="Y4" i="1271"/>
  <c r="N4" i="1271"/>
  <c r="E4" i="1271"/>
  <c r="BJ5" i="1270"/>
  <c r="BI5" i="1270"/>
  <c r="BH5" i="1270"/>
  <c r="BG5" i="1270"/>
  <c r="BF5" i="1270"/>
  <c r="BE5" i="1270"/>
  <c r="BD5" i="1270"/>
  <c r="BB5" i="1270"/>
  <c r="BA5" i="1270"/>
  <c r="AZ5" i="1270"/>
  <c r="BK5" i="1270"/>
  <c r="BQ5" i="1270"/>
  <c r="BP5" i="1270"/>
  <c r="BO5" i="1270"/>
  <c r="AQ34" i="1270"/>
  <c r="AQ33" i="1270"/>
  <c r="AQ32" i="1270"/>
  <c r="AQ31" i="1270"/>
  <c r="AQ30" i="1270"/>
  <c r="AQ29" i="1270"/>
  <c r="AQ28" i="1270"/>
  <c r="AQ27" i="1270"/>
  <c r="AQ26" i="1270"/>
  <c r="AQ25" i="1270"/>
  <c r="AQ24" i="1270"/>
  <c r="AQ23" i="1270"/>
  <c r="AQ22" i="1270"/>
  <c r="AQ21" i="1270"/>
  <c r="AQ20" i="1270"/>
  <c r="AQ19" i="1270"/>
  <c r="AQ18" i="1270"/>
  <c r="AQ17" i="1270"/>
  <c r="AQ16" i="1270"/>
  <c r="AQ15" i="1270"/>
  <c r="AQ14" i="1270"/>
  <c r="AQ13" i="1270"/>
  <c r="AQ12" i="1270"/>
  <c r="AS11" i="1270"/>
  <c r="AQ11" i="1270"/>
  <c r="BV5" i="1270"/>
  <c r="BU5" i="1270"/>
  <c r="BT5" i="1270"/>
  <c r="BS5" i="1270"/>
  <c r="BR5" i="1270"/>
  <c r="BC5" i="1270"/>
  <c r="AX5" i="1270"/>
  <c r="AW5" i="1270"/>
  <c r="AV5" i="1270"/>
  <c r="Y5" i="1270"/>
  <c r="N5" i="1270"/>
  <c r="E5" i="1270"/>
  <c r="AK4" i="1270"/>
  <c r="Y4" i="1270"/>
  <c r="N4" i="1270"/>
  <c r="E4" i="1270"/>
  <c r="BJ5" i="1269"/>
  <c r="BH5" i="1269"/>
  <c r="BG5" i="1269"/>
  <c r="BF5" i="1269"/>
  <c r="BE5" i="1269"/>
  <c r="BD5" i="1269"/>
  <c r="BC5" i="1269"/>
  <c r="BB5" i="1269"/>
  <c r="BA5" i="1269"/>
  <c r="AZ5" i="1269"/>
  <c r="BK5" i="1269"/>
  <c r="BV5" i="1269"/>
  <c r="BU5" i="1269"/>
  <c r="AQ34" i="1269"/>
  <c r="AQ33" i="1269"/>
  <c r="AQ32" i="1269"/>
  <c r="AQ31" i="1269"/>
  <c r="AQ30" i="1269"/>
  <c r="AQ29" i="1269"/>
  <c r="AQ28" i="1269"/>
  <c r="AQ27" i="1269"/>
  <c r="AQ26" i="1269"/>
  <c r="AQ25" i="1269"/>
  <c r="AQ24" i="1269"/>
  <c r="AQ23" i="1269"/>
  <c r="AQ22" i="1269"/>
  <c r="AQ21" i="1269"/>
  <c r="AQ20" i="1269"/>
  <c r="AQ19" i="1269"/>
  <c r="AQ18" i="1269"/>
  <c r="AQ17" i="1269"/>
  <c r="AQ16" i="1269"/>
  <c r="AQ15" i="1269"/>
  <c r="AQ14" i="1269"/>
  <c r="AQ13" i="1269"/>
  <c r="AQ12" i="1269"/>
  <c r="AS11" i="1269"/>
  <c r="AQ11" i="1269"/>
  <c r="BT5" i="1269"/>
  <c r="BS5" i="1269"/>
  <c r="BR5" i="1269"/>
  <c r="BQ5" i="1269"/>
  <c r="BP5" i="1269"/>
  <c r="BO5" i="1269"/>
  <c r="BM5" i="1269"/>
  <c r="BI5" i="1269"/>
  <c r="AX5" i="1269"/>
  <c r="AW5" i="1269"/>
  <c r="AV5" i="1269"/>
  <c r="Y5" i="1269"/>
  <c r="N5" i="1269"/>
  <c r="E5" i="1269"/>
  <c r="AK4" i="1269"/>
  <c r="Y4" i="1269"/>
  <c r="N4" i="1269"/>
  <c r="E4" i="1269"/>
  <c r="BJ5" i="1268"/>
  <c r="BI5" i="1268"/>
  <c r="BH5" i="1268"/>
  <c r="BG5" i="1268"/>
  <c r="BF5" i="1268"/>
  <c r="BE5" i="1268"/>
  <c r="BD5" i="1268"/>
  <c r="BC5" i="1268"/>
  <c r="BB5" i="1268"/>
  <c r="BA5" i="1268"/>
  <c r="AZ5" i="1268"/>
  <c r="BK5" i="1268"/>
  <c r="BP5" i="1268"/>
  <c r="BO5" i="1268"/>
  <c r="AQ34" i="1268"/>
  <c r="AQ33" i="1268"/>
  <c r="AQ32" i="1268"/>
  <c r="AQ31" i="1268"/>
  <c r="AQ30" i="1268"/>
  <c r="AQ29" i="1268"/>
  <c r="AQ28" i="1268"/>
  <c r="AQ27" i="1268"/>
  <c r="AQ26" i="1268"/>
  <c r="AQ25" i="1268"/>
  <c r="AQ24" i="1268"/>
  <c r="AQ23" i="1268"/>
  <c r="AQ22" i="1268"/>
  <c r="AQ21" i="1268"/>
  <c r="AQ20" i="1268"/>
  <c r="AQ19" i="1268"/>
  <c r="AQ18" i="1268"/>
  <c r="AQ17" i="1268"/>
  <c r="AQ16" i="1268"/>
  <c r="AQ15" i="1268"/>
  <c r="AQ14" i="1268"/>
  <c r="AQ13" i="1268"/>
  <c r="AQ12" i="1268"/>
  <c r="AS11" i="1268"/>
  <c r="AQ11" i="1268"/>
  <c r="BV5" i="1268"/>
  <c r="BU5" i="1268"/>
  <c r="BT5" i="1268"/>
  <c r="BS5" i="1268"/>
  <c r="BR5" i="1268"/>
  <c r="BQ5" i="1268"/>
  <c r="AX5" i="1268"/>
  <c r="AW5" i="1268"/>
  <c r="AV5" i="1268"/>
  <c r="Y5" i="1268"/>
  <c r="N5" i="1268"/>
  <c r="E5" i="1268"/>
  <c r="AK4" i="1268"/>
  <c r="Y4" i="1268"/>
  <c r="N4" i="1268"/>
  <c r="E4" i="1268"/>
  <c r="BJ5" i="1267"/>
  <c r="AZ5" i="1267"/>
  <c r="BK5" i="1267"/>
  <c r="BP5" i="1267"/>
  <c r="BO5" i="1267"/>
  <c r="AQ34" i="1267"/>
  <c r="AQ33" i="1267"/>
  <c r="AQ32" i="1267"/>
  <c r="AQ31" i="1267"/>
  <c r="AQ30" i="1267"/>
  <c r="AQ29" i="1267"/>
  <c r="AQ28" i="1267"/>
  <c r="AQ27" i="1267"/>
  <c r="AQ26" i="1267"/>
  <c r="AQ25" i="1267"/>
  <c r="AQ24" i="1267"/>
  <c r="AQ23" i="1267"/>
  <c r="AQ22" i="1267"/>
  <c r="AQ21" i="1267"/>
  <c r="AQ20" i="1267"/>
  <c r="AQ19" i="1267"/>
  <c r="AQ18" i="1267"/>
  <c r="AQ17" i="1267"/>
  <c r="AQ16" i="1267"/>
  <c r="AQ15" i="1267"/>
  <c r="AQ14" i="1267"/>
  <c r="AQ13" i="1267"/>
  <c r="AQ12" i="1267"/>
  <c r="AS11" i="1267"/>
  <c r="AQ11" i="1267"/>
  <c r="BV5" i="1267"/>
  <c r="BU5" i="1267"/>
  <c r="BT5" i="1267"/>
  <c r="BS5" i="1267"/>
  <c r="BR5" i="1267"/>
  <c r="BQ5" i="1267"/>
  <c r="BI5" i="1267"/>
  <c r="BH5" i="1267"/>
  <c r="BG5" i="1267"/>
  <c r="BF5" i="1267"/>
  <c r="BE5" i="1267"/>
  <c r="BD5" i="1267"/>
  <c r="BC5" i="1267"/>
  <c r="BB5" i="1267"/>
  <c r="BA5" i="1267"/>
  <c r="AX5" i="1267"/>
  <c r="AW5" i="1267"/>
  <c r="AV5" i="1267"/>
  <c r="Y5" i="1267"/>
  <c r="N5" i="1267"/>
  <c r="E5" i="1267"/>
  <c r="AK4" i="1267"/>
  <c r="Y4" i="1267"/>
  <c r="N4" i="1267"/>
  <c r="E4" i="1267"/>
  <c r="BJ5" i="1266"/>
  <c r="BH5" i="1266"/>
  <c r="BF5" i="1266"/>
  <c r="BB5" i="1266"/>
  <c r="BA5" i="1266"/>
  <c r="AZ5" i="1266"/>
  <c r="BK5" i="1266"/>
  <c r="BV5" i="1266"/>
  <c r="BU5" i="1266"/>
  <c r="BT5" i="1266"/>
  <c r="BS5" i="1266"/>
  <c r="AQ34" i="1266"/>
  <c r="AQ33" i="1266"/>
  <c r="AQ32" i="1266"/>
  <c r="AQ31" i="1266"/>
  <c r="AQ30" i="1266"/>
  <c r="AQ29" i="1266"/>
  <c r="AQ28" i="1266"/>
  <c r="AQ27" i="1266"/>
  <c r="AQ26" i="1266"/>
  <c r="AQ25" i="1266"/>
  <c r="AQ24" i="1266"/>
  <c r="AQ23" i="1266"/>
  <c r="AQ22" i="1266"/>
  <c r="AQ21" i="1266"/>
  <c r="AQ20" i="1266"/>
  <c r="AQ19" i="1266"/>
  <c r="AQ18" i="1266"/>
  <c r="AQ17" i="1266"/>
  <c r="AQ16" i="1266"/>
  <c r="AQ15" i="1266"/>
  <c r="AQ14" i="1266"/>
  <c r="AQ13" i="1266"/>
  <c r="AQ12" i="1266"/>
  <c r="AS11" i="1266"/>
  <c r="AQ11" i="1266"/>
  <c r="BR5" i="1266"/>
  <c r="BQ5" i="1266"/>
  <c r="BP5" i="1266"/>
  <c r="BO5" i="1266"/>
  <c r="BN5" i="1266"/>
  <c r="BM5" i="1266"/>
  <c r="BL5" i="1266"/>
  <c r="BI5" i="1266"/>
  <c r="BG5" i="1266"/>
  <c r="BE5" i="1266"/>
  <c r="BD5" i="1266"/>
  <c r="BC5" i="1266"/>
  <c r="AX5" i="1266"/>
  <c r="AW5" i="1266"/>
  <c r="AV5" i="1266"/>
  <c r="Y5" i="1266"/>
  <c r="N5" i="1266"/>
  <c r="E5" i="1266"/>
  <c r="AK4" i="1266"/>
  <c r="Y4" i="1266"/>
  <c r="N4" i="1266"/>
  <c r="E4" i="1266"/>
  <c r="BE5" i="1265"/>
  <c r="K11" i="81" s="1"/>
  <c r="BD5" i="1265"/>
  <c r="J11" i="81" s="1"/>
  <c r="BC5" i="1265"/>
  <c r="BB5" i="1265"/>
  <c r="AZ5" i="1265"/>
  <c r="AQ34" i="1265"/>
  <c r="AQ33" i="1265"/>
  <c r="AQ32" i="1265"/>
  <c r="AQ31" i="1265"/>
  <c r="AQ30" i="1265"/>
  <c r="AQ29" i="1265"/>
  <c r="AQ28" i="1265"/>
  <c r="AQ27" i="1265"/>
  <c r="AQ26" i="1265"/>
  <c r="AQ25" i="1265"/>
  <c r="AQ24" i="1265"/>
  <c r="AQ23" i="1265"/>
  <c r="AQ22" i="1265"/>
  <c r="AQ21" i="1265"/>
  <c r="AQ20" i="1265"/>
  <c r="AQ19" i="1265"/>
  <c r="AQ18" i="1265"/>
  <c r="AQ17" i="1265"/>
  <c r="AQ16" i="1265"/>
  <c r="AQ15" i="1265"/>
  <c r="AQ14" i="1265"/>
  <c r="AQ13" i="1265"/>
  <c r="AQ12" i="1265"/>
  <c r="AS11" i="1265"/>
  <c r="AQ11" i="1265"/>
  <c r="BV5" i="1265"/>
  <c r="BU5" i="1265"/>
  <c r="AA11" i="81" s="1"/>
  <c r="BT5" i="1265"/>
  <c r="BS5" i="1265"/>
  <c r="BQ5" i="1265"/>
  <c r="W11" i="81" s="1"/>
  <c r="BP5" i="1265"/>
  <c r="V11" i="81" s="1"/>
  <c r="BJ5" i="1265"/>
  <c r="BI5" i="1265"/>
  <c r="BH5" i="1265"/>
  <c r="BG5" i="1265"/>
  <c r="AX5" i="1265"/>
  <c r="D11" i="81" s="1"/>
  <c r="AW5" i="1265"/>
  <c r="AV5" i="1265"/>
  <c r="Y5" i="1265"/>
  <c r="N5" i="1265"/>
  <c r="E5" i="1265"/>
  <c r="AK4" i="1265"/>
  <c r="Y4" i="1265"/>
  <c r="N4" i="1265"/>
  <c r="E4" i="1265"/>
  <c r="BJ5" i="1264"/>
  <c r="BI5" i="1264"/>
  <c r="BH5" i="1264"/>
  <c r="BG5" i="1264"/>
  <c r="BF5" i="1264"/>
  <c r="BE5" i="1264"/>
  <c r="BD5" i="1264"/>
  <c r="BC5" i="1264"/>
  <c r="BB5" i="1264"/>
  <c r="BA5" i="1264"/>
  <c r="AZ5" i="1264"/>
  <c r="BK5" i="1264"/>
  <c r="BV5" i="1264"/>
  <c r="BU5" i="1264"/>
  <c r="BT5" i="1264"/>
  <c r="BS5" i="1264"/>
  <c r="BR5" i="1264"/>
  <c r="BQ5" i="1264"/>
  <c r="BP5" i="1264"/>
  <c r="AQ34" i="1264"/>
  <c r="AQ33" i="1264"/>
  <c r="AQ32" i="1264"/>
  <c r="AQ31" i="1264"/>
  <c r="AQ30" i="1264"/>
  <c r="AQ29" i="1264"/>
  <c r="AQ28" i="1264"/>
  <c r="AQ27" i="1264"/>
  <c r="AQ26" i="1264"/>
  <c r="AQ25" i="1264"/>
  <c r="AQ24" i="1264"/>
  <c r="AQ23" i="1264"/>
  <c r="AQ22" i="1264"/>
  <c r="AQ21" i="1264"/>
  <c r="AQ20" i="1264"/>
  <c r="AQ19" i="1264"/>
  <c r="AQ18" i="1264"/>
  <c r="AQ17" i="1264"/>
  <c r="AQ16" i="1264"/>
  <c r="AQ15" i="1264"/>
  <c r="AQ14" i="1264"/>
  <c r="AQ13" i="1264"/>
  <c r="AQ12" i="1264"/>
  <c r="AS11" i="1264"/>
  <c r="AQ11" i="1264"/>
  <c r="BO5" i="1264"/>
  <c r="AX5" i="1264"/>
  <c r="AW5" i="1264"/>
  <c r="AV5" i="1264"/>
  <c r="Y5" i="1264"/>
  <c r="N5" i="1264"/>
  <c r="E5" i="1264"/>
  <c r="AK4" i="1264"/>
  <c r="Y4" i="1264"/>
  <c r="N4" i="1264"/>
  <c r="E4" i="1264"/>
  <c r="P51" i="60"/>
  <c r="K51" i="60"/>
  <c r="F51" i="60"/>
  <c r="X50" i="60"/>
  <c r="P50" i="60"/>
  <c r="K50" i="60"/>
  <c r="F50" i="60"/>
  <c r="P2" i="734"/>
  <c r="P2" i="1084"/>
  <c r="P2" i="1085"/>
  <c r="P2" i="1262"/>
  <c r="P2" i="1263"/>
  <c r="P2" i="733"/>
  <c r="P2" i="732"/>
  <c r="X10" i="1263"/>
  <c r="X8" i="1263"/>
  <c r="R11" i="1263"/>
  <c r="O11" i="1263"/>
  <c r="L11" i="1263"/>
  <c r="R9" i="1263"/>
  <c r="O9" i="1263"/>
  <c r="L9" i="1263"/>
  <c r="R8" i="1263"/>
  <c r="O8" i="1263"/>
  <c r="L8" i="1263"/>
  <c r="D7" i="1263"/>
  <c r="U6" i="1263"/>
  <c r="U5" i="1263"/>
  <c r="R5" i="1263"/>
  <c r="I6" i="1263"/>
  <c r="I5" i="1263"/>
  <c r="S4" i="1263"/>
  <c r="S3" i="1263"/>
  <c r="X6" i="1263"/>
  <c r="O6" i="1263"/>
  <c r="D6" i="1263"/>
  <c r="X5" i="1263"/>
  <c r="O5" i="1263"/>
  <c r="D5" i="1263"/>
  <c r="X4" i="1263"/>
  <c r="C4" i="1263"/>
  <c r="X3" i="1263"/>
  <c r="L3" i="1263"/>
  <c r="H3" i="1263"/>
  <c r="C3" i="1263"/>
  <c r="V2" i="1263"/>
  <c r="X10" i="1262"/>
  <c r="X8" i="1262"/>
  <c r="R11" i="1262"/>
  <c r="O11" i="1262"/>
  <c r="L11" i="1262"/>
  <c r="R9" i="1262"/>
  <c r="O9" i="1262"/>
  <c r="L9" i="1262"/>
  <c r="R8" i="1262"/>
  <c r="O8" i="1262"/>
  <c r="L8" i="1262"/>
  <c r="D7" i="1262"/>
  <c r="U6" i="1262"/>
  <c r="U5" i="1262"/>
  <c r="R5" i="1262"/>
  <c r="I6" i="1262"/>
  <c r="I5" i="1262"/>
  <c r="S4" i="1262"/>
  <c r="S3" i="1262"/>
  <c r="X6" i="1262"/>
  <c r="O6" i="1262"/>
  <c r="D6" i="1262"/>
  <c r="X5" i="1262"/>
  <c r="O5" i="1262"/>
  <c r="D5" i="1262"/>
  <c r="X4" i="1262"/>
  <c r="C4" i="1262"/>
  <c r="X3" i="1262"/>
  <c r="L3" i="1262"/>
  <c r="H3" i="1262"/>
  <c r="C3" i="1262"/>
  <c r="V2" i="1262"/>
  <c r="R4" i="1261"/>
  <c r="L4" i="1261"/>
  <c r="E4" i="1261"/>
  <c r="W3" i="1261"/>
  <c r="R3" i="1261"/>
  <c r="L3" i="1261"/>
  <c r="E3" i="1261"/>
  <c r="P4" i="1260"/>
  <c r="J4" i="1260"/>
  <c r="E4" i="1260"/>
  <c r="U3" i="1260"/>
  <c r="P3" i="1260"/>
  <c r="J3" i="1260"/>
  <c r="E3" i="1260"/>
  <c r="T2" i="1260"/>
  <c r="P4" i="1259"/>
  <c r="J4" i="1259"/>
  <c r="E4" i="1259"/>
  <c r="U3" i="1259"/>
  <c r="P3" i="1259"/>
  <c r="J3" i="1259"/>
  <c r="E3" i="1259"/>
  <c r="T2" i="1259"/>
  <c r="P4" i="1258"/>
  <c r="J4" i="1258"/>
  <c r="E4" i="1258"/>
  <c r="U3" i="1258"/>
  <c r="P3" i="1258"/>
  <c r="J3" i="1258"/>
  <c r="E3" i="1258"/>
  <c r="T2" i="1258"/>
  <c r="P4" i="1257"/>
  <c r="J4" i="1257"/>
  <c r="E4" i="1257"/>
  <c r="U3" i="1257"/>
  <c r="P3" i="1257"/>
  <c r="J3" i="1257"/>
  <c r="E3" i="1257"/>
  <c r="T2" i="1257"/>
  <c r="P4" i="1256"/>
  <c r="J4" i="1256"/>
  <c r="E4" i="1256"/>
  <c r="U3" i="1256"/>
  <c r="P3" i="1256"/>
  <c r="J3" i="1256"/>
  <c r="E3" i="1256"/>
  <c r="T2" i="1256"/>
  <c r="P4" i="1255"/>
  <c r="J4" i="1255"/>
  <c r="E4" i="1255"/>
  <c r="U3" i="1255"/>
  <c r="P3" i="1255"/>
  <c r="J3" i="1255"/>
  <c r="E3" i="1255"/>
  <c r="T2" i="1255"/>
  <c r="P4" i="1254"/>
  <c r="J4" i="1254"/>
  <c r="E4" i="1254"/>
  <c r="U3" i="1254"/>
  <c r="P3" i="1254"/>
  <c r="J3" i="1254"/>
  <c r="E3" i="1254"/>
  <c r="T2" i="1254"/>
  <c r="P4" i="1253"/>
  <c r="J4" i="1253"/>
  <c r="E4" i="1253"/>
  <c r="U3" i="1253"/>
  <c r="P3" i="1253"/>
  <c r="J3" i="1253"/>
  <c r="E3" i="1253"/>
  <c r="T2" i="1253"/>
  <c r="P4" i="1252"/>
  <c r="J4" i="1252"/>
  <c r="E4" i="1252"/>
  <c r="U3" i="1252"/>
  <c r="P3" i="1252"/>
  <c r="J3" i="1252"/>
  <c r="E3" i="1252"/>
  <c r="T2" i="1252"/>
  <c r="P4" i="1251"/>
  <c r="J4" i="1251"/>
  <c r="E4" i="1251"/>
  <c r="U3" i="1251"/>
  <c r="P3" i="1251"/>
  <c r="J3" i="1251"/>
  <c r="E3" i="1251"/>
  <c r="T2" i="1251"/>
  <c r="P4" i="1250"/>
  <c r="J4" i="1250"/>
  <c r="E4" i="1250"/>
  <c r="U3" i="1250"/>
  <c r="P3" i="1250"/>
  <c r="J3" i="1250"/>
  <c r="E3" i="1250"/>
  <c r="T2" i="1250"/>
  <c r="P4" i="1249"/>
  <c r="J4" i="1249"/>
  <c r="E4" i="1249"/>
  <c r="U3" i="1249"/>
  <c r="P3" i="1249"/>
  <c r="J3" i="1249"/>
  <c r="E3" i="1249"/>
  <c r="T2" i="1249"/>
  <c r="P4" i="1248"/>
  <c r="J4" i="1248"/>
  <c r="E4" i="1248"/>
  <c r="U3" i="1248"/>
  <c r="P3" i="1248"/>
  <c r="J3" i="1248"/>
  <c r="E3" i="1248"/>
  <c r="T2" i="1248"/>
  <c r="P4" i="1247"/>
  <c r="J4" i="1247"/>
  <c r="E4" i="1247"/>
  <c r="U3" i="1247"/>
  <c r="P3" i="1247"/>
  <c r="J3" i="1247"/>
  <c r="E3" i="1247"/>
  <c r="T2" i="1247"/>
  <c r="P4" i="1246"/>
  <c r="J4" i="1246"/>
  <c r="E4" i="1246"/>
  <c r="U3" i="1246"/>
  <c r="P3" i="1246"/>
  <c r="J3" i="1246"/>
  <c r="E3" i="1246"/>
  <c r="T2" i="1246"/>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K81" i="81" l="1"/>
  <c r="U81" i="81"/>
  <c r="V81" i="81"/>
  <c r="X81" i="81"/>
  <c r="Z81" i="81"/>
  <c r="O81" i="81"/>
  <c r="T81" i="81"/>
  <c r="J81" i="81"/>
  <c r="G81" i="81"/>
  <c r="S81" i="81"/>
  <c r="L81" i="81"/>
  <c r="AA81" i="81"/>
  <c r="R81" i="81"/>
  <c r="W81" i="81"/>
  <c r="M81" i="81"/>
  <c r="P81" i="81"/>
  <c r="E81" i="81"/>
  <c r="Q81" i="81"/>
  <c r="F81" i="81"/>
  <c r="AB81" i="81"/>
  <c r="H81" i="81"/>
  <c r="Y81" i="81"/>
  <c r="I81" i="81"/>
  <c r="N81" i="81"/>
  <c r="BM5" i="1310"/>
  <c r="BL5" i="1310"/>
  <c r="BN5" i="1303"/>
  <c r="BM5" i="1303"/>
  <c r="BN5" i="1300"/>
  <c r="BL5" i="1300"/>
  <c r="BM5" i="1300"/>
  <c r="BN5" i="1299"/>
  <c r="BK5" i="1299"/>
  <c r="BN5" i="1288"/>
  <c r="BN5" i="1279"/>
  <c r="BM5" i="1276"/>
  <c r="BL5" i="1276"/>
  <c r="BN5" i="1269"/>
  <c r="BL5" i="1269"/>
  <c r="AY5" i="1290"/>
  <c r="BN5" i="1290"/>
  <c r="BL5" i="1314"/>
  <c r="BM5" i="1314"/>
  <c r="BN5" i="1314"/>
  <c r="AY5" i="1313"/>
  <c r="BM5" i="1312"/>
  <c r="BN5" i="1312"/>
  <c r="AZ5" i="1312"/>
  <c r="BN5" i="1311"/>
  <c r="AY5" i="1311"/>
  <c r="BL5" i="1311"/>
  <c r="BM5" i="1311"/>
  <c r="AY5" i="1310"/>
  <c r="BL5" i="1309"/>
  <c r="BM5" i="1309"/>
  <c r="BN5" i="1309"/>
  <c r="AY5" i="1309"/>
  <c r="AY5" i="1308"/>
  <c r="BL5" i="1308"/>
  <c r="BM5" i="1308"/>
  <c r="BN5" i="1308"/>
  <c r="AY5" i="1307"/>
  <c r="BN5" i="1306"/>
  <c r="BM5" i="1305"/>
  <c r="AY5" i="1305"/>
  <c r="BL5" i="1305"/>
  <c r="BN5" i="1305"/>
  <c r="BL5" i="1304"/>
  <c r="BM5" i="1304"/>
  <c r="BN5" i="1304"/>
  <c r="AZ5" i="1302"/>
  <c r="BN5" i="1302"/>
  <c r="BM5" i="1302"/>
  <c r="AY5" i="1301"/>
  <c r="BL5" i="1301"/>
  <c r="BM5" i="1301"/>
  <c r="BN5" i="1301"/>
  <c r="AY5" i="1300"/>
  <c r="BA5" i="1299"/>
  <c r="BM5" i="1299"/>
  <c r="AY5" i="1298"/>
  <c r="BL5" i="1298"/>
  <c r="BM5" i="1298"/>
  <c r="BN5" i="1298"/>
  <c r="AY5" i="1297"/>
  <c r="BM5" i="1296"/>
  <c r="BL5" i="1295"/>
  <c r="BN5" i="1295"/>
  <c r="BM5" i="1295"/>
  <c r="BM5" i="1294"/>
  <c r="BM5" i="1293"/>
  <c r="BL5" i="1293"/>
  <c r="BL5" i="1292"/>
  <c r="BM5" i="1292"/>
  <c r="BN5" i="1292"/>
  <c r="AY5" i="1291"/>
  <c r="AZ5" i="1290"/>
  <c r="BL5" i="1290"/>
  <c r="BM5" i="1290"/>
  <c r="AY5" i="1289"/>
  <c r="BL5" i="1289"/>
  <c r="BM5" i="1289"/>
  <c r="BN5" i="1289"/>
  <c r="BN5" i="1286"/>
  <c r="BL5" i="1286"/>
  <c r="AY5" i="1285"/>
  <c r="BL5" i="1284"/>
  <c r="AZ5" i="1284"/>
  <c r="BM5" i="1284"/>
  <c r="BL5" i="1283"/>
  <c r="BM5" i="1283"/>
  <c r="BN5" i="1283"/>
  <c r="BN5" i="1281"/>
  <c r="BL5" i="1281"/>
  <c r="BM5" i="1281"/>
  <c r="AY5" i="1281"/>
  <c r="BL5" i="1280"/>
  <c r="BM5" i="1280"/>
  <c r="BN5" i="1280"/>
  <c r="BM5" i="1278"/>
  <c r="BN5" i="1278"/>
  <c r="BL5" i="1278"/>
  <c r="BL5" i="1277"/>
  <c r="BM5" i="1277"/>
  <c r="BN5" i="1277"/>
  <c r="AY5" i="1276"/>
  <c r="BM5" i="1275"/>
  <c r="BN5" i="1274"/>
  <c r="AY5" i="1274"/>
  <c r="BL5" i="1274"/>
  <c r="BM5" i="1274"/>
  <c r="BL5" i="1273"/>
  <c r="BM5" i="1273"/>
  <c r="AY5" i="1272"/>
  <c r="AY5" i="1271"/>
  <c r="BM5" i="1271"/>
  <c r="BL5" i="1271"/>
  <c r="BN5" i="1271"/>
  <c r="AY5" i="1270"/>
  <c r="BN5" i="1270"/>
  <c r="BL5" i="1270"/>
  <c r="BM5" i="1270"/>
  <c r="BL5" i="1267"/>
  <c r="BM5" i="1267"/>
  <c r="BN5" i="1267"/>
  <c r="AY5" i="1266"/>
  <c r="BL5" i="1265"/>
  <c r="BM5" i="1265"/>
  <c r="BN5" i="1265"/>
  <c r="AY5" i="1304"/>
  <c r="AY5" i="1303"/>
  <c r="AY5" i="1295"/>
  <c r="AY5" i="1294"/>
  <c r="AY5" i="1292"/>
  <c r="AY5" i="1288"/>
  <c r="BM5" i="1286"/>
  <c r="BA5" i="1286"/>
  <c r="AY5" i="1286"/>
  <c r="AY5" i="1284"/>
  <c r="AY5" i="1283"/>
  <c r="AY5" i="1280"/>
  <c r="AY5" i="1279"/>
  <c r="AY5" i="1269"/>
  <c r="BL5" i="1268"/>
  <c r="AY5" i="1268"/>
  <c r="BN5" i="1268"/>
  <c r="BM5" i="1268"/>
  <c r="AY5" i="1267"/>
  <c r="AY5" i="1265"/>
  <c r="AY5" i="1264"/>
  <c r="BL5" i="1264"/>
  <c r="BM5" i="1264"/>
  <c r="BN5" i="1264"/>
  <c r="K82" i="81" l="1"/>
  <c r="O82" i="81"/>
  <c r="G82" i="81"/>
  <c r="X10" i="1085"/>
  <c r="X8" i="1085"/>
  <c r="R11" i="1085"/>
  <c r="O11" i="1085"/>
  <c r="L11" i="1085"/>
  <c r="R9" i="1085"/>
  <c r="O9" i="1085"/>
  <c r="L9" i="1085"/>
  <c r="R8" i="1085"/>
  <c r="O8" i="1085"/>
  <c r="L8" i="1085"/>
  <c r="D7" i="1085"/>
  <c r="U6" i="1085"/>
  <c r="U5" i="1085"/>
  <c r="R5" i="1085"/>
  <c r="I6" i="1085"/>
  <c r="I5" i="1085"/>
  <c r="S4" i="1085"/>
  <c r="S3" i="1085"/>
  <c r="X6" i="1085"/>
  <c r="O6" i="1085"/>
  <c r="D6" i="1085"/>
  <c r="X5" i="1085"/>
  <c r="O5" i="1085"/>
  <c r="D5" i="1085"/>
  <c r="X4" i="1085"/>
  <c r="C4" i="1085"/>
  <c r="X3" i="1085"/>
  <c r="L3" i="1085"/>
  <c r="H3" i="1085"/>
  <c r="C3" i="1085"/>
  <c r="V2" i="1085"/>
  <c r="X10" i="1084"/>
  <c r="X8" i="1084"/>
  <c r="R11" i="1084"/>
  <c r="O11" i="1084"/>
  <c r="L11" i="1084"/>
  <c r="R9" i="1084"/>
  <c r="O9" i="1084"/>
  <c r="L9" i="1084"/>
  <c r="R8" i="1084"/>
  <c r="O8" i="1084"/>
  <c r="L8" i="1084"/>
  <c r="D7" i="1084"/>
  <c r="U6" i="1084"/>
  <c r="U5" i="1084"/>
  <c r="R5" i="1084"/>
  <c r="I6" i="1084"/>
  <c r="I5" i="1084"/>
  <c r="S4" i="1084"/>
  <c r="S3" i="1084"/>
  <c r="X6" i="1084"/>
  <c r="O6" i="1084"/>
  <c r="D6" i="1084"/>
  <c r="X5" i="1084"/>
  <c r="O5" i="1084"/>
  <c r="D5" i="1084"/>
  <c r="X4" i="1084"/>
  <c r="C4" i="1084"/>
  <c r="X3" i="1084"/>
  <c r="L3" i="1084"/>
  <c r="H3" i="1084"/>
  <c r="C3" i="1084"/>
  <c r="V2" i="1084"/>
  <c r="X10" i="734" l="1"/>
  <c r="X8" i="734"/>
  <c r="R11" i="734"/>
  <c r="O11" i="734"/>
  <c r="L11" i="734"/>
  <c r="R9" i="734"/>
  <c r="O9" i="734"/>
  <c r="L9" i="734"/>
  <c r="R8" i="734"/>
  <c r="O8" i="734"/>
  <c r="L8" i="734"/>
  <c r="D7" i="734"/>
  <c r="U6" i="734"/>
  <c r="U5" i="734"/>
  <c r="R5" i="734"/>
  <c r="I6" i="734"/>
  <c r="I5" i="734"/>
  <c r="S4" i="734"/>
  <c r="S3" i="734"/>
  <c r="X6" i="734"/>
  <c r="O6" i="734"/>
  <c r="D6" i="734"/>
  <c r="X5" i="734"/>
  <c r="O5" i="734"/>
  <c r="D5" i="734"/>
  <c r="X4" i="734"/>
  <c r="C4" i="734"/>
  <c r="X3" i="734"/>
  <c r="L3" i="734"/>
  <c r="H3" i="734"/>
  <c r="C3" i="734"/>
  <c r="V2" i="734"/>
  <c r="X10" i="733"/>
  <c r="X8" i="733"/>
  <c r="R11" i="733"/>
  <c r="O11" i="733"/>
  <c r="L11" i="733"/>
  <c r="R9" i="733"/>
  <c r="O9" i="733"/>
  <c r="L9" i="733"/>
  <c r="R8" i="733"/>
  <c r="O8" i="733"/>
  <c r="L8" i="733"/>
  <c r="D7" i="733"/>
  <c r="U6" i="733"/>
  <c r="U5" i="733"/>
  <c r="R5" i="733"/>
  <c r="I6" i="733"/>
  <c r="I5" i="733"/>
  <c r="S4" i="733"/>
  <c r="S3" i="733"/>
  <c r="X6" i="733"/>
  <c r="O6" i="733"/>
  <c r="D6" i="733"/>
  <c r="X5" i="733"/>
  <c r="O5" i="733"/>
  <c r="D5" i="733"/>
  <c r="X4" i="733"/>
  <c r="C4" i="733"/>
  <c r="X3" i="733"/>
  <c r="L3" i="733"/>
  <c r="H3" i="733"/>
  <c r="C3" i="733"/>
  <c r="V2" i="733"/>
  <c r="X10" i="732"/>
  <c r="X8" i="732"/>
  <c r="R11" i="732"/>
  <c r="O11" i="732"/>
  <c r="L11" i="732"/>
  <c r="R9" i="732"/>
  <c r="O9" i="732"/>
  <c r="L9" i="732"/>
  <c r="R8" i="732"/>
  <c r="O8" i="732"/>
  <c r="L8" i="732"/>
  <c r="D7" i="732"/>
  <c r="U6" i="732"/>
  <c r="U5" i="732"/>
  <c r="R5" i="732"/>
  <c r="I6" i="732"/>
  <c r="I5" i="732"/>
  <c r="S4" i="732"/>
  <c r="S3" i="732"/>
  <c r="X6" i="732"/>
  <c r="O6" i="732"/>
  <c r="D6" i="732"/>
  <c r="X5" i="732"/>
  <c r="O5" i="732"/>
  <c r="D5" i="732"/>
  <c r="X4" i="732"/>
  <c r="C4" i="732"/>
  <c r="X3" i="732"/>
  <c r="L3" i="732"/>
  <c r="H3" i="732"/>
  <c r="C3" i="732"/>
  <c r="V2" i="732"/>
  <c r="X3" i="95" l="1"/>
  <c r="Z2" i="81"/>
  <c r="R4" i="95"/>
  <c r="V3" i="81"/>
  <c r="R3" i="95"/>
  <c r="V2" i="81"/>
  <c r="O2" i="81"/>
  <c r="O3" i="81"/>
  <c r="BC3" i="64"/>
  <c r="AO4" i="64"/>
  <c r="AO3" i="64"/>
  <c r="AF4" i="55"/>
  <c r="W5" i="55"/>
  <c r="W4" i="55"/>
  <c r="E4" i="55"/>
  <c r="M5" i="55"/>
  <c r="M4" i="55"/>
  <c r="E5" i="55"/>
  <c r="AF4" i="42" l="1"/>
  <c r="W3" i="65"/>
  <c r="W5" i="42"/>
  <c r="R4" i="65"/>
  <c r="W4" i="42"/>
  <c r="R3" i="65"/>
  <c r="M5" i="42"/>
  <c r="L4" i="65"/>
  <c r="M4" i="42"/>
  <c r="L3" i="65"/>
  <c r="E5" i="42"/>
  <c r="E4" i="65"/>
  <c r="E4" i="42"/>
  <c r="E3" i="65"/>
  <c r="U3" i="218"/>
  <c r="P4" i="218"/>
  <c r="P3" i="218"/>
  <c r="J4" i="218"/>
  <c r="J3" i="218"/>
  <c r="E4" i="218"/>
  <c r="E3" i="218"/>
  <c r="X3" i="63"/>
  <c r="W3" i="61"/>
  <c r="Q4" i="63"/>
  <c r="O4" i="61"/>
  <c r="Q3" i="63"/>
  <c r="O3" i="61"/>
  <c r="J4" i="63"/>
  <c r="K4" i="61"/>
  <c r="J3" i="63"/>
  <c r="K3" i="61"/>
  <c r="E4" i="63"/>
  <c r="F4" i="61"/>
  <c r="E3" i="63"/>
  <c r="F3" i="61"/>
  <c r="X3" i="60" l="1"/>
  <c r="P4" i="60"/>
  <c r="P3" i="60"/>
  <c r="K4" i="60"/>
  <c r="K3" i="60"/>
  <c r="F4" i="60"/>
  <c r="F3" i="60"/>
  <c r="T2" i="218" l="1"/>
  <c r="V2" i="213"/>
  <c r="X6" i="213"/>
  <c r="O6" i="213"/>
  <c r="D6" i="213"/>
  <c r="X5" i="213"/>
  <c r="O5" i="213"/>
  <c r="D5" i="213"/>
  <c r="X4" i="213"/>
  <c r="C4" i="213"/>
  <c r="X3" i="213"/>
  <c r="L3" i="213"/>
  <c r="H3" i="213"/>
  <c r="C3" i="213"/>
  <c r="X2" i="95" l="1"/>
  <c r="L4" i="95"/>
  <c r="L3" i="95"/>
  <c r="E4" i="95"/>
  <c r="E3" i="95"/>
  <c r="Z4" i="64"/>
  <c r="Z3" i="64"/>
  <c r="F4" i="64"/>
  <c r="F3" i="64"/>
  <c r="F3" i="81"/>
  <c r="F2" i="81"/>
  <c r="M5" i="59"/>
  <c r="E5" i="59"/>
  <c r="AF4" i="59"/>
  <c r="W4" i="59"/>
  <c r="M4" i="59"/>
  <c r="E4" i="59"/>
  <c r="AI4" i="58"/>
  <c r="Y4" i="58"/>
  <c r="M5" i="58"/>
  <c r="M4" i="58"/>
  <c r="E5" i="58"/>
  <c r="E4" i="58"/>
  <c r="AE7" i="57" l="1"/>
  <c r="AF7" i="57" l="1"/>
  <c r="AG7" i="57" s="1"/>
  <c r="AH7" i="57" s="1"/>
  <c r="AI7" i="57" s="1"/>
  <c r="AE8" i="57" l="1"/>
  <c r="AF8" i="57" s="1"/>
  <c r="AG8" i="57" l="1"/>
  <c r="AH8" i="57" s="1"/>
  <c r="AI8" i="57" s="1"/>
</calcChain>
</file>

<file path=xl/sharedStrings.xml><?xml version="1.0" encoding="utf-8"?>
<sst xmlns="http://schemas.openxmlformats.org/spreadsheetml/2006/main" count="10293" uniqueCount="853">
  <si>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</si>
  <si>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</si>
  <si>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</si>
  <si>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</si>
  <si>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</si>
  <si>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</si>
  <si>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</si>
  <si>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</si>
  <si>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</si>
  <si>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</si>
  <si>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</si>
  <si>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</si>
  <si>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</si>
  <si>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</si>
  <si>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</si>
  <si>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</si>
  <si>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</si>
  <si>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</si>
  <si>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</si>
  <si>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</si>
  <si>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</si>
  <si>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</si>
  <si>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</si>
  <si>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</si>
  <si>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</si>
  <si>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</si>
  <si>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</si>
  <si>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</si>
  <si>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</si>
  <si>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</si>
  <si>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</si>
  <si>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</si>
  <si>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</si>
  <si>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</si>
  <si>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</si>
  <si>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</si>
  <si>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</si>
  <si>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</si>
  <si>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</si>
  <si>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</si>
  <si>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</si>
  <si>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</si>
  <si>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</si>
  <si>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</si>
  <si>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</si>
  <si>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</si>
  <si>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</si>
  <si>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</si>
  <si>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</si>
  <si>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</si>
  <si>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</si>
  <si>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</si>
  <si>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</si>
  <si>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</si>
  <si>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</si>
  <si>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</si>
  <si>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</si>
  <si>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</si>
  <si>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</si>
  <si>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</si>
  <si>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</si>
  <si>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</si>
  <si>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</si>
  <si>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</si>
  <si>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</si>
  <si>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</si>
  <si>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</si>
  <si>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</si>
  <si>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</si>
  <si>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</si>
  <si>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</si>
  <si>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</si>
  <si>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</si>
  <si>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</si>
  <si>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</si>
  <si>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</si>
  <si>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</si>
  <si>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</si>
  <si>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</si>
  <si>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</si>
  <si>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</si>
  <si>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</si>
  <si>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</si>
  <si>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</si>
  <si>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</si>
  <si>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</si>
  <si>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</si>
  <si>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</si>
  <si>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</si>
  <si>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</si>
  <si>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</si>
  <si>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</si>
  <si>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</si>
  <si>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</si>
  <si>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</si>
  <si>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</si>
  <si>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</si>
  <si>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</si>
  <si>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</si>
  <si>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</si>
  <si>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</si>
  <si>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</si>
  <si>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</si>
  <si>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</si>
  <si>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</si>
  <si>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</si>
  <si>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</si>
  <si>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</si>
  <si>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</si>
  <si>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</si>
  <si>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</si>
  <si>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</si>
  <si>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</si>
  <si>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</si>
  <si>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</si>
  <si>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</si>
  <si>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</si>
  <si>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</si>
  <si>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</si>
  <si>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</si>
  <si>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</si>
  <si>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</si>
  <si>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</si>
  <si>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</si>
  <si>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</si>
  <si>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</si>
  <si>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</si>
  <si>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</si>
  <si>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</si>
  <si>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</si>
  <si>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</si>
  <si>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</si>
  <si>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</si>
  <si>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</si>
  <si>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</si>
  <si>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</si>
  <si>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</si>
  <si>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</si>
  <si>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</si>
  <si>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</si>
  <si>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</si>
  <si>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</si>
  <si>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</si>
  <si>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</si>
  <si>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</si>
  <si>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</si>
  <si>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</si>
  <si>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</si>
  <si>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</si>
  <si>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</si>
  <si>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</si>
  <si>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</si>
  <si>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</si>
  <si>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</si>
  <si>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</si>
  <si>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</si>
  <si>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</si>
  <si>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</si>
  <si>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</si>
  <si>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</si>
  <si>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</si>
  <si>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</si>
  <si>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</si>
  <si>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</si>
  <si>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</si>
  <si>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</si>
  <si>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</si>
  <si>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</si>
  <si>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</si>
  <si>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</si>
  <si>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</si>
  <si>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</si>
  <si>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</si>
  <si>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</si>
  <si>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</si>
  <si>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</si>
  <si>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</si>
  <si>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</si>
  <si>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</si>
  <si>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</si>
  <si>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</si>
  <si>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</si>
  <si>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</si>
  <si>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</si>
  <si>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</si>
  <si>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</si>
  <si>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</si>
  <si>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</si>
  <si>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</si>
  <si>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</si>
  <si>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</si>
  <si>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</si>
  <si>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</si>
  <si>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</si>
  <si>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</si>
  <si>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</si>
  <si>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</si>
  <si>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</si>
  <si>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</si>
  <si>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</si>
  <si>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</si>
  <si>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</si>
  <si>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</si>
  <si>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</si>
  <si>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</si>
  <si>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</si>
  <si>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</si>
  <si>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</si>
  <si>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</si>
  <si>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</si>
  <si>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</si>
  <si>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</si>
  <si>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</si>
  <si>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施設ID</t>
    <rPh sb="0" eb="2">
      <t>シセツ</t>
    </rPh>
    <phoneticPr fontId="6"/>
  </si>
  <si>
    <t>Ⅲ</t>
    <phoneticPr fontId="10"/>
  </si>
  <si>
    <t>Ⅳ</t>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</si>
  <si>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</si>
  <si>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</si>
  <si>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</si>
  <si>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</si>
  <si>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</si>
  <si>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</si>
  <si>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</si>
  <si>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</si>
  <si>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</si>
  <si>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</si>
  <si>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</si>
  <si>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</si>
  <si>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</si>
  <si>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</si>
  <si>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</si>
  <si>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</si>
  <si>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</si>
  <si>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</si>
  <si>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</si>
  <si>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</si>
  <si>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</si>
  <si>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</si>
  <si>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</si>
  <si>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</si>
  <si>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</si>
  <si>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</si>
  <si>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</si>
  <si>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</si>
  <si>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</si>
  <si>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</si>
  <si>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</si>
  <si>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</si>
  <si>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</si>
  <si>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</si>
  <si>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</si>
  <si>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</si>
  <si>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</si>
  <si>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</si>
  <si>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</si>
  <si>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</si>
  <si>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</si>
  <si>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</si>
  <si>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</si>
  <si>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</si>
  <si>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</si>
  <si>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</si>
  <si>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</si>
  <si>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</si>
  <si>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</si>
  <si>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</si>
  <si>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</si>
  <si>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</si>
  <si>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</si>
  <si>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</si>
  <si>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</si>
  <si>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</si>
  <si>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</si>
  <si>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</si>
  <si>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</si>
  <si>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</si>
  <si>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</si>
  <si>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</si>
  <si>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</si>
  <si>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</si>
  <si>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</si>
  <si>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</si>
  <si>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</si>
  <si>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</si>
  <si>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</si>
  <si>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</si>
  <si>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</si>
  <si>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</si>
  <si>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</si>
  <si>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</si>
  <si>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</si>
  <si>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</si>
  <si>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</si>
  <si>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</si>
  <si>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</si>
  <si>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</si>
  <si>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</si>
  <si>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</si>
  <si>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</si>
  <si>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</si>
  <si>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</si>
  <si>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</si>
  <si>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</si>
  <si>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</si>
  <si>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</si>
  <si>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</si>
  <si>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</si>
  <si>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</si>
  <si>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</si>
  <si>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</si>
  <si>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</si>
  <si>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</si>
  <si>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</si>
  <si>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</si>
  <si>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</si>
  <si>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</si>
  <si>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</si>
  <si>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</si>
  <si>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</si>
  <si>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</si>
  <si>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</si>
  <si>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</si>
  <si>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</si>
  <si>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</si>
  <si>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</si>
  <si>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</si>
  <si>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</si>
  <si>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</si>
  <si>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</si>
  <si>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</si>
  <si>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</si>
  <si>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</si>
  <si>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</si>
  <si>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</si>
  <si>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</si>
  <si>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</si>
  <si>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</si>
  <si>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</si>
  <si>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</si>
  <si>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</si>
  <si>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</si>
  <si>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</si>
  <si>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</si>
  <si>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</si>
  <si>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</si>
  <si>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</si>
  <si>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</si>
  <si>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</si>
  <si>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</si>
  <si>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</si>
  <si>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</si>
  <si>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</si>
  <si>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</si>
  <si>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</si>
  <si>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</si>
  <si>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</si>
  <si>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</si>
  <si>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</si>
  <si>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</si>
  <si>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</si>
  <si>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</si>
  <si>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</si>
  <si>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</si>
  <si>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</si>
  <si>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</si>
  <si>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</si>
  <si>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</si>
  <si>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</si>
  <si>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</si>
  <si>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</si>
  <si>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</si>
  <si>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</si>
  <si>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</si>
  <si>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</si>
  <si>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</si>
  <si>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</si>
  <si>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</si>
  <si>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</si>
  <si>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</si>
  <si>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</si>
  <si>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</si>
  <si>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</si>
  <si>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 xml:space="preserve"> </t>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</si>
  <si>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</si>
  <si>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</si>
  <si>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</si>
  <si>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</si>
  <si>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</si>
  <si>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</si>
  <si>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</si>
  <si>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</si>
  <si>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</si>
  <si>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</si>
  <si>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</si>
  <si>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</si>
  <si>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</si>
  <si>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</si>
  <si>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</si>
  <si>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</si>
  <si>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</si>
  <si>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</si>
  <si>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</si>
  <si>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</si>
  <si>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</si>
  <si>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</si>
  <si>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</si>
  <si>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</si>
  <si>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</si>
  <si>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</si>
  <si>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</si>
  <si>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</si>
  <si>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</si>
  <si>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</si>
  <si>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</si>
  <si>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</si>
  <si>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</si>
  <si>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</si>
  <si>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</si>
  <si>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</si>
  <si>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</si>
  <si>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</si>
  <si>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</si>
  <si>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</si>
  <si>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</si>
  <si>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</si>
  <si>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</si>
  <si>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</si>
  <si>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</si>
  <si>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</si>
  <si>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</si>
  <si>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</si>
  <si>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</si>
  <si>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</si>
  <si>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</si>
  <si>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</si>
  <si>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</si>
  <si>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</si>
  <si>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</si>
  <si>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</si>
  <si>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</si>
  <si>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</si>
  <si>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</si>
  <si>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</si>
  <si>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</si>
  <si>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</si>
  <si>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</si>
  <si>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</si>
  <si>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</si>
  <si>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</si>
  <si>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</si>
  <si>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</si>
  <si>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</si>
  <si>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</si>
  <si>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</si>
  <si>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</si>
  <si>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</si>
  <si>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</si>
  <si>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</si>
  <si>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</si>
  <si>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</si>
  <si>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</si>
  <si>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</si>
  <si>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</si>
  <si>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</si>
  <si>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</si>
  <si>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</si>
  <si>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</si>
  <si>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</si>
  <si>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</si>
  <si>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</si>
  <si>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</si>
  <si>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</si>
  <si>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</si>
  <si>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</si>
  <si>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</si>
  <si>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</si>
  <si>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</si>
  <si>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</si>
  <si>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</si>
  <si>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</si>
  <si>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</si>
  <si>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</si>
  <si>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</si>
  <si>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</si>
  <si>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</si>
  <si>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</si>
  <si>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</si>
  <si>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</si>
  <si>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</si>
  <si>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</si>
  <si>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</si>
  <si>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</si>
  <si>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</si>
  <si>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</si>
  <si>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</si>
  <si>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</si>
  <si>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</si>
  <si>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</si>
  <si>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</si>
  <si>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</si>
  <si>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</si>
  <si>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</si>
  <si>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</si>
  <si>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</si>
  <si>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</si>
  <si>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</si>
  <si>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</si>
  <si>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</si>
  <si>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</si>
  <si>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</si>
  <si>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</si>
  <si>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</si>
  <si>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</si>
  <si>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</si>
  <si>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</si>
  <si>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</si>
  <si>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</si>
  <si>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</si>
  <si>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</si>
  <si>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</si>
  <si>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</si>
  <si>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</si>
  <si>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覆工</t>
  </si>
  <si>
    <t>Ⅱ</t>
  </si>
  <si>
    <t>継続</t>
  </si>
  <si>
    <t>監視(日常巡視)</t>
  </si>
  <si>
    <t>閉合ひび割れ</t>
  </si>
  <si>
    <t>済</t>
  </si>
  <si>
    <t>叩き落とし済</t>
  </si>
  <si>
    <t>Ⅰ</t>
  </si>
  <si>
    <t>－</t>
  </si>
  <si>
    <t>未</t>
  </si>
  <si>
    <t>フリガナ</t>
  </si>
  <si>
    <t>路線名</t>
  </si>
  <si>
    <t>作成者</t>
  </si>
  <si>
    <t>作成年月日</t>
  </si>
  <si>
    <t>名  称</t>
  </si>
  <si>
    <t>管理者名</t>
  </si>
  <si>
    <t>定期点検実施者</t>
  </si>
  <si>
    <t>定期点検
年月日</t>
  </si>
  <si>
    <t>定期点検年月日</t>
  </si>
  <si>
    <t>材質劣化</t>
  </si>
  <si>
    <t>Ⅲ</t>
  </si>
  <si>
    <t>起点</t>
  </si>
  <si>
    <t>緯度</t>
  </si>
  <si>
    <t>名　称</t>
  </si>
  <si>
    <t>経度</t>
  </si>
  <si>
    <t>所在地</t>
  </si>
  <si>
    <t>自</t>
  </si>
  <si>
    <t>トンネル延長</t>
  </si>
  <si>
    <t>L=</t>
  </si>
  <si>
    <t>ｍ</t>
  </si>
  <si>
    <t>自専道
or
一般道</t>
  </si>
  <si>
    <t>終点</t>
  </si>
  <si>
    <t>至</t>
  </si>
  <si>
    <t>建設年度</t>
  </si>
  <si>
    <t>幅員</t>
  </si>
  <si>
    <t>トンネル毎
の健全性の
診断の区分</t>
  </si>
  <si>
    <t>変状・異常
箇所数合計</t>
  </si>
  <si>
    <t>トンネル本体工</t>
  </si>
  <si>
    <t>Ⅳ</t>
  </si>
  <si>
    <t>附属物等
の取付状態</t>
  </si>
  <si>
    <t>◯
（応急措置後)</t>
  </si>
  <si>
    <t>✕</t>
  </si>
  <si>
    <t>外力</t>
  </si>
  <si>
    <t>施設ID</t>
  </si>
  <si>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</si>
  <si>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</si>
  <si>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</si>
  <si>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</si>
  <si>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</si>
  <si>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</si>
  <si>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</si>
  <si>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</si>
  <si>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</si>
  <si>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</si>
  <si>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</si>
  <si>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</si>
  <si>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</si>
  <si>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</si>
  <si>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</si>
  <si>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</si>
  <si>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</si>
  <si>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</si>
  <si>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</si>
  <si>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</si>
  <si>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</si>
  <si>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</si>
  <si>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</si>
  <si>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</si>
  <si>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</si>
  <si>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PE</t>
  </si>
  <si>
    <t>Ⅱb</t>
  </si>
  <si>
    <t>否</t>
  </si>
  <si>
    <t>山口県岩国土木建築事務所</t>
    <phoneticPr fontId="11"/>
  </si>
  <si>
    <t>なし</t>
    <phoneticPr fontId="11"/>
  </si>
  <si>
    <t>面壁型</t>
    <rPh sb="0" eb="3">
      <t>メンヘキガタ</t>
    </rPh>
    <phoneticPr fontId="11"/>
  </si>
  <si>
    <t>面壁型</t>
    <phoneticPr fontId="11"/>
  </si>
  <si>
    <t>横断目地（左側）</t>
  </si>
  <si>
    <t>横断目地（右側）</t>
  </si>
  <si>
    <t>アーチ（左側）</t>
  </si>
  <si>
    <t>アーチ（天端）</t>
  </si>
  <si>
    <t>○</t>
  </si>
  <si>
    <t>小笠原洋</t>
    <rPh sb="0" eb="4">
      <t>オガサワラヒロシ</t>
    </rPh>
    <phoneticPr fontId="11"/>
  </si>
  <si>
    <t>復建調査設計㈱・小笠原洋</t>
    <rPh sb="8" eb="12">
      <t>オガサワラヒロシ</t>
    </rPh>
    <phoneticPr fontId="11"/>
  </si>
  <si>
    <t>定期点検実施者</t>
    <phoneticPr fontId="11"/>
  </si>
  <si>
    <t>復建調査設計株式会社</t>
    <rPh sb="0" eb="6">
      <t>フッケンチョウサセッケイ</t>
    </rPh>
    <rPh sb="6" eb="10">
      <t>カブシキカイシャ</t>
    </rPh>
    <phoneticPr fontId="11"/>
  </si>
  <si>
    <t>一般トンネル</t>
    <rPh sb="0" eb="2">
      <t>イッパン</t>
    </rPh>
    <phoneticPr fontId="11"/>
  </si>
  <si>
    <t>S25</t>
  </si>
  <si>
    <t>S26</t>
  </si>
  <si>
    <t>S27</t>
  </si>
  <si>
    <t>S28</t>
  </si>
  <si>
    <t>S29</t>
  </si>
  <si>
    <t>S30</t>
  </si>
  <si>
    <t>S31</t>
  </si>
  <si>
    <t>S32</t>
  </si>
  <si>
    <t>S33</t>
  </si>
  <si>
    <t>S34</t>
  </si>
  <si>
    <t>S35</t>
  </si>
  <si>
    <t>S36</t>
  </si>
  <si>
    <t>S37</t>
  </si>
  <si>
    <t>S38</t>
  </si>
  <si>
    <t>S39</t>
  </si>
  <si>
    <t>S40</t>
  </si>
  <si>
    <t>一般道</t>
  </si>
  <si>
    <t>アーチ（右側）</t>
  </si>
  <si>
    <t>坑門</t>
  </si>
  <si>
    <t>附S31</t>
    <rPh sb="0" eb="1">
      <t>フ</t>
    </rPh>
    <phoneticPr fontId="11"/>
  </si>
  <si>
    <t>面壁・妻壁等</t>
  </si>
  <si>
    <t>側壁（左側）</t>
  </si>
  <si>
    <t>PE</t>
    <phoneticPr fontId="11"/>
  </si>
  <si>
    <t>ナカヤマトンネル</t>
    <phoneticPr fontId="11"/>
  </si>
  <si>
    <t>中山トンネル</t>
    <rPh sb="0" eb="2">
      <t>ナカヤマ</t>
    </rPh>
    <phoneticPr fontId="11"/>
  </si>
  <si>
    <t>一般県道藤生停車場錦帯橋線</t>
    <phoneticPr fontId="11"/>
  </si>
  <si>
    <t>岩国市平田</t>
  </si>
  <si>
    <t>岩国市御庄</t>
  </si>
  <si>
    <t>500～900</t>
    <phoneticPr fontId="11"/>
  </si>
  <si>
    <t>B</t>
    <phoneticPr fontId="11"/>
  </si>
  <si>
    <t>セメント系</t>
    <rPh sb="4" eb="5">
      <t>ケイ</t>
    </rPh>
    <phoneticPr fontId="11"/>
  </si>
  <si>
    <t>25cm</t>
    <phoneticPr fontId="11"/>
  </si>
  <si>
    <t>U型側溝排水</t>
  </si>
  <si>
    <t>ナトリウム灯</t>
    <rPh sb="5" eb="6">
      <t>トウ</t>
    </rPh>
    <phoneticPr fontId="11"/>
  </si>
  <si>
    <t>S41</t>
  </si>
  <si>
    <t>S42</t>
  </si>
  <si>
    <t>S43</t>
  </si>
  <si>
    <t>S44</t>
  </si>
  <si>
    <t>S45</t>
  </si>
  <si>
    <t>S46</t>
  </si>
  <si>
    <t>S47</t>
  </si>
  <si>
    <t>S48</t>
  </si>
  <si>
    <t>S49</t>
  </si>
  <si>
    <t>坑門(面壁型)</t>
    <rPh sb="0" eb="2">
      <t>コウモン</t>
    </rPh>
    <rPh sb="3" eb="5">
      <t>メンペキ</t>
    </rPh>
    <rPh sb="5" eb="6">
      <t>ガタ</t>
    </rPh>
    <phoneticPr fontId="1"/>
  </si>
  <si>
    <t>0.6m×0.5m</t>
  </si>
  <si>
    <t>0.6m×0.5mの閉合してブロック化したひび割れ、打音異常なし</t>
  </si>
  <si>
    <t>0.2m×0.1m</t>
  </si>
  <si>
    <t>0.45m×0.1m</t>
  </si>
  <si>
    <t>はく落対策工</t>
  </si>
  <si>
    <t>0.1m×0.15m</t>
  </si>
  <si>
    <t>0.1m×0.15mの鋼材腐食、鋼材の表面的な錆び、構造鉄筋の可能性は低い</t>
  </si>
  <si>
    <t>0.05m×0.05m</t>
  </si>
  <si>
    <t>0.05m×0.05mの鋼材腐食、鋼材の表面的な錆び、構造鉄筋の可能性は低い</t>
  </si>
  <si>
    <t>0.05m×0.2m</t>
  </si>
  <si>
    <t>0.05m×0.2mの鋼材腐食、鋼材の表面的な錆び、構造鉄筋の可能性は低い
（写真番号S5-2・前回Ⅱb判定）</t>
  </si>
  <si>
    <t>0.5m×0.15m</t>
  </si>
  <si>
    <t>2.1m×0.4m</t>
  </si>
  <si>
    <t>0.1m×0.1m</t>
  </si>
  <si>
    <t>0.1m×0.1mの鋼材腐食、鋼材の表面的な錆び、構造鉄筋の可能性は低い</t>
  </si>
  <si>
    <t>0.1m×0.1mの鋼材腐食、鋼材の表面的な錆び、構造鉄筋の可能性は低い
（写真番号S17-1・前回Ⅱb判定）</t>
  </si>
  <si>
    <t>0.85m×0.2m</t>
  </si>
  <si>
    <t>0.95m×0.2m</t>
  </si>
  <si>
    <t>0.6m×0.3m</t>
  </si>
  <si>
    <t>0.65m×0.35m</t>
  </si>
  <si>
    <t>0.6m×0.3mの豆板（ジャンカ）、打音異常なし
（写真番号S23-1・前回Ⅱb判定）</t>
  </si>
  <si>
    <t>2.3m×0.3m</t>
  </si>
  <si>
    <t>1.2m×0.3m</t>
  </si>
  <si>
    <t>0.3m×0.05m</t>
  </si>
  <si>
    <t>0.15m×0.05m</t>
  </si>
  <si>
    <t>叩き落とし</t>
  </si>
  <si>
    <t>0.3m×0.05mのうきをハンマーで叩き落とした
（写真番号S26-1・前回Ⅱb判定）</t>
  </si>
  <si>
    <t>2.5m×1.75m</t>
  </si>
  <si>
    <t>1.8m×0.4m</t>
  </si>
  <si>
    <t>2.7m×0.35m</t>
  </si>
  <si>
    <t>2.7m×0.35mの横断方向目地に閉合してブロック化したひび割れ、打音異常なし</t>
  </si>
  <si>
    <t>1.55m×0.45m</t>
  </si>
  <si>
    <t>0.85m×1.2m</t>
  </si>
  <si>
    <t>0.3m×0.45m</t>
  </si>
  <si>
    <t>0.3m×0.45mの豆板（ジャンカ）、打音異常なし
（写真番号S30-1・前回Ⅱb判定）</t>
  </si>
  <si>
    <t>0.15m×0.25m</t>
  </si>
  <si>
    <t>0.15m×0.25mの豆板（ジャンカ）、打音異常なし</t>
  </si>
  <si>
    <t>0.2m×0.4m</t>
  </si>
  <si>
    <t>2.4m×1.35m</t>
  </si>
  <si>
    <t>0.8m×1.5m</t>
  </si>
  <si>
    <t>0.15m×0.2m</t>
  </si>
  <si>
    <t>0.15m×0.2mの閉合してブロック化したひび割れ、打音異常なし</t>
  </si>
  <si>
    <t>1.15m×1.1m</t>
  </si>
  <si>
    <t>1.7m×0.2m</t>
  </si>
  <si>
    <t>1.2m×1.0m</t>
  </si>
  <si>
    <t>0.05m×0.15m</t>
  </si>
  <si>
    <t>0.05m×0.15mのうきをハンマーで叩き落とした、背面に鋼材腐食あり</t>
  </si>
  <si>
    <t>0.05m×0.25m</t>
  </si>
  <si>
    <t>0.05m×0.25mの鋼材腐食、鋼材の表面的な錆び、構造鉄筋の可能性は低い</t>
  </si>
  <si>
    <t>0.05m×0.1m</t>
  </si>
  <si>
    <t>0.05m×0.1mのうきをハンマーで叩き落とした、背面に鋼材腐食あり</t>
  </si>
  <si>
    <t>0.4m×0.05m</t>
  </si>
  <si>
    <t>0.4m×0.05mの鋼材腐食、鋼材の表面的な錆び、構造鉄筋の可能性は低い
（写真番号S41-3・前回Ⅱb判定）</t>
  </si>
  <si>
    <t>0.1m×0.6m</t>
  </si>
  <si>
    <t>0.05m×0.4m</t>
  </si>
  <si>
    <t>0.05m×0.4mの鋼材腐食、鋼材の表面的な錆び、構造鉄筋の可能性は低い
（写真番号S41-2・前回Ⅱb判定）</t>
  </si>
  <si>
    <t>0.8m×0.3m</t>
  </si>
  <si>
    <t>0.8m×0.3mの豆板（ジャンカ）、打音異常なし
（写真番号S42-1・前回Ⅱb判定）</t>
  </si>
  <si>
    <t>0.1m×0.05m</t>
  </si>
  <si>
    <t>0.1m×0.05mの鋼材腐食、鋼材の表面的な錆び、構造鉄筋の可能性は低い</t>
  </si>
  <si>
    <t>0.5m×0.1m</t>
  </si>
  <si>
    <t>0.5m×0.1mの鋼材腐食、鋼材の表面的な錆び、構造鉄筋の可能性は低い
（写真番号S44-1・前回Ⅱb判定）</t>
  </si>
  <si>
    <t>0.1m×0.05mのうきをハンマーで叩き落とした</t>
  </si>
  <si>
    <t>0.3m×0.05mのうきをハンマーで叩き落とした、背面に鋼材腐食あり</t>
  </si>
  <si>
    <t>0.1m×0.05mの鋼材腐食、鋼材の表面的な錆び、構造鉄筋の可能性は低い
（写真番号S44-2・前回Ⅱb判定）</t>
  </si>
  <si>
    <t>0.3m×0.05mの鋼材腐食、鋼材の表面的な錆び、構造鉄筋の可能性は低い
（写真番号S44-2・前回Ⅱb判定）</t>
  </si>
  <si>
    <t>0.1m×0.35m</t>
  </si>
  <si>
    <t>0.1m×0.35mの鋼材腐食、鋼材の表面的な錆び、構造鉄筋の可能性は低い
（写真番号S45-1・前回Ⅱb判定）</t>
  </si>
  <si>
    <t>1.2m×0.75m</t>
  </si>
  <si>
    <t>0.05m×0.3m</t>
  </si>
  <si>
    <t>0.05m×0.3mの鋼材腐食、鋼材の表面的な錆び、構造鉄筋の可能性は低い
（写真番号S45-2・前回Ⅱb判定）</t>
  </si>
  <si>
    <t>0.15m×0.1m</t>
  </si>
  <si>
    <t>0.15m×0.1mのうきをハンマーで叩き落とした、背面に鋼材腐食あり</t>
  </si>
  <si>
    <t>0.15m×0.5m</t>
  </si>
  <si>
    <t>0.15m×0.5mの横断方向目地に閉合してブロック化したひび割れ、打音異常なし</t>
  </si>
  <si>
    <t>2.25m×0.8m</t>
  </si>
  <si>
    <t>0.1m×0.6mの鋼材腐食、鋼材の表面的な錆び、構造鉄筋の可能性は低い
（写真番号S46-1・前回Ⅱb判定）</t>
  </si>
  <si>
    <t>0.4m×0.05mの鋼材腐食、鋼材の表面的な錆び、構造鉄筋の可能性は低い
（写真番号S46-2・前回Ⅱb判定）</t>
  </si>
  <si>
    <t>0.05m×0.2mの鋼材腐食、鋼材の表面的な錆び、構造鉄筋の可能性は低い
（写真番号S47-1・前回Ⅱb判定）</t>
  </si>
  <si>
    <t>1.9m×1.75m</t>
  </si>
  <si>
    <t>0.1m×0.4m</t>
  </si>
  <si>
    <t>0.1m×0.4mの鋼材腐食、鋼材の表面的な錆び、構造鉄筋の可能性は低い</t>
  </si>
  <si>
    <t>0.05m×0.15mの鋼材腐食、鋼材の表面的な錆び、構造鉄筋の可能性は低い
（写真番号S49-1・前回Ⅱb判定）</t>
  </si>
  <si>
    <t>1.7m×1.4m</t>
  </si>
  <si>
    <t>1.7m×1.4mの閉合してブロック化したひび割れ、打音異常なし</t>
  </si>
  <si>
    <t>側壁（右側）</t>
  </si>
  <si>
    <t>再設置済</t>
    <rPh sb="0" eb="4">
      <t>サイセッチズ</t>
    </rPh>
    <phoneticPr fontId="11"/>
  </si>
  <si>
    <t>附S16</t>
    <rPh sb="0" eb="1">
      <t>フ</t>
    </rPh>
    <phoneticPr fontId="11"/>
  </si>
  <si>
    <t>附S24</t>
    <rPh sb="0" eb="1">
      <t>フ</t>
    </rPh>
    <phoneticPr fontId="11"/>
  </si>
  <si>
    <t>デリネータの頭部の脱落</t>
    <rPh sb="6" eb="8">
      <t>トウブ</t>
    </rPh>
    <rPh sb="9" eb="11">
      <t>ダツラク</t>
    </rPh>
    <phoneticPr fontId="11"/>
  </si>
  <si>
    <t>附S25</t>
    <rPh sb="0" eb="1">
      <t>フ</t>
    </rPh>
    <phoneticPr fontId="11"/>
  </si>
  <si>
    <t>附S26</t>
    <rPh sb="0" eb="1">
      <t>フ</t>
    </rPh>
    <phoneticPr fontId="11"/>
  </si>
  <si>
    <t>附S27</t>
    <rPh sb="0" eb="1">
      <t>フ</t>
    </rPh>
    <phoneticPr fontId="11"/>
  </si>
  <si>
    <t>附S28</t>
    <rPh sb="0" eb="1">
      <t>フ</t>
    </rPh>
    <phoneticPr fontId="11"/>
  </si>
  <si>
    <t>附S29</t>
    <rPh sb="0" eb="1">
      <t>フ</t>
    </rPh>
    <phoneticPr fontId="11"/>
  </si>
  <si>
    <t>附S32</t>
    <rPh sb="0" eb="1">
      <t>フ</t>
    </rPh>
    <phoneticPr fontId="11"/>
  </si>
  <si>
    <t>附S48</t>
    <rPh sb="0" eb="1">
      <t>フ</t>
    </rPh>
    <phoneticPr fontId="11"/>
  </si>
  <si>
    <t>撤去済</t>
    <rPh sb="0" eb="3">
      <t>テッキョズミ</t>
    </rPh>
    <phoneticPr fontId="11"/>
  </si>
  <si>
    <t>ボルト・ナット，アンカー類</t>
  </si>
  <si>
    <t>S16</t>
    <phoneticPr fontId="6"/>
  </si>
  <si>
    <t>S24</t>
    <phoneticPr fontId="6"/>
  </si>
  <si>
    <t>S25</t>
    <phoneticPr fontId="6"/>
  </si>
  <si>
    <t>S26</t>
    <phoneticPr fontId="6"/>
  </si>
  <si>
    <t>S27</t>
    <phoneticPr fontId="6"/>
  </si>
  <si>
    <t>S28</t>
    <phoneticPr fontId="6"/>
  </si>
  <si>
    <t>S29</t>
    <phoneticPr fontId="6"/>
  </si>
  <si>
    <t>S31</t>
    <phoneticPr fontId="6"/>
  </si>
  <si>
    <t>S32</t>
    <phoneticPr fontId="6"/>
  </si>
  <si>
    <t>S48</t>
    <phoneticPr fontId="6"/>
  </si>
  <si>
    <t>２箇所</t>
    <rPh sb="1" eb="3">
      <t>カショ</t>
    </rPh>
    <phoneticPr fontId="6"/>
  </si>
  <si>
    <t>１箇所</t>
    <rPh sb="1" eb="3">
      <t>カショ</t>
    </rPh>
    <phoneticPr fontId="6"/>
  </si>
  <si>
    <t>再設置済</t>
    <rPh sb="0" eb="4">
      <t>サイセッチズ</t>
    </rPh>
    <phoneticPr fontId="6"/>
  </si>
  <si>
    <t>×</t>
    <phoneticPr fontId="6"/>
  </si>
  <si>
    <t>撤去済</t>
    <rPh sb="0" eb="3">
      <t>テッキョズミ</t>
    </rPh>
    <phoneticPr fontId="6"/>
  </si>
  <si>
    <t>0.6m×0.3mの閉合してブロック化したひび割れ、打音異常なし</t>
  </si>
  <si>
    <t>0.25m×0.75m</t>
  </si>
  <si>
    <t>0.25m×0.75mの豆板（ジャンカ）、打音異常なし
（写真番号S40-1・前回Ⅱb判定）</t>
  </si>
  <si>
    <t>0.03m×0.03m</t>
  </si>
  <si>
    <t>0.03m×0.03mの鋼材腐食、鋼材の表面的な錆び、構造鉄筋の可能性は低い
（写真番号S48-2・前回Ⅱb判定）</t>
  </si>
  <si>
    <t>豆板</t>
  </si>
  <si>
    <t>背面に鋼材腐食あり</t>
  </si>
  <si>
    <t>S001</t>
    <phoneticPr fontId="11"/>
  </si>
  <si>
    <t>S002</t>
    <phoneticPr fontId="11"/>
  </si>
  <si>
    <t>S003</t>
    <phoneticPr fontId="11"/>
  </si>
  <si>
    <t>S004</t>
    <phoneticPr fontId="11"/>
  </si>
  <si>
    <t>S005</t>
    <phoneticPr fontId="11"/>
  </si>
  <si>
    <t>S006</t>
    <phoneticPr fontId="11"/>
  </si>
  <si>
    <t>S007</t>
    <phoneticPr fontId="11"/>
  </si>
  <si>
    <t>S008</t>
    <phoneticPr fontId="11"/>
  </si>
  <si>
    <t>S009</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</si>
  <si>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</si>
  <si>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</si>
  <si>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</si>
  <si>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</si>
  <si>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</si>
  <si>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</si>
  <si>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</si>
  <si>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</si>
  <si>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</si>
  <si>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</si>
  <si>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</si>
  <si>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</si>
  <si>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</si>
  <si>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</si>
  <si>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</si>
  <si>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S025</t>
    <phoneticPr fontId="11"/>
  </si>
  <si>
    <t>S026</t>
    <phoneticPr fontId="11"/>
  </si>
  <si>
    <t>S027</t>
    <phoneticPr fontId="11"/>
  </si>
  <si>
    <t>S028</t>
    <phoneticPr fontId="11"/>
  </si>
  <si>
    <t>S029</t>
    <phoneticPr fontId="11"/>
  </si>
  <si>
    <t>S030</t>
    <phoneticPr fontId="11"/>
  </si>
  <si>
    <t>S031</t>
    <phoneticPr fontId="11"/>
  </si>
  <si>
    <t>S032</t>
    <phoneticPr fontId="11"/>
  </si>
  <si>
    <t>S033</t>
    <phoneticPr fontId="11"/>
  </si>
  <si>
    <t>S034</t>
    <phoneticPr fontId="11"/>
  </si>
  <si>
    <t>S035</t>
    <phoneticPr fontId="11"/>
  </si>
  <si>
    <t>S036</t>
    <phoneticPr fontId="11"/>
  </si>
  <si>
    <t>S037</t>
    <phoneticPr fontId="11"/>
  </si>
  <si>
    <t>S038</t>
    <phoneticPr fontId="11"/>
  </si>
  <si>
    <t>S039</t>
    <phoneticPr fontId="11"/>
  </si>
  <si>
    <t>S040</t>
    <phoneticPr fontId="11"/>
  </si>
  <si>
    <t>S041</t>
    <phoneticPr fontId="11"/>
  </si>
  <si>
    <t>S042</t>
    <phoneticPr fontId="11"/>
  </si>
  <si>
    <t>S043</t>
    <phoneticPr fontId="11"/>
  </si>
  <si>
    <t>S044</t>
    <phoneticPr fontId="11"/>
  </si>
  <si>
    <t>S045</t>
    <phoneticPr fontId="11"/>
  </si>
  <si>
    <t>S046</t>
    <phoneticPr fontId="11"/>
  </si>
  <si>
    <t>S047</t>
    <phoneticPr fontId="11"/>
  </si>
  <si>
    <t>S048</t>
    <phoneticPr fontId="11"/>
  </si>
  <si>
    <t>S049</t>
    <phoneticPr fontId="11"/>
  </si>
  <si>
    <t>叩き落しにより健全性"Ⅰ"</t>
  </si>
  <si>
    <t>背面に鋼材腐食ありのため健全性"Ⅱb"</t>
  </si>
  <si>
    <t>2002年</t>
    <rPh sb="4" eb="5">
      <t>ネン</t>
    </rPh>
    <phoneticPr fontId="11"/>
  </si>
  <si>
    <t>2005年</t>
    <rPh sb="4" eb="5">
      <t>ネン</t>
    </rPh>
    <phoneticPr fontId="11"/>
  </si>
  <si>
    <t>0.2m×0.1mの横断方向目地周辺の打音異常部、進行が認められたため一部叩き落としを実施、閉合が懸念される
（写真番号S1-4・前回Ⅲ判定）</t>
    <rPh sb="25" eb="27">
      <t>シンコウ</t>
    </rPh>
    <rPh sb="28" eb="29">
      <t>ミト</t>
    </rPh>
    <rPh sb="35" eb="37">
      <t>イチブ</t>
    </rPh>
    <rPh sb="37" eb="38">
      <t>タタ</t>
    </rPh>
    <rPh sb="39" eb="40">
      <t>オ</t>
    </rPh>
    <rPh sb="43" eb="45">
      <t>ジッシ</t>
    </rPh>
    <phoneticPr fontId="11"/>
  </si>
  <si>
    <t>打音異常は確認できない、ひび割れも進行していない
（写真番号S1-5・前回Ⅲ判定）</t>
    <rPh sb="14" eb="15">
      <t>ワ</t>
    </rPh>
    <rPh sb="17" eb="19">
      <t>シンコウ</t>
    </rPh>
    <phoneticPr fontId="11"/>
  </si>
  <si>
    <t>2.3m×0.3mの横断方向目地周辺の打音異常部、打音異常範囲拡大はあるもののひび割れが無く閉合の懸念がない
（写真番号S25-1・前回Ⅲ判定）</t>
    <rPh sb="25" eb="27">
      <t>ダオン</t>
    </rPh>
    <rPh sb="27" eb="29">
      <t>イジョウ</t>
    </rPh>
    <rPh sb="29" eb="31">
      <t>ハンイ</t>
    </rPh>
    <rPh sb="31" eb="33">
      <t>カクダイ</t>
    </rPh>
    <rPh sb="41" eb="42">
      <t>ワ</t>
    </rPh>
    <rPh sb="44" eb="45">
      <t>ナ</t>
    </rPh>
    <rPh sb="46" eb="48">
      <t>ヘイゴウ</t>
    </rPh>
    <rPh sb="49" eb="51">
      <t>ケネン</t>
    </rPh>
    <phoneticPr fontId="11"/>
  </si>
  <si>
    <t>2.1m×0.4mの横断方向目地に閉合してブロック化したひび割れ、打音異常なし、進行は確認されない
（写真番号S8-2・前回Ⅱb判定）</t>
    <rPh sb="40" eb="42">
      <t>シンコウ</t>
    </rPh>
    <rPh sb="43" eb="45">
      <t>カクニン</t>
    </rPh>
    <phoneticPr fontId="11"/>
  </si>
  <si>
    <t>0.5m×0.15mの横断方向目地に閉合してブロック化したひび割れ、打音異常なし、進行は確認されない
（写真番号S7-2・前回Ⅱb判定）</t>
    <phoneticPr fontId="11"/>
  </si>
  <si>
    <t>0.5m×0.15mの横断方向目地に閉合してブロック化したひび割れ、打音異常なし、進行は確認されない
（写真番号S13-3・前回Ⅱb判定）</t>
    <phoneticPr fontId="11"/>
  </si>
  <si>
    <t>0.95m×0.2mの横断方向目地に閉合してブロック化したひび割れ、打音異常なし、進行は確認されない
（写真番号S21-2・前回Ⅱb判定）</t>
    <phoneticPr fontId="11"/>
  </si>
  <si>
    <t>0.85m×0.2mの横断方向目地に閉合してブロック化したひび割れ、打音異常なし、進行は確認されない
（写真番号S19-2・前回Ⅱb判定）</t>
    <phoneticPr fontId="11"/>
  </si>
  <si>
    <t>2.5m×1.75mの閉合してブロック化したひび割れ、打音異常なし、進行は確認されない
（写真番号S27-3・前回Ⅱb判定）</t>
    <phoneticPr fontId="11"/>
  </si>
  <si>
    <t>1.8m×0.4mの横断方向目地に閉合してブロック化したひび割れ、打音異常なし、進行は確認されない
（写真番号S28-2・前回Ⅱb判定）</t>
    <phoneticPr fontId="11"/>
  </si>
  <si>
    <t>1.55m×0.45mの横断方向目地に閉合してブロック化したひび割れ、打音異常なし、進行は確認されない
（写真番号S29-2・前回Ⅱb判定）</t>
    <phoneticPr fontId="11"/>
  </si>
  <si>
    <t>0.85m×1.2mの閉合してブロック化したひび割れ、打音異常なし、進行は確認されない
（写真番号S29-1・前回Ⅱb判定）</t>
    <phoneticPr fontId="11"/>
  </si>
  <si>
    <t>0.2m×0.4mの覆工の打音異常部、閉合が懸念されるひび割れなし、進行は確認されない
（写真番号S31-2・前回Ⅱb判定）</t>
    <phoneticPr fontId="11"/>
  </si>
  <si>
    <t>2.4m×1.35mの閉合してブロック化したひび割れ、打音異常なし、進行は確認されない
（写真番号S32-2・前回Ⅱb判定）</t>
    <phoneticPr fontId="11"/>
  </si>
  <si>
    <t>0.8m×1.5mの覆工の打音異常部、閉合が懸念されるひび割れなし、進行は確認されない
（写真番号S32-1・前回Ⅱb判定）</t>
    <phoneticPr fontId="11"/>
  </si>
  <si>
    <t>1.15m×1.1mの閉合してブロック化したひび割れ、打音異常なし、進行は確認されない
（写真番号S34-1・前回Ⅱb判定）</t>
    <phoneticPr fontId="11"/>
  </si>
  <si>
    <t>1.7m×0.2mの横断方向目地に閉合してブロック化したひび割れ、打音異常なし、進行は確認されない
（写真番号S36-2・前回Ⅱb判定）</t>
    <phoneticPr fontId="11"/>
  </si>
  <si>
    <t>1.2m×1.0mの閉合してブロック化したひび割れ、打音異常なし、進行は確認されない
（写真番号S38-2・前回Ⅱb判定）</t>
    <phoneticPr fontId="11"/>
  </si>
  <si>
    <t>0.1m×0.6mの閉合してブロック化したひび割れ、打音異常なし、進行は確認されない
（写真番号S41-1・前回Ⅱb判定）</t>
    <phoneticPr fontId="11"/>
  </si>
  <si>
    <t>1.2m×0.75mの閉合してブロック化したひび割れ、打音異常なし、進行は確認されない
（写真番号S45-3・前回Ⅱb判定）</t>
    <phoneticPr fontId="11"/>
  </si>
  <si>
    <t>2.25m×0.8mの横断方向目地に閉合してブロック化したひび割れ、打音異常なし、進行は確認されない
（写真番号S46-3・前回Ⅱb判定）</t>
    <phoneticPr fontId="11"/>
  </si>
  <si>
    <t>1.9m×1.75mの閉合してブロック化したひび割れ、打音異常なし、進行は確認されない
（写真番号S47-2・前回Ⅱb判定）</t>
    <phoneticPr fontId="11"/>
  </si>
  <si>
    <r>
      <t>(A)トンネルの健全性の診断の区分の判定結果
・本トンネルの健全性の診断の区分はⅢである（材質劣化：Ⅲ）
(B)トンネル毎の健全性の診断の区分に関係する変状に関する所見
１）変状・異常の内容とそれが確認された部材・部位（客観的事実）
・変状番号PS-1などのブロック化して閉合したひび割れは打音異常がなく（Ⅱb判定）、将来的に落下する可能性が低いため監視を継続する。
・変状番号S1-1の横断方向目地周辺の打音異常部は閉合が懸念されるひび割れはないが、進行が認められたため一部叩き落としを実施した。落下する可能性がある（Ⅲ判定）ため早期に措置を講じる必要がある。
・変状番号S25-1の横断方向目地周辺の打音異常部は閉合が懸念されるひび割れはなく進行は確認されず（Ⅱb判定）、将来的に落下する可能性が低いため監視を継続する。
・変状番号S4-1などに鋼材の表面的な錆びが確認されたが構造鉄筋の可能性は低く（Ⅱb判定）、監視を継続する。
２）変状等の原因（推定）
・施工起因（豆板等）が原因と想定されるうき、はく離箇所が点在するが、進行性は認められず、適切に監視を併用することで、次回定期点検で状態の把握を行う。
３）施設の現状と次回定期点検まで及び将来における構造物の状態（推定）
・道路トンネルの構造物としての安全性や安定に関わる変状はない。
・・Ⅲ相当の変状が道路利用者被害をもたらす可能性が考えられる。
４）措置の必要性の判断に関わる事項
・</t>
    </r>
    <r>
      <rPr>
        <sz val="20"/>
        <rFont val="Malgun Gothic"/>
        <family val="3"/>
        <charset val="129"/>
      </rPr>
      <t>はく落防止</t>
    </r>
    <r>
      <rPr>
        <sz val="20"/>
        <rFont val="HGSｺﾞｼｯｸM"/>
        <family val="3"/>
        <charset val="128"/>
      </rPr>
      <t>対策の適用が必須であり、応急対策または本対策を検討・実施する必要がある。
・監視により安全性の確認を行う。監視の方法は県点検マニュアルに準じる。
５）その他、次回定期点検へ引き継ぐ事項等
・点検時の応急措置（叩き落としや防錆処理）により当面の利用者被害は防止できており、5年ごとの定期点検で打音検査を中心とした監視が必要である。</t>
    </r>
    <rPh sb="186" eb="190">
      <t>ヘンジョウバンゴウ</t>
    </rPh>
    <rPh sb="210" eb="212">
      <t>ヘイゴウ</t>
    </rPh>
    <rPh sb="213" eb="215">
      <t>ケネン</t>
    </rPh>
    <rPh sb="220" eb="221">
      <t>ワ</t>
    </rPh>
    <rPh sb="227" eb="229">
      <t>シンコウ</t>
    </rPh>
    <rPh sb="230" eb="231">
      <t>ミト</t>
    </rPh>
    <rPh sb="237" eb="239">
      <t>イチブ</t>
    </rPh>
    <rPh sb="239" eb="240">
      <t>タタ</t>
    </rPh>
    <rPh sb="241" eb="242">
      <t>オ</t>
    </rPh>
    <rPh sb="245" eb="247">
      <t>ジッシ</t>
    </rPh>
    <rPh sb="324" eb="326">
      <t>シンコウ</t>
    </rPh>
    <rPh sb="327" eb="329">
      <t>カクニン</t>
    </rPh>
    <phoneticPr fontId="11"/>
  </si>
  <si>
    <t>×</t>
  </si>
  <si>
    <t>34.12836,132.17178</t>
    <phoneticPr fontId="11"/>
  </si>
  <si>
    <t>0.78m×0.03m</t>
    <phoneticPr fontId="11"/>
  </si>
  <si>
    <t>0.78m×0.03m</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</si>
</sst>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 箇所&quot;"/>
    <numFmt numFmtId="199" formatCode="0&quot; スパン&quot;"/>
    <numFmt numFmtId="200" formatCode="0.0_);[Red]\(0.0\)"/>
    <numFmt numFmtId="201" formatCode="0.00000_ "/>
    <numFmt numFmtId="202" formatCode="0.00&quot;m&quot;"/>
    <numFmt numFmtId="203" formatCode="&quot;附&quot;@"/>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20"/>
      <name val="Malgun Gothic"/>
      <family val="3"/>
      <charset val="129"/>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D9D9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6" fillId="0" borderId="0">
      <alignment vertical="center"/>
    </xf>
    <xf numFmtId="0" fontId="3" fillId="0" borderId="0">
      <alignment vertical="center"/>
    </xf>
    <xf numFmtId="0" fontId="2" fillId="0" borderId="0">
      <alignment vertical="center"/>
    </xf>
    <xf numFmtId="0" fontId="15" fillId="0" borderId="0"/>
  </cellStyleXfs>
  <cellXfs count="1081">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5"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0" borderId="26" xfId="5" applyFont="1" applyBorder="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2" borderId="29" xfId="5" applyFont="1" applyFill="1" applyBorder="1" applyAlignment="1">
      <alignment horizontal="center" vertical="center"/>
    </xf>
    <xf numFmtId="0" fontId="18"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8" fillId="2" borderId="45"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5"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186" fontId="18" fillId="0" borderId="3" xfId="5" applyNumberFormat="1" applyFont="1" applyBorder="1" applyAlignment="1">
      <alignment horizontal="center" vertical="center" shrinkToFit="1"/>
    </xf>
    <xf numFmtId="186" fontId="18" fillId="0" borderId="45" xfId="5" applyNumberFormat="1" applyFont="1" applyBorder="1" applyAlignment="1">
      <alignment horizontal="center" vertical="center" shrinkToFit="1"/>
    </xf>
    <xf numFmtId="186" fontId="18" fillId="0" borderId="19" xfId="5" applyNumberFormat="1" applyFont="1" applyBorder="1" applyAlignment="1">
      <alignment horizontal="center" vertical="center" shrinkToFit="1"/>
    </xf>
    <xf numFmtId="186" fontId="18" fillId="0" borderId="27" xfId="5" applyNumberFormat="1" applyFont="1" applyBorder="1" applyAlignment="1">
      <alignment horizontal="center" vertical="center" shrinkToFit="1"/>
    </xf>
    <xf numFmtId="2" fontId="18" fillId="0" borderId="27" xfId="5" applyNumberFormat="1" applyFont="1" applyBorder="1" applyAlignment="1">
      <alignment horizontal="center" vertical="center" shrinkToFit="1"/>
    </xf>
    <xf numFmtId="0" fontId="18" fillId="2" borderId="33" xfId="5" applyFont="1" applyFill="1" applyBorder="1" applyAlignment="1">
      <alignment horizontal="center" vertical="center"/>
    </xf>
    <xf numFmtId="2" fontId="18" fillId="0" borderId="1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40" fillId="2" borderId="1" xfId="2" applyFont="1" applyFill="1" applyBorder="1" applyAlignment="1">
      <alignment horizontal="center" vertical="center" wrapText="1" shrinkToFit="1"/>
    </xf>
    <xf numFmtId="0" fontId="12" fillId="0" borderId="0" xfId="4" applyFont="1" applyAlignment="1">
      <alignment horizontal="center" vertical="center"/>
    </xf>
    <xf numFmtId="190" fontId="33" fillId="0" borderId="1" xfId="2" applyNumberFormat="1" applyFont="1" applyBorder="1" applyAlignment="1" applyProtection="1">
      <alignment horizontal="right" vertical="center" shrinkToFit="1"/>
      <protection locked="0"/>
    </xf>
    <xf numFmtId="190" fontId="33" fillId="0" borderId="2" xfId="2" applyNumberFormat="1" applyFont="1" applyBorder="1" applyAlignment="1" applyProtection="1">
      <alignment horizontal="right" vertical="center" shrinkToFit="1"/>
      <protection locked="0"/>
    </xf>
    <xf numFmtId="0" fontId="41" fillId="0" borderId="0" xfId="0" applyFont="1">
      <alignment vertical="center"/>
    </xf>
    <xf numFmtId="0" fontId="39" fillId="0" borderId="0" xfId="0" applyFont="1">
      <alignment vertical="center"/>
    </xf>
    <xf numFmtId="0" fontId="13" fillId="0" borderId="0" xfId="0" applyFont="1">
      <alignment vertical="center"/>
    </xf>
    <xf numFmtId="0" fontId="18"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18" fillId="0" borderId="0" xfId="5" applyFont="1">
      <alignment vertical="center"/>
    </xf>
    <xf numFmtId="0" fontId="12" fillId="0" borderId="7" xfId="5" applyFont="1" applyBorder="1">
      <alignment vertical="center"/>
    </xf>
    <xf numFmtId="177" fontId="26"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5" fillId="0" borderId="0" xfId="2" applyFont="1" applyAlignment="1">
      <alignment vertical="center"/>
    </xf>
    <xf numFmtId="0" fontId="48" fillId="2" borderId="14" xfId="2" applyFont="1" applyFill="1" applyBorder="1" applyAlignment="1">
      <alignment vertical="center" textRotation="255" wrapText="1" shrinkToFit="1"/>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6" fillId="0" borderId="9" xfId="2" applyFont="1" applyBorder="1" applyAlignment="1" applyProtection="1">
      <alignment horizontal="center" vertical="center" shrinkToFit="1"/>
      <protection locked="0"/>
    </xf>
    <xf numFmtId="0" fontId="46" fillId="0" borderId="13" xfId="2" applyFont="1" applyBorder="1" applyAlignment="1" applyProtection="1">
      <alignment horizontal="center" vertical="center" shrinkToFit="1"/>
      <protection locked="0"/>
    </xf>
    <xf numFmtId="0" fontId="46" fillId="0" borderId="9" xfId="2" applyFont="1" applyBorder="1" applyAlignment="1" applyProtection="1">
      <alignment horizontal="center" vertical="center"/>
      <protection locked="0"/>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176" fontId="46" fillId="2" borderId="1" xfId="2" applyNumberFormat="1" applyFont="1" applyFill="1" applyBorder="1" applyAlignment="1">
      <alignment horizontal="center" vertical="center" shrinkToFit="1"/>
    </xf>
    <xf numFmtId="196"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6" fillId="0" borderId="0" xfId="2" applyFont="1" applyAlignment="1" applyProtection="1">
      <alignment vertical="center"/>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6" fillId="2" borderId="2"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2" borderId="1"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1" xfId="2" applyFont="1" applyBorder="1" applyAlignment="1">
      <alignment horizontal="center" vertical="center" shrinkToFit="1"/>
    </xf>
    <xf numFmtId="0" fontId="46" fillId="2" borderId="1" xfId="2" applyFont="1" applyFill="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0" fontId="46" fillId="0" borderId="2" xfId="2" applyFont="1" applyBorder="1" applyAlignment="1" applyProtection="1">
      <alignment horizontal="center" vertical="center" shrinkToFit="1"/>
      <protection locked="0"/>
    </xf>
    <xf numFmtId="0" fontId="46" fillId="0" borderId="3" xfId="2" applyFont="1" applyBorder="1" applyAlignment="1">
      <alignment horizontal="center" vertical="center"/>
    </xf>
    <xf numFmtId="0" fontId="46" fillId="0" borderId="8" xfId="2" applyFont="1" applyBorder="1" applyAlignment="1">
      <alignment horizontal="center" vertical="center"/>
    </xf>
    <xf numFmtId="176" fontId="46" fillId="2" borderId="14" xfId="2" applyNumberFormat="1" applyFont="1" applyFill="1" applyBorder="1" applyAlignment="1">
      <alignment horizontal="center" vertical="center" shrinkToFit="1"/>
    </xf>
    <xf numFmtId="0" fontId="46" fillId="2" borderId="1"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1" xfId="2" applyFont="1" applyFill="1" applyBorder="1" applyAlignment="1">
      <alignment horizontal="center"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178" fontId="18" fillId="0" borderId="0" xfId="4" applyNumberFormat="1" applyFont="1" applyAlignment="1">
      <alignment horizontal="center" vertical="center" shrinkToFit="1"/>
    </xf>
    <xf numFmtId="0" fontId="46" fillId="3" borderId="1" xfId="4" applyFont="1" applyFill="1" applyBorder="1" applyAlignment="1">
      <alignment horizontal="center" vertical="center"/>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6"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8" fillId="0" borderId="17"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5" xfId="5" applyFont="1" applyBorder="1" applyAlignment="1">
      <alignment horizontal="center" vertical="center" shrinkToFit="1"/>
    </xf>
    <xf numFmtId="0" fontId="18" fillId="0" borderId="28" xfId="5" applyFont="1" applyBorder="1" applyAlignment="1">
      <alignment vertical="center" shrinkToFit="1"/>
    </xf>
    <xf numFmtId="0" fontId="18" fillId="0" borderId="44" xfId="5" applyFont="1" applyBorder="1" applyAlignment="1">
      <alignment vertical="center" shrinkToFit="1"/>
    </xf>
    <xf numFmtId="0" fontId="18" fillId="0" borderId="26" xfId="5" applyFont="1" applyBorder="1" applyAlignment="1">
      <alignment horizontal="center" vertical="center" shrinkToFit="1"/>
    </xf>
    <xf numFmtId="0" fontId="18" fillId="0" borderId="27" xfId="5" applyFont="1" applyBorder="1" applyAlignment="1">
      <alignment horizontal="center" vertical="center" shrinkToFit="1"/>
    </xf>
    <xf numFmtId="0" fontId="18" fillId="0" borderId="8" xfId="5" applyFont="1" applyBorder="1" applyAlignment="1">
      <alignment horizontal="center" vertical="center" shrinkToFit="1"/>
    </xf>
    <xf numFmtId="2" fontId="18" fillId="0" borderId="29"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4"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6" xfId="5" applyNumberFormat="1" applyFont="1" applyBorder="1" applyAlignment="1">
      <alignment horizontal="center" vertical="center" shrinkToFit="1"/>
    </xf>
    <xf numFmtId="179" fontId="18" fillId="0" borderId="27" xfId="5" applyNumberFormat="1" applyFont="1" applyBorder="1" applyAlignment="1">
      <alignment horizontal="center" vertical="center" shrinkToFit="1"/>
    </xf>
    <xf numFmtId="0" fontId="32" fillId="0" borderId="0" xfId="2" applyFont="1" applyAlignment="1">
      <alignment vertical="center"/>
    </xf>
    <xf numFmtId="0" fontId="18" fillId="0" borderId="1" xfId="2" applyFont="1" applyBorder="1" applyAlignment="1" applyProtection="1">
      <alignment vertical="center" shrinkToFit="1"/>
      <protection locked="0"/>
    </xf>
    <xf numFmtId="193" fontId="33" fillId="8" borderId="1" xfId="2" applyNumberFormat="1" applyFont="1" applyFill="1" applyBorder="1" applyAlignment="1" applyProtection="1">
      <alignment horizontal="center" vertical="center" shrinkToFit="1"/>
      <protection locked="0"/>
    </xf>
    <xf numFmtId="0" fontId="33" fillId="2" borderId="1" xfId="2" applyFont="1" applyFill="1" applyBorder="1" applyAlignment="1" applyProtection="1">
      <alignment horizontal="center" vertical="center" wrapText="1"/>
      <protection locked="0"/>
    </xf>
    <xf numFmtId="193" fontId="15" fillId="0" borderId="1" xfId="2" applyNumberFormat="1" applyBorder="1" applyAlignment="1">
      <alignment vertical="center" shrinkToFit="1"/>
    </xf>
    <xf numFmtId="190" fontId="43" fillId="0" borderId="0" xfId="5" applyNumberFormat="1" applyFont="1">
      <alignment vertical="center"/>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9" fillId="0" borderId="1" xfId="7" applyFont="1" applyBorder="1" applyAlignment="1">
      <alignment horizontal="center" vertical="center" shrinkToFit="1"/>
    </xf>
    <xf numFmtId="186" fontId="9" fillId="0" borderId="1" xfId="7" applyNumberFormat="1" applyFont="1" applyBorder="1" applyAlignment="1">
      <alignment horizontal="right" vertical="center" shrinkToFit="1"/>
    </xf>
    <xf numFmtId="0" fontId="9" fillId="0" borderId="1" xfId="2" applyFont="1" applyBorder="1" applyAlignment="1" applyProtection="1">
      <alignment horizontal="center" vertical="center" shrinkToFit="1"/>
      <protection locked="0"/>
    </xf>
    <xf numFmtId="0" fontId="9" fillId="0" borderId="1" xfId="7" applyFont="1" applyBorder="1" applyAlignment="1">
      <alignment vertical="center" shrinkToFit="1"/>
    </xf>
    <xf numFmtId="0" fontId="9" fillId="0" borderId="1" xfId="2" applyFont="1" applyBorder="1" applyAlignment="1">
      <alignment vertical="center" shrinkToFit="1"/>
    </xf>
    <xf numFmtId="187" fontId="9" fillId="0" borderId="1" xfId="7" applyNumberFormat="1" applyFont="1" applyBorder="1" applyAlignment="1">
      <alignment horizontal="center" vertical="center" shrinkToFit="1"/>
    </xf>
    <xf numFmtId="186" fontId="46" fillId="0" borderId="8" xfId="2" applyNumberFormat="1" applyFont="1" applyBorder="1" applyAlignment="1" applyProtection="1">
      <alignment horizontal="center" vertical="center" shrinkToFit="1"/>
      <protection locked="0"/>
    </xf>
    <xf numFmtId="200" fontId="46" fillId="0" borderId="8" xfId="2" applyNumberFormat="1" applyFont="1" applyBorder="1" applyAlignment="1" applyProtection="1">
      <alignment horizontal="center" vertical="center" shrinkToFit="1"/>
      <protection locked="0"/>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93" fontId="12" fillId="0" borderId="39" xfId="5" applyNumberFormat="1" applyFont="1" applyBorder="1" applyAlignment="1">
      <alignment horizontal="center" vertical="center" shrinkToFit="1"/>
    </xf>
    <xf numFmtId="193" fontId="12" fillId="0" borderId="46" xfId="5" applyNumberFormat="1" applyFont="1" applyBorder="1" applyAlignment="1">
      <alignment horizontal="center" vertical="center" shrinkToFit="1"/>
    </xf>
    <xf numFmtId="193" fontId="12" fillId="0" borderId="41" xfId="5" applyNumberFormat="1" applyFont="1" applyBorder="1" applyAlignment="1">
      <alignment horizontal="center" vertical="center" shrinkToFit="1"/>
    </xf>
    <xf numFmtId="193" fontId="12" fillId="0" borderId="32" xfId="5" applyNumberFormat="1" applyFont="1" applyBorder="1" applyAlignment="1">
      <alignment horizontal="center" vertical="center" shrinkToFit="1"/>
    </xf>
    <xf numFmtId="193" fontId="12" fillId="0" borderId="38" xfId="5" applyNumberFormat="1" applyFont="1" applyBorder="1" applyAlignment="1">
      <alignment horizontal="center" vertical="center" shrinkToFit="1"/>
    </xf>
    <xf numFmtId="193" fontId="12" fillId="0" borderId="37" xfId="5" applyNumberFormat="1" applyFont="1" applyBorder="1" applyAlignment="1">
      <alignment horizontal="center" vertical="center" shrinkToFit="1"/>
    </xf>
    <xf numFmtId="0" fontId="15" fillId="0" borderId="0" xfId="2" applyAlignment="1">
      <alignment vertical="center" shrinkToFit="1"/>
    </xf>
    <xf numFmtId="186" fontId="9" fillId="0" borderId="1" xfId="7" quotePrefix="1" applyNumberFormat="1" applyFont="1" applyBorder="1" applyAlignment="1">
      <alignment horizontal="right" vertical="center" shrinkToFit="1"/>
    </xf>
    <xf numFmtId="193" fontId="33" fillId="0" borderId="1" xfId="2" applyNumberFormat="1" applyFont="1" applyBorder="1" applyAlignment="1" applyProtection="1">
      <alignment horizontal="center" vertical="center" shrinkToFit="1"/>
      <protection locked="0"/>
    </xf>
    <xf numFmtId="0" fontId="46" fillId="0" borderId="6" xfId="2" applyFont="1" applyBorder="1" applyAlignment="1" applyProtection="1">
      <alignment horizontal="center" vertical="center" shrinkToFit="1"/>
      <protection locked="0"/>
    </xf>
    <xf numFmtId="0" fontId="44"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4" fillId="2" borderId="1" xfId="2" applyFont="1" applyFill="1" applyBorder="1" applyAlignment="1">
      <alignment horizontal="center" vertical="center" shrinkToFit="1"/>
    </xf>
    <xf numFmtId="0" fontId="46" fillId="0" borderId="3" xfId="2" applyFont="1" applyBorder="1" applyAlignment="1" applyProtection="1">
      <alignment horizontal="center" vertical="center" shrinkToFit="1"/>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shrinkToFit="1"/>
      <protection locked="0"/>
    </xf>
    <xf numFmtId="176" fontId="54" fillId="0" borderId="3" xfId="2" applyNumberFormat="1" applyFont="1" applyBorder="1" applyAlignment="1" applyProtection="1">
      <alignment horizontal="center" vertical="center" shrinkToFit="1"/>
      <protection locked="0"/>
    </xf>
    <xf numFmtId="176" fontId="54" fillId="0" borderId="8" xfId="2" applyNumberFormat="1" applyFont="1" applyBorder="1" applyAlignment="1" applyProtection="1">
      <alignment horizontal="center" vertical="center" shrinkToFit="1"/>
      <protection locked="0"/>
    </xf>
    <xf numFmtId="0" fontId="54" fillId="2" borderId="8" xfId="2" applyFont="1" applyFill="1" applyBorder="1" applyAlignment="1">
      <alignment horizontal="center" vertical="center" shrinkToFit="1"/>
    </xf>
    <xf numFmtId="0" fontId="54" fillId="0" borderId="2" xfId="2" applyFont="1" applyBorder="1" applyAlignment="1" applyProtection="1">
      <alignment horizontal="center" vertical="center" shrinkToFit="1"/>
      <protection locked="0"/>
    </xf>
    <xf numFmtId="0" fontId="54" fillId="0" borderId="3" xfId="2" applyFont="1" applyBorder="1" applyAlignment="1" applyProtection="1">
      <alignment horizontal="center" vertical="center" shrinkToFit="1"/>
      <protection locked="0"/>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176" fontId="46" fillId="0" borderId="2" xfId="2" applyNumberFormat="1" applyFont="1" applyBorder="1" applyAlignment="1" applyProtection="1">
      <alignment horizontal="center" vertical="center" shrinkToFit="1"/>
      <protection locked="0"/>
    </xf>
    <xf numFmtId="176" fontId="46" fillId="0" borderId="3" xfId="2" applyNumberFormat="1" applyFont="1" applyBorder="1" applyAlignment="1" applyProtection="1">
      <alignment horizontal="center" vertical="center" shrinkToFit="1"/>
      <protection locked="0"/>
    </xf>
    <xf numFmtId="176" fontId="46" fillId="0" borderId="8" xfId="2" applyNumberFormat="1" applyFont="1" applyBorder="1" applyAlignment="1" applyProtection="1">
      <alignment horizontal="center" vertical="center" shrinkToFit="1"/>
      <protection locked="0"/>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8" xfId="4" applyFont="1" applyFill="1" applyBorder="1" applyAlignment="1">
      <alignment horizontal="center" vertical="center"/>
    </xf>
    <xf numFmtId="0" fontId="46" fillId="2" borderId="1" xfId="2" applyFont="1" applyFill="1" applyBorder="1" applyAlignment="1">
      <alignment horizontal="center" vertical="center" shrinkToFit="1"/>
    </xf>
    <xf numFmtId="0" fontId="46" fillId="0" borderId="1" xfId="2" applyFont="1" applyBorder="1" applyAlignment="1">
      <alignment horizontal="center" vertical="center"/>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54" fillId="2" borderId="6" xfId="2" applyFont="1" applyFill="1" applyBorder="1" applyAlignment="1">
      <alignment horizontal="center" vertical="center" shrinkToFit="1"/>
    </xf>
    <xf numFmtId="0" fontId="54" fillId="2" borderId="7"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54" fillId="0" borderId="14" xfId="2" applyFont="1" applyBorder="1" applyAlignment="1">
      <alignment horizontal="center" vertical="center" wrapText="1"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0" borderId="2"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2" borderId="3" xfId="2" applyFont="1" applyFill="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45" fillId="0" borderId="1" xfId="2" applyFont="1" applyBorder="1" applyAlignment="1">
      <alignment horizontal="center" vertical="center"/>
    </xf>
    <xf numFmtId="190" fontId="46" fillId="0" borderId="3" xfId="2" applyNumberFormat="1"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4" fontId="46"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201" fontId="51" fillId="0" borderId="9" xfId="1" applyNumberFormat="1" applyFont="1" applyBorder="1" applyAlignment="1" applyProtection="1">
      <alignment horizontal="center" vertical="center" shrinkToFit="1"/>
      <protection locked="0"/>
    </xf>
    <xf numFmtId="201" fontId="51" fillId="0" borderId="10" xfId="1" applyNumberFormat="1" applyFont="1" applyBorder="1" applyAlignment="1" applyProtection="1">
      <alignment horizontal="center" vertical="center" shrinkToFit="1"/>
      <protection locked="0"/>
    </xf>
    <xf numFmtId="201" fontId="51" fillId="0" borderId="11" xfId="1" applyNumberFormat="1" applyFont="1" applyBorder="1" applyAlignment="1" applyProtection="1">
      <alignment horizontal="center" vertical="center" shrinkToFit="1"/>
      <protection locked="0"/>
    </xf>
    <xf numFmtId="14" fontId="46" fillId="0" borderId="9" xfId="2" applyNumberFormat="1" applyFont="1" applyBorder="1" applyAlignment="1" applyProtection="1">
      <alignment horizontal="center" vertical="center"/>
      <protection locked="0"/>
    </xf>
    <xf numFmtId="0" fontId="46" fillId="0" borderId="11" xfId="2" applyFont="1" applyBorder="1" applyAlignment="1" applyProtection="1">
      <alignment horizontal="center" vertical="center"/>
      <protection locked="0"/>
    </xf>
    <xf numFmtId="201" fontId="51" fillId="0" borderId="2" xfId="1" applyNumberFormat="1" applyFont="1" applyBorder="1" applyAlignment="1" applyProtection="1">
      <alignment horizontal="center" vertical="center" shrinkToFit="1"/>
      <protection locked="0"/>
    </xf>
    <xf numFmtId="201" fontId="51" fillId="0" borderId="3" xfId="1" applyNumberFormat="1" applyFont="1" applyBorder="1" applyAlignment="1" applyProtection="1">
      <alignment horizontal="center" vertical="center" shrinkToFit="1"/>
      <protection locked="0"/>
    </xf>
    <xf numFmtId="201" fontId="51" fillId="0" borderId="8" xfId="1" applyNumberFormat="1" applyFon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46" fillId="0" borderId="2" xfId="2" applyNumberFormat="1"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46"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46" fillId="0" borderId="6" xfId="2" applyNumberFormat="1" applyFont="1" applyBorder="1" applyAlignment="1">
      <alignment horizontal="center" vertical="center" shrinkToFit="1"/>
    </xf>
    <xf numFmtId="176" fontId="46" fillId="0" borderId="7" xfId="2" applyNumberFormat="1" applyFont="1" applyBorder="1" applyAlignment="1">
      <alignment horizontal="center" vertical="center" shrinkToFit="1"/>
    </xf>
    <xf numFmtId="176" fontId="46" fillId="0" borderId="5" xfId="2" applyNumberFormat="1" applyFont="1" applyBorder="1" applyAlignment="1">
      <alignment horizontal="center" vertical="center" shrinkToFit="1"/>
    </xf>
    <xf numFmtId="176" fontId="46" fillId="0" borderId="9" xfId="2" applyNumberFormat="1" applyFont="1" applyBorder="1" applyAlignment="1">
      <alignment horizontal="center" vertical="center" shrinkToFit="1"/>
    </xf>
    <xf numFmtId="176" fontId="46" fillId="0" borderId="10" xfId="2" applyNumberFormat="1" applyFont="1" applyBorder="1" applyAlignment="1">
      <alignment horizontal="center" vertical="center" shrinkToFit="1"/>
    </xf>
    <xf numFmtId="176" fontId="46"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185" fontId="46" fillId="0" borderId="1" xfId="2" applyNumberFormat="1" applyFont="1" applyBorder="1" applyAlignment="1" applyProtection="1">
      <alignment horizontal="center" vertical="center" shrinkToFit="1"/>
      <protection locked="0"/>
    </xf>
    <xf numFmtId="0" fontId="46" fillId="0" borderId="2"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0" borderId="13" xfId="2" applyFont="1" applyBorder="1" applyAlignment="1" applyProtection="1">
      <alignment horizontal="center" vertical="center" shrinkToFit="1"/>
      <protection locked="0"/>
    </xf>
    <xf numFmtId="0" fontId="46" fillId="2" borderId="13" xfId="2" applyFont="1" applyFill="1" applyBorder="1" applyAlignment="1">
      <alignment horizontal="center" vertical="center" textRotation="255"/>
    </xf>
    <xf numFmtId="0" fontId="46" fillId="0" borderId="14"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0" fontId="46" fillId="0" borderId="2" xfId="2" applyNumberFormat="1" applyFont="1" applyBorder="1" applyAlignment="1" applyProtection="1">
      <alignment horizontal="center" vertical="center"/>
      <protection locked="0"/>
    </xf>
    <xf numFmtId="190" fontId="46" fillId="0" borderId="3" xfId="2" applyNumberFormat="1" applyFont="1" applyBorder="1" applyAlignment="1" applyProtection="1">
      <alignment horizontal="center" vertical="center"/>
      <protection locked="0"/>
    </xf>
    <xf numFmtId="184" fontId="46" fillId="0" borderId="2" xfId="2" applyNumberFormat="1" applyFont="1" applyBorder="1" applyAlignment="1" applyProtection="1">
      <alignment horizontal="center" vertical="center"/>
      <protection locked="0"/>
    </xf>
    <xf numFmtId="184" fontId="46" fillId="0" borderId="3" xfId="2" applyNumberFormat="1" applyFont="1" applyBorder="1" applyAlignment="1" applyProtection="1">
      <alignment horizontal="center" vertical="center"/>
      <protection locked="0"/>
    </xf>
    <xf numFmtId="183" fontId="46" fillId="0" borderId="1" xfId="2" applyNumberFormat="1" applyFont="1" applyBorder="1" applyAlignment="1" applyProtection="1">
      <alignment horizontal="center" vertical="center"/>
      <protection locked="0"/>
    </xf>
    <xf numFmtId="181" fontId="46" fillId="0" borderId="2" xfId="2" applyNumberFormat="1" applyFont="1" applyBorder="1" applyAlignment="1" applyProtection="1">
      <alignment horizontal="center" vertical="center"/>
      <protection locked="0"/>
    </xf>
    <xf numFmtId="181" fontId="46"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9" fillId="0" borderId="1" xfId="7" applyFont="1" applyBorder="1" applyAlignment="1">
      <alignment horizontal="center" vertical="center" shrinkToFit="1"/>
    </xf>
    <xf numFmtId="0" fontId="9" fillId="0" borderId="1" xfId="2" applyFont="1" applyBorder="1" applyAlignment="1">
      <alignment horizontal="center" vertical="center" shrinkToFit="1"/>
    </xf>
    <xf numFmtId="0" fontId="9" fillId="0" borderId="2" xfId="7" applyFont="1" applyBorder="1" applyAlignment="1">
      <alignment horizontal="center" vertical="center" shrinkToFit="1"/>
    </xf>
    <xf numFmtId="0" fontId="9" fillId="0" borderId="8" xfId="2" applyFont="1" applyBorder="1" applyAlignment="1">
      <alignment horizontal="center" vertical="center" shrinkToFit="1"/>
    </xf>
    <xf numFmtId="0" fontId="9" fillId="0" borderId="8" xfId="7"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9" fillId="0" borderId="6" xfId="2" applyNumberFormat="1" applyFont="1" applyBorder="1" applyAlignment="1">
      <alignment horizontal="center" vertical="center" wrapText="1" shrinkToFit="1"/>
    </xf>
    <xf numFmtId="197" fontId="9" fillId="0" borderId="7" xfId="2" applyNumberFormat="1" applyFont="1" applyBorder="1" applyAlignment="1">
      <alignment horizontal="center" vertical="center" wrapText="1" shrinkToFit="1"/>
    </xf>
    <xf numFmtId="197" fontId="9" fillId="0" borderId="5" xfId="2" applyNumberFormat="1" applyFont="1" applyBorder="1" applyAlignment="1">
      <alignment horizontal="center" vertical="center" wrapText="1" shrinkToFit="1"/>
    </xf>
    <xf numFmtId="197" fontId="9" fillId="0" borderId="9" xfId="2" applyNumberFormat="1" applyFont="1" applyBorder="1" applyAlignment="1">
      <alignment horizontal="center" vertical="center" wrapText="1" shrinkToFit="1"/>
    </xf>
    <xf numFmtId="197" fontId="9" fillId="0" borderId="10" xfId="2" applyNumberFormat="1" applyFont="1" applyBorder="1" applyAlignment="1">
      <alignment horizontal="center" vertical="center" wrapText="1" shrinkToFit="1"/>
    </xf>
    <xf numFmtId="197" fontId="9" fillId="0" borderId="11" xfId="2" applyNumberFormat="1" applyFont="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wrapText="1" shrinkToFit="1"/>
    </xf>
    <xf numFmtId="197" fontId="12" fillId="0" borderId="7" xfId="2" applyNumberFormat="1" applyFont="1" applyBorder="1" applyAlignment="1">
      <alignment horizontal="center" vertical="center" wrapText="1" shrinkToFit="1"/>
    </xf>
    <xf numFmtId="197" fontId="12" fillId="0" borderId="5" xfId="2" applyNumberFormat="1" applyFont="1" applyBorder="1" applyAlignment="1">
      <alignment horizontal="center" vertical="center" wrapText="1" shrinkToFit="1"/>
    </xf>
    <xf numFmtId="197" fontId="12" fillId="0" borderId="9" xfId="2" applyNumberFormat="1" applyFont="1" applyBorder="1" applyAlignment="1">
      <alignment horizontal="center" vertical="center" wrapText="1" shrinkToFit="1"/>
    </xf>
    <xf numFmtId="197" fontId="12" fillId="0" borderId="10" xfId="2" applyNumberFormat="1" applyFont="1" applyBorder="1" applyAlignment="1">
      <alignment horizontal="center" vertical="center" wrapText="1" shrinkToFit="1"/>
    </xf>
    <xf numFmtId="197"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201" fontId="46" fillId="0" borderId="2" xfId="2" applyNumberFormat="1" applyFont="1" applyBorder="1" applyAlignment="1">
      <alignment horizontal="center" vertical="center" shrinkToFit="1"/>
    </xf>
    <xf numFmtId="201" fontId="46" fillId="0" borderId="3" xfId="2" applyNumberFormat="1" applyFont="1" applyBorder="1" applyAlignment="1">
      <alignment horizontal="center" vertical="center" shrinkToFit="1"/>
    </xf>
    <xf numFmtId="201" fontId="46" fillId="0" borderId="8" xfId="2" applyNumberFormat="1" applyFont="1" applyBorder="1" applyAlignment="1">
      <alignment horizontal="center" vertical="center" shrinkToFit="1"/>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46" fillId="0" borderId="2" xfId="2" applyNumberFormat="1" applyFont="1" applyBorder="1" applyAlignment="1">
      <alignment horizontal="center" vertical="center" shrinkToFit="1"/>
    </xf>
    <xf numFmtId="0" fontId="46" fillId="2" borderId="5" xfId="2" applyFont="1" applyFill="1" applyBorder="1" applyAlignment="1">
      <alignment horizontal="center" vertical="center" wrapText="1" shrinkToFit="1"/>
    </xf>
    <xf numFmtId="0" fontId="46" fillId="2" borderId="6"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198" fontId="46" fillId="0" borderId="6" xfId="2" applyNumberFormat="1" applyFont="1" applyBorder="1" applyAlignment="1" applyProtection="1">
      <alignment horizontal="center" vertical="center"/>
      <protection locked="0"/>
    </xf>
    <xf numFmtId="198" fontId="46" fillId="0" borderId="5" xfId="2" applyNumberFormat="1" applyFont="1" applyBorder="1" applyAlignment="1" applyProtection="1">
      <alignment horizontal="center" vertical="center"/>
      <protection locked="0"/>
    </xf>
    <xf numFmtId="198" fontId="46" fillId="0" borderId="12" xfId="2" applyNumberFormat="1" applyFont="1" applyBorder="1" applyAlignment="1" applyProtection="1">
      <alignment horizontal="center" vertical="center"/>
      <protection locked="0"/>
    </xf>
    <xf numFmtId="198"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8" fontId="46" fillId="0" borderId="9" xfId="2" applyNumberFormat="1" applyFont="1" applyBorder="1" applyAlignment="1" applyProtection="1">
      <alignment horizontal="center" vertical="center"/>
      <protection locked="0"/>
    </xf>
    <xf numFmtId="198" fontId="46" fillId="0" borderId="11" xfId="2" applyNumberFormat="1" applyFont="1" applyBorder="1" applyAlignment="1" applyProtection="1">
      <alignment horizontal="center" vertical="center"/>
      <protection locked="0"/>
    </xf>
    <xf numFmtId="198" fontId="46" fillId="0" borderId="2" xfId="2" applyNumberFormat="1" applyFont="1" applyBorder="1" applyAlignment="1" applyProtection="1">
      <alignment horizontal="center" vertical="center"/>
      <protection locked="0"/>
    </xf>
    <xf numFmtId="198" fontId="46" fillId="0" borderId="8" xfId="2" applyNumberFormat="1" applyFont="1" applyBorder="1" applyAlignment="1" applyProtection="1">
      <alignment horizontal="center" vertical="center"/>
      <protection locked="0"/>
    </xf>
    <xf numFmtId="198"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46" fillId="0" borderId="12" xfId="2" applyFont="1" applyBorder="1" applyAlignment="1">
      <alignment horizontal="center" vertical="center" wrapText="1" shrinkToFit="1"/>
    </xf>
    <xf numFmtId="0" fontId="46" fillId="0" borderId="0" xfId="2" applyFont="1" applyAlignment="1">
      <alignment horizontal="center" vertical="center" wrapText="1" shrinkToFit="1"/>
    </xf>
    <xf numFmtId="0" fontId="46" fillId="0" borderId="4" xfId="2" applyFont="1" applyBorder="1" applyAlignment="1">
      <alignment horizontal="center" vertical="center" wrapText="1" shrinkToFit="1"/>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36" fillId="0" borderId="1" xfId="0" applyFont="1" applyBorder="1" applyAlignment="1">
      <alignment horizontal="center" vertical="center" shrinkToFit="1"/>
    </xf>
    <xf numFmtId="0" fontId="46" fillId="2" borderId="14" xfId="2" applyFont="1" applyFill="1" applyBorder="1" applyAlignment="1">
      <alignment horizontal="center" vertical="center" wrapTex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36" fillId="0" borderId="1" xfId="0" applyFont="1" applyBorder="1" applyAlignment="1">
      <alignment horizontal="center" vertical="center" wrapText="1"/>
    </xf>
    <xf numFmtId="0" fontId="46" fillId="2" borderId="1" xfId="2" applyFont="1" applyFill="1" applyBorder="1" applyAlignment="1">
      <alignment horizontal="center" vertical="center"/>
    </xf>
    <xf numFmtId="0" fontId="36" fillId="0" borderId="1" xfId="0" applyFont="1" applyBorder="1" applyAlignment="1">
      <alignment horizontal="center" vertical="center"/>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13" xfId="2" applyFont="1" applyFill="1" applyBorder="1" applyAlignment="1">
      <alignment horizontal="center" vertical="center"/>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5" fillId="0" borderId="10" xfId="2" applyFont="1" applyBorder="1" applyAlignment="1">
      <alignment horizontal="left" vertical="center"/>
    </xf>
    <xf numFmtId="0" fontId="45" fillId="0" borderId="0" xfId="2" applyFont="1" applyAlignment="1">
      <alignment horizontal="left" vertical="center"/>
    </xf>
    <xf numFmtId="0" fontId="46" fillId="0" borderId="14" xfId="2" applyFont="1" applyBorder="1" applyAlignment="1">
      <alignment horizontal="left" vertical="center"/>
    </xf>
    <xf numFmtId="0" fontId="46" fillId="0" borderId="6" xfId="2"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176" fontId="46" fillId="0" borderId="6" xfId="2" applyNumberFormat="1" applyFont="1" applyBorder="1" applyAlignment="1">
      <alignment horizontal="center" vertical="center"/>
    </xf>
    <xf numFmtId="176" fontId="46" fillId="0" borderId="5" xfId="2" applyNumberFormat="1" applyFont="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0" borderId="13" xfId="2" applyFont="1" applyBorder="1" applyAlignment="1">
      <alignment horizontal="left"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46" fillId="0" borderId="9" xfId="2" applyFont="1" applyBorder="1" applyAlignment="1">
      <alignment horizontal="center" vertical="center" wrapText="1" shrinkToFi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6" fillId="0" borderId="9" xfId="2" applyFont="1" applyBorder="1" applyAlignment="1">
      <alignment horizontal="left" vertical="center"/>
    </xf>
    <xf numFmtId="0" fontId="46" fillId="0" borderId="10" xfId="2" applyFont="1" applyBorder="1" applyAlignment="1">
      <alignment horizontal="left" vertical="center"/>
    </xf>
    <xf numFmtId="0" fontId="46" fillId="0" borderId="11" xfId="2" applyFont="1" applyBorder="1" applyAlignment="1">
      <alignment horizontal="left" vertical="center"/>
    </xf>
    <xf numFmtId="0" fontId="46" fillId="0" borderId="11" xfId="2" applyFont="1" applyBorder="1" applyAlignment="1">
      <alignment horizontal="center" vertical="center" wrapText="1" shrinkToFit="1"/>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5" xfId="2" applyFont="1" applyBorder="1" applyAlignment="1">
      <alignment horizontal="left" vertical="center"/>
    </xf>
    <xf numFmtId="0" fontId="46" fillId="0" borderId="5" xfId="2" applyFont="1" applyBorder="1" applyAlignment="1">
      <alignment horizontal="center" vertical="center" wrapText="1" shrinkToFit="1"/>
    </xf>
    <xf numFmtId="203" fontId="46" fillId="0" borderId="2" xfId="2" applyNumberFormat="1" applyFont="1" applyBorder="1" applyAlignment="1" applyProtection="1">
      <alignment horizontal="center" vertical="center"/>
      <protection locked="0"/>
    </xf>
    <xf numFmtId="203" fontId="46" fillId="0" borderId="8" xfId="2" applyNumberFormat="1" applyFont="1" applyBorder="1" applyAlignment="1" applyProtection="1">
      <alignment horizontal="center" vertical="center"/>
      <protection locked="0"/>
    </xf>
    <xf numFmtId="0" fontId="46" fillId="2" borderId="12" xfId="2" applyFont="1" applyFill="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4" fillId="0" borderId="13" xfId="4" applyFont="1" applyBorder="1" applyAlignment="1">
      <alignment horizontal="center" vertical="center" wrapTex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44" fillId="0" borderId="2" xfId="4" applyFont="1" applyBorder="1" applyAlignment="1">
      <alignment horizontal="center" vertical="center" wrapText="1"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left" vertical="top" wrapText="1"/>
      <protection locked="0"/>
    </xf>
    <xf numFmtId="0" fontId="26" fillId="0" borderId="7" xfId="2" applyFont="1" applyBorder="1" applyAlignment="1" applyProtection="1">
      <alignment horizontal="left" vertical="top"/>
      <protection locked="0"/>
    </xf>
    <xf numFmtId="0" fontId="26" fillId="0" borderId="0" xfId="2" applyFont="1" applyAlignment="1" applyProtection="1">
      <alignment horizontal="left" vertical="top"/>
      <protection locked="0"/>
    </xf>
    <xf numFmtId="0" fontId="26" fillId="0" borderId="4" xfId="2" applyFont="1" applyBorder="1" applyAlignment="1" applyProtection="1">
      <alignment horizontal="left" vertical="top"/>
      <protection locked="0"/>
    </xf>
    <xf numFmtId="0" fontId="26" fillId="0" borderId="12" xfId="2" applyFont="1" applyBorder="1" applyAlignment="1" applyProtection="1">
      <alignment horizontal="left" vertical="top"/>
      <protection locked="0"/>
    </xf>
    <xf numFmtId="0" fontId="26" fillId="0" borderId="9" xfId="2" applyFont="1" applyBorder="1" applyAlignment="1" applyProtection="1">
      <alignment horizontal="left" vertical="top"/>
      <protection locked="0"/>
    </xf>
    <xf numFmtId="0" fontId="26" fillId="0" borderId="10" xfId="2" applyFont="1" applyBorder="1" applyAlignment="1" applyProtection="1">
      <alignment horizontal="left" vertical="top"/>
      <protection locked="0"/>
    </xf>
    <xf numFmtId="0" fontId="26" fillId="0" borderId="11" xfId="2" applyFont="1" applyBorder="1" applyAlignment="1" applyProtection="1">
      <alignment horizontal="left" vertical="top"/>
      <protection locked="0"/>
    </xf>
    <xf numFmtId="0" fontId="18"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12" fillId="0" borderId="0" xfId="2" applyFont="1" applyAlignment="1">
      <alignment horizontal="center"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28" fillId="0" borderId="10" xfId="0" applyFont="1" applyBorder="1" applyAlignment="1">
      <alignment horizontal="center" vertical="center" shrinkToFit="1"/>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8" fillId="0" borderId="10" xfId="0" applyFont="1" applyBorder="1" applyAlignment="1">
      <alignment horizontal="left" vertical="center"/>
    </xf>
    <xf numFmtId="0" fontId="28" fillId="0" borderId="0" xfId="0" applyFont="1" applyAlignment="1">
      <alignment horizontal="left" vertical="center"/>
    </xf>
    <xf numFmtId="0" fontId="32" fillId="0" borderId="0" xfId="2" applyFont="1" applyAlignment="1">
      <alignment vertical="center" wrapText="1"/>
    </xf>
    <xf numFmtId="0" fontId="18" fillId="2" borderId="1" xfId="5" applyFont="1" applyFill="1" applyBorder="1" applyAlignment="1">
      <alignment horizontal="center" vertical="center" wrapText="1"/>
    </xf>
    <xf numFmtId="0" fontId="29" fillId="2" borderId="1" xfId="5" applyFont="1" applyFill="1" applyBorder="1" applyAlignment="1">
      <alignment horizontal="center" vertical="center" wrapText="1"/>
    </xf>
    <xf numFmtId="0" fontId="28" fillId="0" borderId="7"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8" fontId="18" fillId="0" borderId="9" xfId="0" applyNumberFormat="1" applyFont="1" applyBorder="1" applyAlignment="1">
      <alignment horizontal="left" vertical="center"/>
    </xf>
    <xf numFmtId="188" fontId="18" fillId="0" borderId="10" xfId="0" applyNumberFormat="1" applyFont="1" applyBorder="1" applyAlignment="1">
      <alignment horizontal="left" vertical="center"/>
    </xf>
    <xf numFmtId="188" fontId="18" fillId="0" borderId="11" xfId="0" applyNumberFormat="1" applyFont="1" applyBorder="1" applyAlignment="1">
      <alignment horizontal="left" vertical="center"/>
    </xf>
    <xf numFmtId="0" fontId="28" fillId="0" borderId="1" xfId="0" applyFont="1" applyBorder="1">
      <alignment vertical="center"/>
    </xf>
    <xf numFmtId="188"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18" fillId="0" borderId="6" xfId="0" applyNumberFormat="1" applyFont="1" applyBorder="1" applyAlignment="1">
      <alignment horizontal="center" vertical="center"/>
    </xf>
    <xf numFmtId="0" fontId="27" fillId="0" borderId="7" xfId="0" applyFont="1" applyBorder="1">
      <alignment vertical="center"/>
    </xf>
    <xf numFmtId="0" fontId="27" fillId="0" borderId="5" xfId="0" applyFont="1" applyBorder="1">
      <alignment vertical="center"/>
    </xf>
    <xf numFmtId="188" fontId="18" fillId="0" borderId="9" xfId="0" applyNumberFormat="1" applyFont="1" applyBorder="1" applyAlignment="1">
      <alignment horizontal="center" vertical="center"/>
    </xf>
    <xf numFmtId="0" fontId="27" fillId="0" borderId="10" xfId="0" applyFont="1" applyBorder="1">
      <alignment vertical="center"/>
    </xf>
    <xf numFmtId="0" fontId="27"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18" fillId="0" borderId="6" xfId="0" applyNumberFormat="1" applyFont="1" applyBorder="1" applyAlignment="1">
      <alignment horizontal="left"/>
    </xf>
    <xf numFmtId="188" fontId="18" fillId="0" borderId="7" xfId="0" applyNumberFormat="1" applyFont="1" applyBorder="1" applyAlignment="1">
      <alignment horizontal="left"/>
    </xf>
    <xf numFmtId="188" fontId="18" fillId="0" borderId="5" xfId="0" applyNumberFormat="1" applyFont="1" applyBorder="1" applyAlignment="1">
      <alignment horizontal="left"/>
    </xf>
    <xf numFmtId="0" fontId="28" fillId="0" borderId="2" xfId="0" applyFont="1" applyBorder="1">
      <alignment vertical="center"/>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2" xfId="0" applyFont="1" applyFill="1" applyBorder="1" applyAlignment="1">
      <alignment vertical="center" wrapText="1"/>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6"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25"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176" fontId="25" fillId="0" borderId="6" xfId="5" applyNumberFormat="1" applyFont="1" applyBorder="1" applyAlignment="1">
      <alignment horizontal="center" vertical="center" wrapText="1" shrinkToFit="1"/>
    </xf>
    <xf numFmtId="176" fontId="25" fillId="0" borderId="7" xfId="5" applyNumberFormat="1" applyFont="1" applyBorder="1" applyAlignment="1">
      <alignment horizontal="center" vertical="center" wrapText="1" shrinkToFit="1"/>
    </xf>
    <xf numFmtId="176" fontId="25" fillId="0" borderId="5" xfId="5" applyNumberFormat="1" applyFont="1" applyBorder="1" applyAlignment="1">
      <alignment horizontal="center" vertical="center" wrapText="1" shrinkToFit="1"/>
    </xf>
    <xf numFmtId="176" fontId="25" fillId="0" borderId="9" xfId="5" applyNumberFormat="1" applyFont="1" applyBorder="1" applyAlignment="1">
      <alignment horizontal="center" vertical="center" wrapText="1" shrinkToFit="1"/>
    </xf>
    <xf numFmtId="176" fontId="25" fillId="0" borderId="10" xfId="5" applyNumberFormat="1" applyFont="1" applyBorder="1" applyAlignment="1">
      <alignment horizontal="center" vertical="center" wrapText="1" shrinkToFit="1"/>
    </xf>
    <xf numFmtId="176" fontId="25"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12" fillId="0" borderId="13" xfId="5" applyFont="1" applyBorder="1" applyAlignment="1">
      <alignment horizontal="left" vertical="center"/>
    </xf>
    <xf numFmtId="0" fontId="12" fillId="2" borderId="1" xfId="5" applyFont="1" applyFill="1" applyBorder="1" applyAlignment="1">
      <alignment horizontal="center" vertical="center"/>
    </xf>
    <xf numFmtId="0" fontId="12" fillId="0" borderId="1" xfId="5" applyFont="1" applyBorder="1" applyAlignment="1">
      <alignment horizontal="left" vertical="center"/>
    </xf>
    <xf numFmtId="0" fontId="12" fillId="0" borderId="9" xfId="5" applyFont="1" applyBorder="1" applyAlignment="1">
      <alignment horizontal="left" vertical="center"/>
    </xf>
    <xf numFmtId="0" fontId="12" fillId="0" borderId="10" xfId="5" applyFont="1" applyBorder="1" applyAlignment="1">
      <alignment horizontal="left" vertical="center"/>
    </xf>
    <xf numFmtId="0" fontId="12" fillId="0" borderId="11" xfId="5" applyFont="1" applyBorder="1" applyAlignment="1">
      <alignment horizontal="left" vertical="center"/>
    </xf>
    <xf numFmtId="0" fontId="12" fillId="2" borderId="14" xfId="5" applyFont="1" applyFill="1" applyBorder="1" applyAlignment="1">
      <alignment horizontal="center" vertical="center"/>
    </xf>
    <xf numFmtId="0" fontId="12" fillId="0" borderId="14" xfId="5" applyFont="1" applyBorder="1" applyAlignment="1">
      <alignment horizontal="left"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21"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2" fillId="0" borderId="24"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0" xfId="2" applyFont="1" applyAlignment="1">
      <alignment vertical="center"/>
    </xf>
    <xf numFmtId="0" fontId="28"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38" fillId="0" borderId="6" xfId="2" applyFont="1" applyBorder="1" applyAlignment="1">
      <alignment vertical="center" wrapText="1"/>
    </xf>
    <xf numFmtId="0" fontId="38" fillId="0" borderId="7" xfId="2" applyFont="1" applyBorder="1" applyAlignment="1">
      <alignment vertical="center" wrapText="1"/>
    </xf>
    <xf numFmtId="0" fontId="38" fillId="0" borderId="5" xfId="2" applyFont="1" applyBorder="1" applyAlignment="1">
      <alignment vertical="center" wrapText="1"/>
    </xf>
    <xf numFmtId="0" fontId="38" fillId="0" borderId="12" xfId="2" applyFont="1" applyBorder="1" applyAlignment="1">
      <alignment vertical="center" wrapText="1"/>
    </xf>
    <xf numFmtId="0" fontId="38" fillId="0" borderId="0" xfId="2" applyFont="1" applyAlignment="1">
      <alignment vertical="center" wrapText="1"/>
    </xf>
    <xf numFmtId="0" fontId="38" fillId="0" borderId="4" xfId="2" applyFont="1" applyBorder="1" applyAlignment="1">
      <alignment vertical="center" wrapText="1"/>
    </xf>
    <xf numFmtId="0" fontId="38" fillId="0" borderId="9" xfId="2" applyFont="1" applyBorder="1" applyAlignment="1">
      <alignment vertical="center" wrapText="1"/>
    </xf>
    <xf numFmtId="0" fontId="38" fillId="0" borderId="10" xfId="2" applyFont="1" applyBorder="1" applyAlignment="1">
      <alignment vertical="center" wrapText="1"/>
    </xf>
    <xf numFmtId="0" fontId="38" fillId="0" borderId="11" xfId="2" applyFont="1" applyBorder="1" applyAlignment="1">
      <alignment vertical="center" wrapTex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2 3 2" xfId="14" xr:uid="{DD40EFC9-4479-42C8-80D5-467DF34379D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28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customXml" Target="../customXml/item2.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externalLink" Target="externalLinks/externalLink1.xml"/><Relationship Id="rId105"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108"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g"/><Relationship Id="rId4" Type="http://schemas.openxmlformats.org/officeDocument/2006/relationships/image" Target="../media/image21.jpg"/></Relationships>
</file>

<file path=xl/drawings/_rels/drawing14.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g"/><Relationship Id="rId1" Type="http://schemas.openxmlformats.org/officeDocument/2006/relationships/image" Target="../media/image58.jpeg"/><Relationship Id="rId4" Type="http://schemas.openxmlformats.org/officeDocument/2006/relationships/image" Target="../media/image61.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0.jpg"/><Relationship Id="rId2" Type="http://schemas.openxmlformats.org/officeDocument/2006/relationships/image" Target="../media/image79.jpeg"/><Relationship Id="rId1" Type="http://schemas.openxmlformats.org/officeDocument/2006/relationships/image" Target="../media/image78.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83.jpeg"/><Relationship Id="rId2" Type="http://schemas.openxmlformats.org/officeDocument/2006/relationships/image" Target="../media/image82.jpeg"/><Relationship Id="rId1" Type="http://schemas.openxmlformats.org/officeDocument/2006/relationships/image" Target="../media/image81.jpeg"/><Relationship Id="rId6" Type="http://schemas.openxmlformats.org/officeDocument/2006/relationships/image" Target="../media/image86.jpeg"/><Relationship Id="rId5" Type="http://schemas.openxmlformats.org/officeDocument/2006/relationships/image" Target="../media/image85.jpeg"/><Relationship Id="rId4" Type="http://schemas.openxmlformats.org/officeDocument/2006/relationships/image" Target="../media/image84.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89.jpeg"/><Relationship Id="rId2" Type="http://schemas.openxmlformats.org/officeDocument/2006/relationships/image" Target="../media/image88.jpeg"/><Relationship Id="rId1" Type="http://schemas.openxmlformats.org/officeDocument/2006/relationships/image" Target="../media/image87.jpeg"/><Relationship Id="rId6" Type="http://schemas.openxmlformats.org/officeDocument/2006/relationships/image" Target="../media/image92.jpeg"/><Relationship Id="rId5" Type="http://schemas.openxmlformats.org/officeDocument/2006/relationships/image" Target="../media/image91.jpeg"/><Relationship Id="rId4" Type="http://schemas.openxmlformats.org/officeDocument/2006/relationships/image" Target="../media/image90.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9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9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95.png"/></Relationships>
</file>

<file path=xl/drawings/_rels/drawing34.xml.rels><?xml version="1.0" encoding="UTF-8" standalone="yes"?>
<Relationships xmlns="http://schemas.openxmlformats.org/package/2006/relationships"><Relationship Id="rId1" Type="http://schemas.openxmlformats.org/officeDocument/2006/relationships/image" Target="../media/image96.png"/></Relationships>
</file>

<file path=xl/drawings/_rels/drawing35.xml.rels><?xml version="1.0" encoding="UTF-8" standalone="yes"?>
<Relationships xmlns="http://schemas.openxmlformats.org/package/2006/relationships"><Relationship Id="rId1" Type="http://schemas.openxmlformats.org/officeDocument/2006/relationships/image" Target="../media/image97.png"/></Relationships>
</file>

<file path=xl/drawings/_rels/drawing36.xml.rels><?xml version="1.0" encoding="UTF-8" standalone="yes"?>
<Relationships xmlns="http://schemas.openxmlformats.org/package/2006/relationships"><Relationship Id="rId1" Type="http://schemas.openxmlformats.org/officeDocument/2006/relationships/image" Target="../media/image98.png"/></Relationships>
</file>

<file path=xl/drawings/_rels/drawing37.xml.rels><?xml version="1.0" encoding="UTF-8" standalone="yes"?>
<Relationships xmlns="http://schemas.openxmlformats.org/package/2006/relationships"><Relationship Id="rId1" Type="http://schemas.openxmlformats.org/officeDocument/2006/relationships/image" Target="../media/image99.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00.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0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0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0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04.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05.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06.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07.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08.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09.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10.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1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1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13.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14.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15.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16.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17.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18.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19.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20.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2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2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23.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24.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25.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26.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27.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28.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29.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30.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3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3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33.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34.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35.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36.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37.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38.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39.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40.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4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4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43.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44.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45.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46.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47.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48.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49.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50.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51.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228600</xdr:colOff>
      <xdr:row>14</xdr:row>
      <xdr:rowOff>323346</xdr:rowOff>
    </xdr:from>
    <xdr:to>
      <xdr:col>32</xdr:col>
      <xdr:colOff>38100</xdr:colOff>
      <xdr:row>17</xdr:row>
      <xdr:rowOff>666751</xdr:rowOff>
    </xdr:to>
    <xdr:pic>
      <xdr:nvPicPr>
        <xdr:cNvPr id="3" name="図 2">
          <a:extLst>
            <a:ext uri="{FF2B5EF4-FFF2-40B4-BE49-F238E27FC236}">
              <a16:creationId xmlns:a16="http://schemas.microsoft.com/office/drawing/2014/main" id="{52FDC9C9-45CE-4C2C-977D-5E157C829C1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3804"/>
        <a:stretch>
          <a:fillRect/>
        </a:stretch>
      </xdr:blipFill>
      <xdr:spPr bwMode="auto">
        <a:xfrm>
          <a:off x="1295400" y="5304921"/>
          <a:ext cx="8610600" cy="1686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266699</xdr:colOff>
      <xdr:row>10</xdr:row>
      <xdr:rowOff>202803</xdr:rowOff>
    </xdr:from>
    <xdr:to>
      <xdr:col>33</xdr:col>
      <xdr:colOff>104774</xdr:colOff>
      <xdr:row>15</xdr:row>
      <xdr:rowOff>76200</xdr:rowOff>
    </xdr:to>
    <xdr:pic>
      <xdr:nvPicPr>
        <xdr:cNvPr id="2" name="図 1">
          <a:extLst>
            <a:ext uri="{FF2B5EF4-FFF2-40B4-BE49-F238E27FC236}">
              <a16:creationId xmlns:a16="http://schemas.microsoft.com/office/drawing/2014/main" id="{D1657F63-15F4-4EF1-B7F9-B45DBD8636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6071" t="31987" r="13094" b="32449"/>
        <a:stretch>
          <a:fillRect/>
        </a:stretch>
      </xdr:blipFill>
      <xdr:spPr bwMode="auto">
        <a:xfrm>
          <a:off x="7305674" y="3393678"/>
          <a:ext cx="2981325" cy="21117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304800</xdr:colOff>
      <xdr:row>5</xdr:row>
      <xdr:rowOff>133350</xdr:rowOff>
    </xdr:from>
    <xdr:to>
      <xdr:col>33</xdr:col>
      <xdr:colOff>69215</xdr:colOff>
      <xdr:row>10</xdr:row>
      <xdr:rowOff>189865</xdr:rowOff>
    </xdr:to>
    <xdr:pic>
      <xdr:nvPicPr>
        <xdr:cNvPr id="4" name="図 3">
          <a:extLst>
            <a:ext uri="{FF2B5EF4-FFF2-40B4-BE49-F238E27FC236}">
              <a16:creationId xmlns:a16="http://schemas.microsoft.com/office/drawing/2014/main" id="{F9DCF17C-7EAA-4DE4-877B-0F419DDB9BB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43775" y="1200150"/>
          <a:ext cx="2907665" cy="2180590"/>
        </a:xfrm>
        <a:prstGeom prst="rect">
          <a:avLst/>
        </a:prstGeom>
        <a:noFill/>
        <a:ln>
          <a:noFill/>
        </a:ln>
      </xdr:spPr>
    </xdr:pic>
    <xdr:clientData/>
  </xdr:twoCellAnchor>
  <xdr:twoCellAnchor editAs="oneCell">
    <xdr:from>
      <xdr:col>2</xdr:col>
      <xdr:colOff>200025</xdr:colOff>
      <xdr:row>5</xdr:row>
      <xdr:rowOff>76200</xdr:rowOff>
    </xdr:from>
    <xdr:to>
      <xdr:col>22</xdr:col>
      <xdr:colOff>57028</xdr:colOff>
      <xdr:row>14</xdr:row>
      <xdr:rowOff>373425</xdr:rowOff>
    </xdr:to>
    <xdr:pic>
      <xdr:nvPicPr>
        <xdr:cNvPr id="5" name="図 4">
          <a:extLst>
            <a:ext uri="{FF2B5EF4-FFF2-40B4-BE49-F238E27FC236}">
              <a16:creationId xmlns:a16="http://schemas.microsoft.com/office/drawing/2014/main" id="{F1D0D907-2CF0-4FF0-A6B5-AC986550474C}"/>
            </a:ext>
          </a:extLst>
        </xdr:cNvPr>
        <xdr:cNvPicPr>
          <a:picLocks noChangeAspect="1"/>
        </xdr:cNvPicPr>
      </xdr:nvPicPr>
      <xdr:blipFill>
        <a:blip xmlns:r="http://schemas.openxmlformats.org/officeDocument/2006/relationships" r:embed="rId4"/>
        <a:stretch>
          <a:fillRect/>
        </a:stretch>
      </xdr:blipFill>
      <xdr:spPr>
        <a:xfrm>
          <a:off x="638175" y="1143000"/>
          <a:ext cx="6143503" cy="421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07D66F70-DF44-B759-E0B9-664926FB0B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150CC18F-DEF9-8176-3F9E-238398143B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AB1D8216-622C-C44B-5756-CA235AEC53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33B5F3C9-BC52-2E09-1E18-1C6325E234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44354BA0-FEC6-87A7-A763-FB30A41478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EAEBDD6E-57FB-8C4C-7E9F-280C026997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A73C310A-26C7-6D10-12AF-9123686248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356558</xdr:colOff>
      <xdr:row>11</xdr:row>
      <xdr:rowOff>117396</xdr:rowOff>
    </xdr:from>
    <xdr:to>
      <xdr:col>21</xdr:col>
      <xdr:colOff>281618</xdr:colOff>
      <xdr:row>27</xdr:row>
      <xdr:rowOff>158830</xdr:rowOff>
    </xdr:to>
    <xdr:pic>
      <xdr:nvPicPr>
        <xdr:cNvPr id="3" name="図 2">
          <a:extLst>
            <a:ext uri="{FF2B5EF4-FFF2-40B4-BE49-F238E27FC236}">
              <a16:creationId xmlns:a16="http://schemas.microsoft.com/office/drawing/2014/main" id="{CBC125EC-000C-35AE-4D2C-AD94122D63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208" y="2489121"/>
          <a:ext cx="8116560" cy="44610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99777</xdr:colOff>
      <xdr:row>4</xdr:row>
      <xdr:rowOff>64770</xdr:rowOff>
    </xdr:from>
    <xdr:to>
      <xdr:col>10</xdr:col>
      <xdr:colOff>595548</xdr:colOff>
      <xdr:row>11</xdr:row>
      <xdr:rowOff>259080</xdr:rowOff>
    </xdr:to>
    <xdr:pic>
      <xdr:nvPicPr>
        <xdr:cNvPr id="3" name="図 2">
          <a:extLst>
            <a:ext uri="{FF2B5EF4-FFF2-40B4-BE49-F238E27FC236}">
              <a16:creationId xmlns:a16="http://schemas.microsoft.com/office/drawing/2014/main" id="{5623615B-0025-9887-94C7-5DCB32C734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2077" y="1122045"/>
          <a:ext cx="3277071"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E00AB30F-4AD2-8853-4DA6-000132ED78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81835C1F-73CF-2132-666F-949B1D93EFB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7065697-7650-C23F-29BF-9F8BED4FCEE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C1B94380-A21E-586A-09F7-1C087D2CF0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8D95AFBC-E9B2-5BB3-BDFD-E4A894C884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5D5BD257-8187-EFC2-5D44-56D2333395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D401E161-4DDA-8E0F-65DD-A269AF94210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4DF1FE16-5931-BC05-10CC-512115FBCD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E730A31C-C5B5-F23D-30C9-C2AD1F2827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873E1AA0-CF9B-6C72-629D-95A06328AC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FBE66C0B-F929-CAE4-173F-F6714D93A64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1910000A-3E1C-AE0C-5506-665E1EBE1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69CD4230-578C-0D2D-E99D-5350E12924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6D2C2A8D-6554-1320-E4AF-EF8A38E4727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E9563D1B-136D-E68A-AC54-7FD57102AA5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A3B104C4-83CF-2B70-09C6-A6A5180918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7AE24195-976A-DC37-36DB-4CC3214A9D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B071C61D-60A7-6F71-9A6D-7DCC6118D3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A4A41CBA-4142-16D2-8D7B-8528442E65B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C4B6B0E9-EF11-0A07-F6BC-D0AB7C31D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2BEFA817-B726-8BBB-7FDC-CED214BC9A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0265200-8A99-AA45-981E-8BBC87C453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98958</xdr:colOff>
      <xdr:row>15</xdr:row>
      <xdr:rowOff>64770</xdr:rowOff>
    </xdr:from>
    <xdr:to>
      <xdr:col>21</xdr:col>
      <xdr:colOff>596366</xdr:colOff>
      <xdr:row>22</xdr:row>
      <xdr:rowOff>259080</xdr:rowOff>
    </xdr:to>
    <xdr:pic>
      <xdr:nvPicPr>
        <xdr:cNvPr id="9" name="図 8">
          <a:extLst>
            <a:ext uri="{FF2B5EF4-FFF2-40B4-BE49-F238E27FC236}">
              <a16:creationId xmlns:a16="http://schemas.microsoft.com/office/drawing/2014/main" id="{2E5D2F58-6740-3F47-AE82-300516039B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2158" y="4865370"/>
          <a:ext cx="3278708"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D570E278-9755-64CF-90BC-2BE911E669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8DB96F5D-9D49-EBAC-1FB8-0F273EAF78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36689E45-BDB9-E2A2-3952-AA856A5B13A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FFE64578-F836-C565-163E-1600050FB1B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E1085C23-162A-CD4F-C435-50BD2CDEE2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E5954BA7-A016-6467-A3F8-E3E22B6C80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B8B3323-EFFA-5F1C-E041-1F615EF086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05961248-F894-AB6A-327C-604C2AF65D1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6AA18F48-70B1-BAB5-B739-122B1E9D6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DB66BE5E-E41F-344F-0A91-BDE43DC453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C177C28A-EE19-B91E-B782-FF07AA6FFB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74C18D18-BC47-79E7-2BA0-817FD81626A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2B57B620-A814-0DD3-DC3D-BE46CFE1D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23C3774B-79A1-C4A3-3978-2F78F5C6EB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A2DB49B8-ECBF-5B9D-F0CE-BC0AEAB718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9EB80D50-1687-A618-D303-D4EC1B9497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A5577B41-2E11-9238-43A3-3169BABBDE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98658</xdr:colOff>
      <xdr:row>4</xdr:row>
      <xdr:rowOff>64770</xdr:rowOff>
    </xdr:from>
    <xdr:to>
      <xdr:col>21</xdr:col>
      <xdr:colOff>596667</xdr:colOff>
      <xdr:row>11</xdr:row>
      <xdr:rowOff>259080</xdr:rowOff>
    </xdr:to>
    <xdr:pic>
      <xdr:nvPicPr>
        <xdr:cNvPr id="5" name="図 4">
          <a:extLst>
            <a:ext uri="{FF2B5EF4-FFF2-40B4-BE49-F238E27FC236}">
              <a16:creationId xmlns:a16="http://schemas.microsoft.com/office/drawing/2014/main" id="{45EB8B63-45C3-7826-075B-A2C6956185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1858" y="1122045"/>
          <a:ext cx="3279309"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ABDCC2BF-0069-9A6C-AD78-660BC357D6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E3EEB92C-4B9A-3250-4810-538083B4BE8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CCD3788C-51BB-1F0E-B34E-8FB8383A57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5ACC5C09-BBC8-D9FA-6A1B-D83D984247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FDE7916-F269-CACF-6910-8F4EBE1C75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E99DB0E7-43E5-7764-6C0D-7DD09382F7C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68171D10-7E3A-761D-608F-2E161ABBD8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868CECC5-4103-CE23-8493-FA09E035CA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5823875-18B0-EBB5-D7E1-5E76813BADA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45A2FD5D-D58C-6A09-E653-7D4A23E170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8CFB905C-F228-8FF9-83F2-AACC0677EF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4EFFCA3F-6634-9F13-63E3-559B0BC391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A8FC9294-6CDA-40C2-2BD3-7B3CF8C524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36B54824-0F7F-281F-254A-A7ABD63115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3B376044-A668-FFAD-7213-F8B6C324DA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3C4E1040-7C29-9BD7-9404-471F789E06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487FA639-8CBC-9CAD-43FD-9838FC2870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B719057B-CCC8-0BA2-A20E-9CE5065374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98376</xdr:colOff>
      <xdr:row>4</xdr:row>
      <xdr:rowOff>64770</xdr:rowOff>
    </xdr:from>
    <xdr:to>
      <xdr:col>10</xdr:col>
      <xdr:colOff>596949</xdr:colOff>
      <xdr:row>11</xdr:row>
      <xdr:rowOff>259080</xdr:rowOff>
    </xdr:to>
    <xdr:pic>
      <xdr:nvPicPr>
        <xdr:cNvPr id="3" name="図 2">
          <a:extLst>
            <a:ext uri="{FF2B5EF4-FFF2-40B4-BE49-F238E27FC236}">
              <a16:creationId xmlns:a16="http://schemas.microsoft.com/office/drawing/2014/main" id="{047ABCE6-4932-C323-80B4-6FD0AB7564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676" y="1122045"/>
          <a:ext cx="3279873"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FE53E76F-32B8-6131-0604-6ED9D5DDBC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D01DCBBA-30E3-E9E7-205F-915FB3FBD23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21" name="図 20">
          <a:extLst>
            <a:ext uri="{FF2B5EF4-FFF2-40B4-BE49-F238E27FC236}">
              <a16:creationId xmlns:a16="http://schemas.microsoft.com/office/drawing/2014/main" id="{050D957F-C38E-B0F2-4418-F80A95EFAF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twoCellAnchor editAs="oneCell">
    <xdr:from>
      <xdr:col>10</xdr:col>
      <xdr:colOff>88583</xdr:colOff>
      <xdr:row>8</xdr:row>
      <xdr:rowOff>55721</xdr:rowOff>
    </xdr:from>
    <xdr:to>
      <xdr:col>16</xdr:col>
      <xdr:colOff>25718</xdr:colOff>
      <xdr:row>20</xdr:row>
      <xdr:rowOff>115729</xdr:rowOff>
    </xdr:to>
    <xdr:pic>
      <xdr:nvPicPr>
        <xdr:cNvPr id="23" name="図 22">
          <a:extLst>
            <a:ext uri="{FF2B5EF4-FFF2-40B4-BE49-F238E27FC236}">
              <a16:creationId xmlns:a16="http://schemas.microsoft.com/office/drawing/2014/main" id="{9ADE4005-9316-60F9-B4EA-A3278B231A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6858" y="1789271"/>
          <a:ext cx="2823210" cy="2117408"/>
        </a:xfrm>
        <a:prstGeom prst="rect">
          <a:avLst/>
        </a:prstGeom>
      </xdr:spPr>
    </xdr:pic>
    <xdr:clientData/>
  </xdr:twoCellAnchor>
  <xdr:twoCellAnchor editAs="oneCell">
    <xdr:from>
      <xdr:col>18</xdr:col>
      <xdr:colOff>88582</xdr:colOff>
      <xdr:row>8</xdr:row>
      <xdr:rowOff>55721</xdr:rowOff>
    </xdr:from>
    <xdr:to>
      <xdr:col>24</xdr:col>
      <xdr:colOff>25717</xdr:colOff>
      <xdr:row>20</xdr:row>
      <xdr:rowOff>115729</xdr:rowOff>
    </xdr:to>
    <xdr:pic>
      <xdr:nvPicPr>
        <xdr:cNvPr id="25" name="図 24">
          <a:extLst>
            <a:ext uri="{FF2B5EF4-FFF2-40B4-BE49-F238E27FC236}">
              <a16:creationId xmlns:a16="http://schemas.microsoft.com/office/drawing/2014/main" id="{97456E18-BE64-F73E-9A2F-56AA3B0103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182" y="1789271"/>
          <a:ext cx="2823210" cy="2117408"/>
        </a:xfrm>
        <a:prstGeom prst="rect">
          <a:avLst/>
        </a:prstGeom>
      </xdr:spPr>
    </xdr:pic>
    <xdr:clientData/>
  </xdr:twoCellAnchor>
  <xdr:twoCellAnchor editAs="oneCell">
    <xdr:from>
      <xdr:col>2</xdr:col>
      <xdr:colOff>102869</xdr:colOff>
      <xdr:row>25</xdr:row>
      <xdr:rowOff>55721</xdr:rowOff>
    </xdr:from>
    <xdr:to>
      <xdr:col>8</xdr:col>
      <xdr:colOff>11430</xdr:colOff>
      <xdr:row>37</xdr:row>
      <xdr:rowOff>115729</xdr:rowOff>
    </xdr:to>
    <xdr:pic>
      <xdr:nvPicPr>
        <xdr:cNvPr id="27" name="図 26">
          <a:extLst>
            <a:ext uri="{FF2B5EF4-FFF2-40B4-BE49-F238E27FC236}">
              <a16:creationId xmlns:a16="http://schemas.microsoft.com/office/drawing/2014/main" id="{06A83D4C-5EDE-852B-84CC-6FFDA46C0EF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8244" y="4780121"/>
          <a:ext cx="2823211" cy="2117408"/>
        </a:xfrm>
        <a:prstGeom prst="rect">
          <a:avLst/>
        </a:prstGeom>
      </xdr:spPr>
    </xdr:pic>
    <xdr:clientData/>
  </xdr:twoCellAnchor>
  <xdr:twoCellAnchor editAs="oneCell">
    <xdr:from>
      <xdr:col>10</xdr:col>
      <xdr:colOff>88583</xdr:colOff>
      <xdr:row>25</xdr:row>
      <xdr:rowOff>55721</xdr:rowOff>
    </xdr:from>
    <xdr:to>
      <xdr:col>16</xdr:col>
      <xdr:colOff>25718</xdr:colOff>
      <xdr:row>37</xdr:row>
      <xdr:rowOff>115729</xdr:rowOff>
    </xdr:to>
    <xdr:pic>
      <xdr:nvPicPr>
        <xdr:cNvPr id="29" name="図 28">
          <a:extLst>
            <a:ext uri="{FF2B5EF4-FFF2-40B4-BE49-F238E27FC236}">
              <a16:creationId xmlns:a16="http://schemas.microsoft.com/office/drawing/2014/main" id="{06D810C5-146E-E593-0435-473ED9F2612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336858" y="4780121"/>
          <a:ext cx="2823210" cy="2117408"/>
        </a:xfrm>
        <a:prstGeom prst="rect">
          <a:avLst/>
        </a:prstGeom>
      </xdr:spPr>
    </xdr:pic>
    <xdr:clientData/>
  </xdr:twoCellAnchor>
  <xdr:twoCellAnchor editAs="oneCell">
    <xdr:from>
      <xdr:col>18</xdr:col>
      <xdr:colOff>88582</xdr:colOff>
      <xdr:row>25</xdr:row>
      <xdr:rowOff>55721</xdr:rowOff>
    </xdr:from>
    <xdr:to>
      <xdr:col>24</xdr:col>
      <xdr:colOff>25717</xdr:colOff>
      <xdr:row>37</xdr:row>
      <xdr:rowOff>115729</xdr:rowOff>
    </xdr:to>
    <xdr:pic>
      <xdr:nvPicPr>
        <xdr:cNvPr id="31" name="図 30">
          <a:extLst>
            <a:ext uri="{FF2B5EF4-FFF2-40B4-BE49-F238E27FC236}">
              <a16:creationId xmlns:a16="http://schemas.microsoft.com/office/drawing/2014/main" id="{B6BDC960-076A-45C4-EA1B-3BF547D55FC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61182" y="4780121"/>
          <a:ext cx="2823210" cy="211740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3" name="図 2">
          <a:extLst>
            <a:ext uri="{FF2B5EF4-FFF2-40B4-BE49-F238E27FC236}">
              <a16:creationId xmlns:a16="http://schemas.microsoft.com/office/drawing/2014/main" id="{121BC826-0679-9123-2E3F-C71008C94C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twoCellAnchor editAs="oneCell">
    <xdr:from>
      <xdr:col>10</xdr:col>
      <xdr:colOff>88583</xdr:colOff>
      <xdr:row>8</xdr:row>
      <xdr:rowOff>55721</xdr:rowOff>
    </xdr:from>
    <xdr:to>
      <xdr:col>16</xdr:col>
      <xdr:colOff>25718</xdr:colOff>
      <xdr:row>20</xdr:row>
      <xdr:rowOff>115729</xdr:rowOff>
    </xdr:to>
    <xdr:pic>
      <xdr:nvPicPr>
        <xdr:cNvPr id="5" name="図 4">
          <a:extLst>
            <a:ext uri="{FF2B5EF4-FFF2-40B4-BE49-F238E27FC236}">
              <a16:creationId xmlns:a16="http://schemas.microsoft.com/office/drawing/2014/main" id="{5A3AF5D7-D051-8D2C-9682-B90C8EC2E2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6858" y="1789271"/>
          <a:ext cx="2823210" cy="2117408"/>
        </a:xfrm>
        <a:prstGeom prst="rect">
          <a:avLst/>
        </a:prstGeom>
      </xdr:spPr>
    </xdr:pic>
    <xdr:clientData/>
  </xdr:twoCellAnchor>
  <xdr:twoCellAnchor editAs="oneCell">
    <xdr:from>
      <xdr:col>18</xdr:col>
      <xdr:colOff>88582</xdr:colOff>
      <xdr:row>8</xdr:row>
      <xdr:rowOff>55721</xdr:rowOff>
    </xdr:from>
    <xdr:to>
      <xdr:col>24</xdr:col>
      <xdr:colOff>25717</xdr:colOff>
      <xdr:row>20</xdr:row>
      <xdr:rowOff>115729</xdr:rowOff>
    </xdr:to>
    <xdr:pic>
      <xdr:nvPicPr>
        <xdr:cNvPr id="7" name="図 6">
          <a:extLst>
            <a:ext uri="{FF2B5EF4-FFF2-40B4-BE49-F238E27FC236}">
              <a16:creationId xmlns:a16="http://schemas.microsoft.com/office/drawing/2014/main" id="{D9D36BBE-3146-7757-3556-0A94FF2648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182" y="1789271"/>
          <a:ext cx="2823210" cy="2117408"/>
        </a:xfrm>
        <a:prstGeom prst="rect">
          <a:avLst/>
        </a:prstGeom>
      </xdr:spPr>
    </xdr:pic>
    <xdr:clientData/>
  </xdr:twoCellAnchor>
  <xdr:twoCellAnchor editAs="oneCell">
    <xdr:from>
      <xdr:col>2</xdr:col>
      <xdr:colOff>102869</xdr:colOff>
      <xdr:row>25</xdr:row>
      <xdr:rowOff>55721</xdr:rowOff>
    </xdr:from>
    <xdr:to>
      <xdr:col>8</xdr:col>
      <xdr:colOff>11430</xdr:colOff>
      <xdr:row>37</xdr:row>
      <xdr:rowOff>115729</xdr:rowOff>
    </xdr:to>
    <xdr:pic>
      <xdr:nvPicPr>
        <xdr:cNvPr id="9" name="図 8">
          <a:extLst>
            <a:ext uri="{FF2B5EF4-FFF2-40B4-BE49-F238E27FC236}">
              <a16:creationId xmlns:a16="http://schemas.microsoft.com/office/drawing/2014/main" id="{1001BEE5-1076-27CF-9430-FDBD35C1CF1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8244" y="4780121"/>
          <a:ext cx="2823211" cy="2117408"/>
        </a:xfrm>
        <a:prstGeom prst="rect">
          <a:avLst/>
        </a:prstGeom>
      </xdr:spPr>
    </xdr:pic>
    <xdr:clientData/>
  </xdr:twoCellAnchor>
  <xdr:twoCellAnchor editAs="oneCell">
    <xdr:from>
      <xdr:col>10</xdr:col>
      <xdr:colOff>88583</xdr:colOff>
      <xdr:row>25</xdr:row>
      <xdr:rowOff>55721</xdr:rowOff>
    </xdr:from>
    <xdr:to>
      <xdr:col>16</xdr:col>
      <xdr:colOff>25718</xdr:colOff>
      <xdr:row>37</xdr:row>
      <xdr:rowOff>115729</xdr:rowOff>
    </xdr:to>
    <xdr:pic>
      <xdr:nvPicPr>
        <xdr:cNvPr id="11" name="図 10">
          <a:extLst>
            <a:ext uri="{FF2B5EF4-FFF2-40B4-BE49-F238E27FC236}">
              <a16:creationId xmlns:a16="http://schemas.microsoft.com/office/drawing/2014/main" id="{F052F9CE-77FB-3DD8-A0CC-A442B013B67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336858" y="4780121"/>
          <a:ext cx="2823210" cy="2117408"/>
        </a:xfrm>
        <a:prstGeom prst="rect">
          <a:avLst/>
        </a:prstGeom>
      </xdr:spPr>
    </xdr:pic>
    <xdr:clientData/>
  </xdr:twoCellAnchor>
  <xdr:twoCellAnchor editAs="oneCell">
    <xdr:from>
      <xdr:col>18</xdr:col>
      <xdr:colOff>88582</xdr:colOff>
      <xdr:row>25</xdr:row>
      <xdr:rowOff>55721</xdr:rowOff>
    </xdr:from>
    <xdr:to>
      <xdr:col>24</xdr:col>
      <xdr:colOff>25717</xdr:colOff>
      <xdr:row>37</xdr:row>
      <xdr:rowOff>115729</xdr:rowOff>
    </xdr:to>
    <xdr:pic>
      <xdr:nvPicPr>
        <xdr:cNvPr id="13" name="図 12">
          <a:extLst>
            <a:ext uri="{FF2B5EF4-FFF2-40B4-BE49-F238E27FC236}">
              <a16:creationId xmlns:a16="http://schemas.microsoft.com/office/drawing/2014/main" id="{FE5291E7-6716-0FDB-BCA9-AEF6BAC5D71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61182" y="4780121"/>
          <a:ext cx="2823210" cy="211740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4" name="図 3">
          <a:extLst>
            <a:ext uri="{FF2B5EF4-FFF2-40B4-BE49-F238E27FC236}">
              <a16:creationId xmlns:a16="http://schemas.microsoft.com/office/drawing/2014/main" id="{479B6C72-5DD9-6418-8764-A5369125E6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3E5A0D51-5AA0-293C-361E-617743889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11D9E5AC-28C2-AAFD-6900-ADABB5674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B2F63ACA-F95C-0792-197A-D5B85168FC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37262977-B724-F1ED-1CA6-04F4338A61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B13DCE4E-037A-EB9E-F55B-D259568634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40752B3E-1622-4904-51DD-423E206FD6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101603</xdr:colOff>
      <xdr:row>6</xdr:row>
      <xdr:rowOff>119063</xdr:rowOff>
    </xdr:from>
    <xdr:to>
      <xdr:col>28</xdr:col>
      <xdr:colOff>212721</xdr:colOff>
      <xdr:row>16</xdr:row>
      <xdr:rowOff>166688</xdr:rowOff>
    </xdr:to>
    <xdr:pic>
      <xdr:nvPicPr>
        <xdr:cNvPr id="3" name="図 2">
          <a:extLst>
            <a:ext uri="{FF2B5EF4-FFF2-40B4-BE49-F238E27FC236}">
              <a16:creationId xmlns:a16="http://schemas.microsoft.com/office/drawing/2014/main" id="{1703B6D5-0131-FF67-35AB-BD4ADF087A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9028" y="1519238"/>
          <a:ext cx="6397618" cy="45243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68070</xdr:colOff>
      <xdr:row>6</xdr:row>
      <xdr:rowOff>1429</xdr:rowOff>
    </xdr:from>
    <xdr:to>
      <xdr:col>8</xdr:col>
      <xdr:colOff>246254</xdr:colOff>
      <xdr:row>43</xdr:row>
      <xdr:rowOff>150971</xdr:rowOff>
    </xdr:to>
    <xdr:pic>
      <xdr:nvPicPr>
        <xdr:cNvPr id="5" name="図 4">
          <a:extLst>
            <a:ext uri="{FF2B5EF4-FFF2-40B4-BE49-F238E27FC236}">
              <a16:creationId xmlns:a16="http://schemas.microsoft.com/office/drawing/2014/main" id="{C9FA9613-CC1A-7B91-B660-4C4A972F72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545" y="1182529"/>
          <a:ext cx="1749809" cy="584549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4</xdr:col>
      <xdr:colOff>47261</xdr:colOff>
      <xdr:row>6</xdr:row>
      <xdr:rowOff>1429</xdr:rowOff>
    </xdr:from>
    <xdr:to>
      <xdr:col>7</xdr:col>
      <xdr:colOff>267063</xdr:colOff>
      <xdr:row>43</xdr:row>
      <xdr:rowOff>150971</xdr:rowOff>
    </xdr:to>
    <xdr:pic>
      <xdr:nvPicPr>
        <xdr:cNvPr id="5" name="図 4">
          <a:extLst>
            <a:ext uri="{FF2B5EF4-FFF2-40B4-BE49-F238E27FC236}">
              <a16:creationId xmlns:a16="http://schemas.microsoft.com/office/drawing/2014/main" id="{E8CD1EA2-5A8E-DD4B-0928-28C83AECA2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4061" y="1182529"/>
          <a:ext cx="1162777" cy="584549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B347B610-6999-E1D0-7A74-FD1F57F68F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80EDAE30-8E37-C738-AE8C-DD86E91C0A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1541EFFB-14A7-041C-6E80-F8A15D784D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2D6469F8-8130-3A05-F76E-533C11C5AF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C077AAD9-CE5E-64E8-3145-1DB4C2ECC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xdr:col>
      <xdr:colOff>153868</xdr:colOff>
      <xdr:row>6</xdr:row>
      <xdr:rowOff>1429</xdr:rowOff>
    </xdr:from>
    <xdr:to>
      <xdr:col>8</xdr:col>
      <xdr:colOff>160458</xdr:colOff>
      <xdr:row>43</xdr:row>
      <xdr:rowOff>150971</xdr:rowOff>
    </xdr:to>
    <xdr:pic>
      <xdr:nvPicPr>
        <xdr:cNvPr id="5" name="図 4">
          <a:extLst>
            <a:ext uri="{FF2B5EF4-FFF2-40B4-BE49-F238E27FC236}">
              <a16:creationId xmlns:a16="http://schemas.microsoft.com/office/drawing/2014/main" id="{11D1C0A9-8A7C-78E9-E9D4-F5E891FC9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6343" y="1182529"/>
          <a:ext cx="1578215" cy="584549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3</xdr:col>
      <xdr:colOff>129031</xdr:colOff>
      <xdr:row>6</xdr:row>
      <xdr:rowOff>1429</xdr:rowOff>
    </xdr:from>
    <xdr:to>
      <xdr:col>8</xdr:col>
      <xdr:colOff>185293</xdr:colOff>
      <xdr:row>43</xdr:row>
      <xdr:rowOff>150971</xdr:rowOff>
    </xdr:to>
    <xdr:pic>
      <xdr:nvPicPr>
        <xdr:cNvPr id="5" name="図 4">
          <a:extLst>
            <a:ext uri="{FF2B5EF4-FFF2-40B4-BE49-F238E27FC236}">
              <a16:creationId xmlns:a16="http://schemas.microsoft.com/office/drawing/2014/main" id="{0A225BAA-2747-7DFB-3F14-A7BB86476A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06" y="1182529"/>
          <a:ext cx="1627887" cy="584549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3</xdr:col>
      <xdr:colOff>129031</xdr:colOff>
      <xdr:row>6</xdr:row>
      <xdr:rowOff>1429</xdr:rowOff>
    </xdr:from>
    <xdr:to>
      <xdr:col>8</xdr:col>
      <xdr:colOff>185293</xdr:colOff>
      <xdr:row>43</xdr:row>
      <xdr:rowOff>150971</xdr:rowOff>
    </xdr:to>
    <xdr:pic>
      <xdr:nvPicPr>
        <xdr:cNvPr id="5" name="図 4">
          <a:extLst>
            <a:ext uri="{FF2B5EF4-FFF2-40B4-BE49-F238E27FC236}">
              <a16:creationId xmlns:a16="http://schemas.microsoft.com/office/drawing/2014/main" id="{9D27F63C-6E8B-01C3-C7BA-012A37013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06" y="1182529"/>
          <a:ext cx="1627887" cy="584549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xdr:col>
      <xdr:colOff>129031</xdr:colOff>
      <xdr:row>6</xdr:row>
      <xdr:rowOff>1429</xdr:rowOff>
    </xdr:from>
    <xdr:to>
      <xdr:col>8</xdr:col>
      <xdr:colOff>185293</xdr:colOff>
      <xdr:row>43</xdr:row>
      <xdr:rowOff>150971</xdr:rowOff>
    </xdr:to>
    <xdr:pic>
      <xdr:nvPicPr>
        <xdr:cNvPr id="5" name="図 4">
          <a:extLst>
            <a:ext uri="{FF2B5EF4-FFF2-40B4-BE49-F238E27FC236}">
              <a16:creationId xmlns:a16="http://schemas.microsoft.com/office/drawing/2014/main" id="{4C575A80-5841-56F4-346C-325578094B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06" y="1182529"/>
          <a:ext cx="1627887" cy="584549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129031</xdr:colOff>
      <xdr:row>6</xdr:row>
      <xdr:rowOff>1429</xdr:rowOff>
    </xdr:from>
    <xdr:to>
      <xdr:col>8</xdr:col>
      <xdr:colOff>185293</xdr:colOff>
      <xdr:row>43</xdr:row>
      <xdr:rowOff>150971</xdr:rowOff>
    </xdr:to>
    <xdr:pic>
      <xdr:nvPicPr>
        <xdr:cNvPr id="5" name="図 4">
          <a:extLst>
            <a:ext uri="{FF2B5EF4-FFF2-40B4-BE49-F238E27FC236}">
              <a16:creationId xmlns:a16="http://schemas.microsoft.com/office/drawing/2014/main" id="{4FFCBE70-3FCB-75AF-F6E2-21EF17F56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06" y="1182529"/>
          <a:ext cx="1627887" cy="584549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3</xdr:col>
      <xdr:colOff>129031</xdr:colOff>
      <xdr:row>6</xdr:row>
      <xdr:rowOff>1429</xdr:rowOff>
    </xdr:from>
    <xdr:to>
      <xdr:col>8</xdr:col>
      <xdr:colOff>185293</xdr:colOff>
      <xdr:row>43</xdr:row>
      <xdr:rowOff>150971</xdr:rowOff>
    </xdr:to>
    <xdr:pic>
      <xdr:nvPicPr>
        <xdr:cNvPr id="5" name="図 4">
          <a:extLst>
            <a:ext uri="{FF2B5EF4-FFF2-40B4-BE49-F238E27FC236}">
              <a16:creationId xmlns:a16="http://schemas.microsoft.com/office/drawing/2014/main" id="{9E77AC73-1FBD-AA29-CCB9-F8C8CE31B1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06" y="1182529"/>
          <a:ext cx="1627887" cy="584549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129031</xdr:colOff>
      <xdr:row>6</xdr:row>
      <xdr:rowOff>1429</xdr:rowOff>
    </xdr:from>
    <xdr:to>
      <xdr:col>8</xdr:col>
      <xdr:colOff>185293</xdr:colOff>
      <xdr:row>43</xdr:row>
      <xdr:rowOff>150971</xdr:rowOff>
    </xdr:to>
    <xdr:pic>
      <xdr:nvPicPr>
        <xdr:cNvPr id="5" name="図 4">
          <a:extLst>
            <a:ext uri="{FF2B5EF4-FFF2-40B4-BE49-F238E27FC236}">
              <a16:creationId xmlns:a16="http://schemas.microsoft.com/office/drawing/2014/main" id="{F9CBEC0B-6453-A4C2-C5F1-2E73FADA7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506" y="1182529"/>
          <a:ext cx="1627887" cy="584549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8EE07472-7CD5-FB49-78AA-ED3021956B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BD1F7B2D-8426-5468-B7D3-CEB2EA10E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A5F93310-382B-7974-9807-DECC084790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A338A357-C6D4-EDBB-0E31-E67C3EA860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DC7E6BB1-361E-AFEC-0900-718C8A3D2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6F5E7A0C-2B77-76E4-C545-425BB743A7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52EB9C4A-32D8-AE86-821C-55098ACAC6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B3C7CE2C-1E87-27B0-75F8-069B4FFA69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9A93EB46-52A8-9508-FF7F-7E811BCE0D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A25CD3F9-473A-CE87-6916-B40142069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537D062E-6D26-CC3B-63B7-2EE6243CC1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3</xdr:col>
      <xdr:colOff>122258</xdr:colOff>
      <xdr:row>6</xdr:row>
      <xdr:rowOff>1429</xdr:rowOff>
    </xdr:from>
    <xdr:to>
      <xdr:col>8</xdr:col>
      <xdr:colOff>192067</xdr:colOff>
      <xdr:row>43</xdr:row>
      <xdr:rowOff>150971</xdr:rowOff>
    </xdr:to>
    <xdr:pic>
      <xdr:nvPicPr>
        <xdr:cNvPr id="5" name="図 4">
          <a:extLst>
            <a:ext uri="{FF2B5EF4-FFF2-40B4-BE49-F238E27FC236}">
              <a16:creationId xmlns:a16="http://schemas.microsoft.com/office/drawing/2014/main" id="{41439992-B7D3-12E3-0F60-2A73BF4A19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733" y="1182529"/>
          <a:ext cx="1641434" cy="584549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22891966-554E-2575-B5CE-8FA8A34982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26B61632-9999-BAB5-CDC1-98106D85CB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A0AB2050-9D17-F97C-623B-F42FB865D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1CD5842E-99AF-923E-A88C-FD97EBF054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1235FEBB-B1B8-CE37-032A-FED8E6D5C9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44D4AF87-7F47-F842-CB37-A83F045EC9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EAE2BBE7-C8E1-F101-03EA-BDF35AE25D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50F4AE58-E924-D9B7-AC9F-257987C7E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120001</xdr:colOff>
      <xdr:row>6</xdr:row>
      <xdr:rowOff>1429</xdr:rowOff>
    </xdr:from>
    <xdr:to>
      <xdr:col>8</xdr:col>
      <xdr:colOff>194325</xdr:colOff>
      <xdr:row>43</xdr:row>
      <xdr:rowOff>150971</xdr:rowOff>
    </xdr:to>
    <xdr:pic>
      <xdr:nvPicPr>
        <xdr:cNvPr id="5" name="図 4">
          <a:extLst>
            <a:ext uri="{FF2B5EF4-FFF2-40B4-BE49-F238E27FC236}">
              <a16:creationId xmlns:a16="http://schemas.microsoft.com/office/drawing/2014/main" id="{2A83D923-083F-02FF-F7D7-23D6534C2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476" y="1182529"/>
          <a:ext cx="1645949" cy="584549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25B0A279-48DF-93F6-C912-5CCC2A90BA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D24D802A-CD6C-B35D-D60A-26D4C53960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5F1F04B8-6132-D413-B799-B1D35D1771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15628C91-69C0-6A8B-9DE7-E6480B3A51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F5C41995-99C1-C1BC-1468-09531F46C1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035E2C63-FD2E-3498-892B-5958918E8B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xdr:col>
      <xdr:colOff>125645</xdr:colOff>
      <xdr:row>6</xdr:row>
      <xdr:rowOff>1429</xdr:rowOff>
    </xdr:from>
    <xdr:to>
      <xdr:col>8</xdr:col>
      <xdr:colOff>188680</xdr:colOff>
      <xdr:row>43</xdr:row>
      <xdr:rowOff>150971</xdr:rowOff>
    </xdr:to>
    <xdr:pic>
      <xdr:nvPicPr>
        <xdr:cNvPr id="5" name="図 4">
          <a:extLst>
            <a:ext uri="{FF2B5EF4-FFF2-40B4-BE49-F238E27FC236}">
              <a16:creationId xmlns:a16="http://schemas.microsoft.com/office/drawing/2014/main" id="{6A85297B-A286-3CDE-F964-EF57F50D0B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120" y="1182529"/>
          <a:ext cx="1634660" cy="584549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xdr:col>
      <xdr:colOff>123387</xdr:colOff>
      <xdr:row>6</xdr:row>
      <xdr:rowOff>1429</xdr:rowOff>
    </xdr:from>
    <xdr:to>
      <xdr:col>8</xdr:col>
      <xdr:colOff>190938</xdr:colOff>
      <xdr:row>43</xdr:row>
      <xdr:rowOff>150971</xdr:rowOff>
    </xdr:to>
    <xdr:pic>
      <xdr:nvPicPr>
        <xdr:cNvPr id="5" name="図 4">
          <a:extLst>
            <a:ext uri="{FF2B5EF4-FFF2-40B4-BE49-F238E27FC236}">
              <a16:creationId xmlns:a16="http://schemas.microsoft.com/office/drawing/2014/main" id="{7E676AAD-4BB1-917F-D7D5-C4A758FA46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5862" y="1182529"/>
          <a:ext cx="1639176" cy="584549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xdr:col>
      <xdr:colOff>123387</xdr:colOff>
      <xdr:row>6</xdr:row>
      <xdr:rowOff>1429</xdr:rowOff>
    </xdr:from>
    <xdr:to>
      <xdr:col>8</xdr:col>
      <xdr:colOff>190938</xdr:colOff>
      <xdr:row>43</xdr:row>
      <xdr:rowOff>150971</xdr:rowOff>
    </xdr:to>
    <xdr:pic>
      <xdr:nvPicPr>
        <xdr:cNvPr id="5" name="図 4">
          <a:extLst>
            <a:ext uri="{FF2B5EF4-FFF2-40B4-BE49-F238E27FC236}">
              <a16:creationId xmlns:a16="http://schemas.microsoft.com/office/drawing/2014/main" id="{A33EF4F9-F48B-116F-8B92-4B25F6AA99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5862" y="1182529"/>
          <a:ext cx="1639176" cy="584549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xdr:col>
      <xdr:colOff>123387</xdr:colOff>
      <xdr:row>6</xdr:row>
      <xdr:rowOff>1429</xdr:rowOff>
    </xdr:from>
    <xdr:to>
      <xdr:col>8</xdr:col>
      <xdr:colOff>190938</xdr:colOff>
      <xdr:row>43</xdr:row>
      <xdr:rowOff>150971</xdr:rowOff>
    </xdr:to>
    <xdr:pic>
      <xdr:nvPicPr>
        <xdr:cNvPr id="5" name="図 4">
          <a:extLst>
            <a:ext uri="{FF2B5EF4-FFF2-40B4-BE49-F238E27FC236}">
              <a16:creationId xmlns:a16="http://schemas.microsoft.com/office/drawing/2014/main" id="{58CDEC2B-0236-EE99-F712-7B8692CE83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5862" y="1182529"/>
          <a:ext cx="1639176" cy="584549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123387</xdr:colOff>
      <xdr:row>6</xdr:row>
      <xdr:rowOff>1429</xdr:rowOff>
    </xdr:from>
    <xdr:to>
      <xdr:col>8</xdr:col>
      <xdr:colOff>190938</xdr:colOff>
      <xdr:row>43</xdr:row>
      <xdr:rowOff>150971</xdr:rowOff>
    </xdr:to>
    <xdr:pic>
      <xdr:nvPicPr>
        <xdr:cNvPr id="5" name="図 4">
          <a:extLst>
            <a:ext uri="{FF2B5EF4-FFF2-40B4-BE49-F238E27FC236}">
              <a16:creationId xmlns:a16="http://schemas.microsoft.com/office/drawing/2014/main" id="{9B102D80-6D6B-210D-858C-B649EED5C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5862" y="1182529"/>
          <a:ext cx="1639176" cy="584549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xdr:col>
      <xdr:colOff>138063</xdr:colOff>
      <xdr:row>6</xdr:row>
      <xdr:rowOff>1429</xdr:rowOff>
    </xdr:from>
    <xdr:to>
      <xdr:col>8</xdr:col>
      <xdr:colOff>176262</xdr:colOff>
      <xdr:row>43</xdr:row>
      <xdr:rowOff>150971</xdr:rowOff>
    </xdr:to>
    <xdr:pic>
      <xdr:nvPicPr>
        <xdr:cNvPr id="5" name="図 4">
          <a:extLst>
            <a:ext uri="{FF2B5EF4-FFF2-40B4-BE49-F238E27FC236}">
              <a16:creationId xmlns:a16="http://schemas.microsoft.com/office/drawing/2014/main" id="{44825A30-9830-D4DD-6FA8-B72B9919F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538" y="1182529"/>
          <a:ext cx="1609824" cy="584549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138063</xdr:colOff>
      <xdr:row>6</xdr:row>
      <xdr:rowOff>1429</xdr:rowOff>
    </xdr:from>
    <xdr:to>
      <xdr:col>8</xdr:col>
      <xdr:colOff>176262</xdr:colOff>
      <xdr:row>43</xdr:row>
      <xdr:rowOff>150971</xdr:rowOff>
    </xdr:to>
    <xdr:pic>
      <xdr:nvPicPr>
        <xdr:cNvPr id="5" name="図 4">
          <a:extLst>
            <a:ext uri="{FF2B5EF4-FFF2-40B4-BE49-F238E27FC236}">
              <a16:creationId xmlns:a16="http://schemas.microsoft.com/office/drawing/2014/main" id="{0A1100D4-C5B2-11EF-095F-4AC3A99E44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538" y="1182529"/>
          <a:ext cx="1609824" cy="584549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138063</xdr:colOff>
      <xdr:row>6</xdr:row>
      <xdr:rowOff>1429</xdr:rowOff>
    </xdr:from>
    <xdr:to>
      <xdr:col>8</xdr:col>
      <xdr:colOff>176262</xdr:colOff>
      <xdr:row>43</xdr:row>
      <xdr:rowOff>150971</xdr:rowOff>
    </xdr:to>
    <xdr:pic>
      <xdr:nvPicPr>
        <xdr:cNvPr id="5" name="図 4">
          <a:extLst>
            <a:ext uri="{FF2B5EF4-FFF2-40B4-BE49-F238E27FC236}">
              <a16:creationId xmlns:a16="http://schemas.microsoft.com/office/drawing/2014/main" id="{CAF17597-BE7B-92EF-0AFA-A634F2623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538" y="1182529"/>
          <a:ext cx="1609824" cy="584549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4</xdr:col>
      <xdr:colOff>2105</xdr:colOff>
      <xdr:row>6</xdr:row>
      <xdr:rowOff>1429</xdr:rowOff>
    </xdr:from>
    <xdr:to>
      <xdr:col>7</xdr:col>
      <xdr:colOff>312220</xdr:colOff>
      <xdr:row>43</xdr:row>
      <xdr:rowOff>150971</xdr:rowOff>
    </xdr:to>
    <xdr:pic>
      <xdr:nvPicPr>
        <xdr:cNvPr id="5" name="図 4">
          <a:extLst>
            <a:ext uri="{FF2B5EF4-FFF2-40B4-BE49-F238E27FC236}">
              <a16:creationId xmlns:a16="http://schemas.microsoft.com/office/drawing/2014/main" id="{7FAB439C-66DE-A036-5059-E50AD94F24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905" y="1182529"/>
          <a:ext cx="1253090" cy="584549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274020</xdr:colOff>
      <xdr:row>6</xdr:row>
      <xdr:rowOff>1429</xdr:rowOff>
    </xdr:from>
    <xdr:to>
      <xdr:col>9</xdr:col>
      <xdr:colOff>40305</xdr:colOff>
      <xdr:row>43</xdr:row>
      <xdr:rowOff>150971</xdr:rowOff>
    </xdr:to>
    <xdr:pic>
      <xdr:nvPicPr>
        <xdr:cNvPr id="5" name="図 4">
          <a:extLst>
            <a:ext uri="{FF2B5EF4-FFF2-40B4-BE49-F238E27FC236}">
              <a16:creationId xmlns:a16="http://schemas.microsoft.com/office/drawing/2014/main" id="{59B67119-50DC-42FF-ABA1-F1EE5A1688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2170" y="1182529"/>
          <a:ext cx="1966560" cy="584549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284" dataDxfId="1282" headerRowBorderDxfId="1283" tableBorderDxfId="1281">
  <autoFilter ref="B15:B47" xr:uid="{00000000-0009-0000-0100-000001000000}"/>
  <tableColumns count="1">
    <tableColumn id="1" xr3:uid="{00000000-0010-0000-0000-000001000000}" name="対象箇所" dataDxfId="128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279" dataDxfId="1277" headerRowBorderDxfId="1278" tableBorderDxfId="1276">
  <autoFilter ref="C15:J47" xr:uid="{00000000-0009-0000-0100-000002000000}"/>
  <tableColumns count="8">
    <tableColumn id="9" xr3:uid="{00000000-0010-0000-0100-000009000000}" name="部位区分" totalsRowLabel="集計" dataDxfId="1275" totalsRowDxfId="1274"/>
    <tableColumn id="2" xr3:uid="{00000000-0010-0000-0100-000002000000}" name="変状区分" dataDxfId="1273" totalsRowDxfId="1272"/>
    <tableColumn id="7" xr3:uid="{00000000-0010-0000-0100-000007000000}" name="変状種類" dataDxfId="1271" totalsRowDxfId="1270"/>
    <tableColumn id="4" xr3:uid="{00000000-0010-0000-0100-000004000000}" name="対策区分" dataDxfId="1269" totalsRowDxfId="1268"/>
    <tableColumn id="5" xr3:uid="{00000000-0010-0000-0100-000005000000}" name="健全性" dataDxfId="1267" totalsRowDxfId="1266"/>
    <tableColumn id="12" xr3:uid="{00000000-0010-0000-0100-00000C000000}" name="調査の要否" dataDxfId="1265" totalsRowDxfId="1264"/>
    <tableColumn id="10" xr3:uid="{00000000-0010-0000-0100-00000A000000}" name="措置の要否" dataDxfId="1263" totalsRowDxfId="1262"/>
    <tableColumn id="11" xr3:uid="{00000000-0010-0000-0100-00000B000000}" name="実施有無" totalsRowFunction="count" dataDxfId="1261" totalsRowDxfId="12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258" headerRowBorderDxfId="1259" tableBorderDxfId="1257">
  <autoFilter ref="B51:B83" xr:uid="{00000000-0009-0000-0100-00000B000000}"/>
  <tableColumns count="1">
    <tableColumn id="1" xr3:uid="{00000000-0010-0000-0200-000001000000}" name="施設の内訳" dataDxfId="125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254" headerRowBorderDxfId="1255" tableBorderDxfId="1253">
  <autoFilter ref="C51:C83" xr:uid="{00000000-0009-0000-0100-00000C000000}"/>
  <tableColumns count="1">
    <tableColumn id="1" xr3:uid="{00000000-0010-0000-0300-000001000000}" name="対象箇所" dataDxfId="125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251" dataDxfId="1249" headerRowBorderDxfId="1250" tableBorderDxfId="1248">
  <autoFilter ref="D51:D83" xr:uid="{00000000-0009-0000-0100-00000D000000}"/>
  <tableColumns count="1">
    <tableColumn id="1" xr3:uid="{00000000-0010-0000-0400-000001000000}" name="部位区分" dataDxfId="124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246" dataDxfId="1244" headerRowBorderDxfId="1245" tableBorderDxfId="1243">
  <autoFilter ref="E51:G83" xr:uid="{00000000-0009-0000-0100-00000E000000}"/>
  <tableColumns count="3">
    <tableColumn id="1" xr3:uid="{00000000-0010-0000-0500-000001000000}" name="異常の種類" dataDxfId="1242"/>
    <tableColumn id="2" xr3:uid="{00000000-0010-0000-0500-000002000000}" name="異常判定区分 " dataDxfId="1241"/>
    <tableColumn id="3" xr3:uid="{00000000-0010-0000-0500-000003000000}" name="実施有無" dataDxfId="124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239" dataDxfId="1237" headerRowBorderDxfId="1238" tableBorderDxfId="1236">
  <autoFilter ref="B5:B12" xr:uid="{00000000-0009-0000-0100-000003000000}"/>
  <tableColumns count="1">
    <tableColumn id="1" xr3:uid="{00000000-0010-0000-0800-000001000000}" name="トンネルの分類" dataDxfId="123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234" dataDxfId="1232" headerRowBorderDxfId="1233" tableBorderDxfId="1231">
  <autoFilter ref="C5:F12" xr:uid="{00000000-000C-0000-FFFF-FFFF09000000}"/>
  <tableColumns count="4">
    <tableColumn id="1" xr3:uid="{00000000-0010-0000-0900-000001000000}" name="トンネル工法" dataDxfId="1230"/>
    <tableColumn id="4" xr3:uid="{F8DDB5BD-A7DE-4BB8-BD9F-E5AF467E6653}" name="自専道or一般道" dataDxfId="1229"/>
    <tableColumn id="2" xr3:uid="{00000000-0010-0000-0900-000002000000}" name="緊急輸送路" dataDxfId="1228"/>
    <tableColumn id="3" xr3:uid="{00000000-0010-0000-0900-000003000000}" name="代替路" dataDxfId="122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90.xml"/><Relationship Id="rId1" Type="http://schemas.openxmlformats.org/officeDocument/2006/relationships/printerSettings" Target="../printerSettings/printerSettings9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activeCell="R30" sqref="R30:T30"/>
    </sheetView>
  </sheetViews>
  <sheetFormatPr defaultRowHeight="13.5" x14ac:dyDescent="0.15"/>
  <cols>
    <col min="1" max="2" width="8.875" customWidth="1"/>
    <col min="3" max="3" width="9" customWidth="1"/>
    <col min="4" max="4" width="8.875" customWidth="1"/>
  </cols>
  <sheetData>
    <row r="1" spans="1:14" x14ac:dyDescent="0.15">
      <c r="A1" s="333" t="s">
        <v>0</v>
      </c>
      <c r="B1" s="333"/>
      <c r="C1" s="333"/>
      <c r="D1" s="333"/>
      <c r="E1" s="333"/>
      <c r="F1" s="333"/>
      <c r="G1" s="333"/>
      <c r="H1" s="333"/>
      <c r="I1" s="333"/>
      <c r="J1" s="333"/>
      <c r="K1" s="333"/>
      <c r="L1" s="333"/>
      <c r="M1" s="333"/>
      <c r="N1" s="333"/>
    </row>
    <row r="2" spans="1:14" x14ac:dyDescent="0.15">
      <c r="A2" s="333"/>
      <c r="B2" s="333"/>
      <c r="C2" s="333"/>
      <c r="D2" s="333"/>
      <c r="E2" s="333"/>
      <c r="F2" s="333"/>
      <c r="G2" s="333"/>
      <c r="H2" s="333"/>
      <c r="I2" s="333"/>
      <c r="J2" s="333"/>
      <c r="K2" s="333"/>
      <c r="L2" s="333"/>
      <c r="M2" s="333"/>
      <c r="N2" s="333"/>
    </row>
    <row r="3" spans="1:14" x14ac:dyDescent="0.15">
      <c r="A3" s="334" t="s">
        <v>1</v>
      </c>
      <c r="B3" s="334"/>
      <c r="C3" s="334"/>
      <c r="D3" s="334"/>
      <c r="E3" s="334"/>
      <c r="F3" s="334"/>
      <c r="G3" s="334"/>
      <c r="H3" s="335" t="s">
        <v>2</v>
      </c>
      <c r="I3" s="335"/>
      <c r="J3" s="335"/>
      <c r="K3" s="335"/>
      <c r="L3" s="335"/>
      <c r="M3" s="335"/>
      <c r="N3" s="335"/>
    </row>
    <row r="4" spans="1:14" x14ac:dyDescent="0.15">
      <c r="H4" t="s">
        <v>3</v>
      </c>
    </row>
    <row r="5" spans="1:14" x14ac:dyDescent="0.15">
      <c r="H5" s="332" t="s">
        <v>4</v>
      </c>
      <c r="I5" s="332"/>
      <c r="J5" s="332"/>
      <c r="K5" s="332"/>
      <c r="L5" s="332"/>
      <c r="M5" s="332"/>
      <c r="N5" s="332"/>
    </row>
    <row r="6" spans="1:14" x14ac:dyDescent="0.15">
      <c r="H6" s="332"/>
      <c r="I6" s="332"/>
      <c r="J6" s="332"/>
      <c r="K6" s="332"/>
      <c r="L6" s="332"/>
      <c r="M6" s="332"/>
      <c r="N6" s="332"/>
    </row>
    <row r="7" spans="1:14" x14ac:dyDescent="0.15">
      <c r="H7" s="332"/>
      <c r="I7" s="332"/>
      <c r="J7" s="332"/>
      <c r="K7" s="332"/>
      <c r="L7" s="332"/>
      <c r="M7" s="332"/>
      <c r="N7" s="332"/>
    </row>
    <row r="8" spans="1:14" x14ac:dyDescent="0.15">
      <c r="H8" s="332"/>
      <c r="I8" s="332"/>
      <c r="J8" s="332"/>
      <c r="K8" s="332"/>
      <c r="L8" s="332"/>
      <c r="M8" s="332"/>
      <c r="N8" s="332"/>
    </row>
    <row r="9" spans="1:14" x14ac:dyDescent="0.15">
      <c r="H9" t="s">
        <v>5</v>
      </c>
    </row>
    <row r="10" spans="1:14" x14ac:dyDescent="0.15">
      <c r="H10" s="331" t="s">
        <v>6</v>
      </c>
      <c r="I10" s="331"/>
      <c r="J10" s="331"/>
      <c r="K10" s="331"/>
      <c r="L10" s="331"/>
      <c r="M10" s="331"/>
      <c r="N10" s="331"/>
    </row>
    <row r="11" spans="1:14" x14ac:dyDescent="0.15">
      <c r="H11" s="331"/>
      <c r="I11" s="331"/>
      <c r="J11" s="331"/>
      <c r="K11" s="331"/>
      <c r="L11" s="331"/>
      <c r="M11" s="331"/>
      <c r="N11" s="331"/>
    </row>
    <row r="12" spans="1:14" x14ac:dyDescent="0.15">
      <c r="H12" t="s">
        <v>7</v>
      </c>
    </row>
    <row r="13" spans="1:14" ht="13.5" customHeight="1" x14ac:dyDescent="0.15">
      <c r="H13" s="331" t="s">
        <v>8</v>
      </c>
      <c r="I13" s="331"/>
      <c r="J13" s="331"/>
      <c r="K13" s="331"/>
      <c r="L13" s="331"/>
      <c r="M13" s="331"/>
      <c r="N13" s="331"/>
    </row>
    <row r="14" spans="1:14" ht="13.5" customHeight="1" x14ac:dyDescent="0.15">
      <c r="H14" s="331"/>
      <c r="I14" s="331"/>
      <c r="J14" s="331"/>
      <c r="K14" s="331"/>
      <c r="L14" s="331"/>
      <c r="M14" s="331"/>
      <c r="N14" s="331"/>
    </row>
    <row r="15" spans="1:14" ht="13.5" customHeight="1" x14ac:dyDescent="0.15">
      <c r="H15" s="331"/>
      <c r="I15" s="331"/>
      <c r="J15" s="331"/>
      <c r="K15" s="331"/>
      <c r="L15" s="331"/>
      <c r="M15" s="331"/>
      <c r="N15" s="331"/>
    </row>
    <row r="16" spans="1:14" x14ac:dyDescent="0.15">
      <c r="H16" t="s">
        <v>9</v>
      </c>
    </row>
    <row r="17" spans="8:14" x14ac:dyDescent="0.15">
      <c r="H17" s="331" t="s">
        <v>10</v>
      </c>
      <c r="I17" s="331"/>
      <c r="J17" s="331"/>
      <c r="K17" s="331"/>
      <c r="L17" s="331"/>
      <c r="M17" s="331"/>
      <c r="N17" s="331"/>
    </row>
    <row r="18" spans="8:14" x14ac:dyDescent="0.15">
      <c r="H18" s="331"/>
      <c r="I18" s="331"/>
      <c r="J18" s="331"/>
      <c r="K18" s="331"/>
      <c r="L18" s="331"/>
      <c r="M18" s="331"/>
      <c r="N18" s="331"/>
    </row>
    <row r="19" spans="8:14" x14ac:dyDescent="0.15">
      <c r="H19" t="s">
        <v>11</v>
      </c>
    </row>
    <row r="20" spans="8:14" x14ac:dyDescent="0.15">
      <c r="H20" s="331" t="s">
        <v>12</v>
      </c>
      <c r="I20" s="331"/>
      <c r="J20" s="331"/>
      <c r="K20" s="331"/>
      <c r="L20" s="331"/>
      <c r="M20" s="331"/>
      <c r="N20" s="331"/>
    </row>
    <row r="21" spans="8:14" x14ac:dyDescent="0.15">
      <c r="H21" s="331"/>
      <c r="I21" s="331"/>
      <c r="J21" s="331"/>
      <c r="K21" s="331"/>
      <c r="L21" s="331"/>
      <c r="M21" s="331"/>
      <c r="N21" s="331"/>
    </row>
    <row r="22" spans="8:14" x14ac:dyDescent="0.15">
      <c r="H22" t="s">
        <v>13</v>
      </c>
    </row>
    <row r="23" spans="8:14" ht="27" customHeight="1" x14ac:dyDescent="0.15">
      <c r="H23" s="331" t="s">
        <v>14</v>
      </c>
      <c r="I23" s="331"/>
      <c r="J23" s="331"/>
      <c r="K23" s="331"/>
      <c r="L23" s="331"/>
      <c r="M23" s="331"/>
      <c r="N23" s="331"/>
    </row>
    <row r="24" spans="8:14" x14ac:dyDescent="0.15">
      <c r="H24" t="s">
        <v>15</v>
      </c>
    </row>
    <row r="25" spans="8:14" ht="27" customHeight="1" x14ac:dyDescent="0.15">
      <c r="H25" s="331" t="s">
        <v>16</v>
      </c>
      <c r="I25" s="331"/>
      <c r="J25" s="331"/>
      <c r="K25" s="331"/>
      <c r="L25" s="331"/>
      <c r="M25" s="331"/>
      <c r="N25" s="331"/>
    </row>
    <row r="26" spans="8:14" x14ac:dyDescent="0.15">
      <c r="H26" t="s">
        <v>17</v>
      </c>
    </row>
    <row r="27" spans="8:14" ht="13.5" customHeight="1" x14ac:dyDescent="0.15">
      <c r="H27" s="331" t="s">
        <v>18</v>
      </c>
      <c r="I27" s="331"/>
      <c r="J27" s="331"/>
      <c r="K27" s="331"/>
      <c r="L27" s="331"/>
      <c r="M27" s="331"/>
      <c r="N27" s="331"/>
    </row>
    <row r="28" spans="8:14" ht="13.5" customHeight="1" x14ac:dyDescent="0.15">
      <c r="H28" s="331"/>
      <c r="I28" s="331"/>
      <c r="J28" s="331"/>
      <c r="K28" s="331"/>
      <c r="L28" s="331"/>
      <c r="M28" s="331"/>
      <c r="N28" s="331"/>
    </row>
    <row r="29" spans="8:14" ht="13.5" customHeight="1" x14ac:dyDescent="0.15">
      <c r="H29" s="336" t="s">
        <v>19</v>
      </c>
      <c r="I29" s="336"/>
      <c r="J29" s="336"/>
      <c r="K29" s="336"/>
      <c r="L29" s="336"/>
      <c r="M29" s="336"/>
      <c r="N29" s="336"/>
    </row>
    <row r="30" spans="8:14" ht="13.5" customHeight="1" x14ac:dyDescent="0.15">
      <c r="H30" t="s">
        <v>20</v>
      </c>
    </row>
    <row r="31" spans="8:14" ht="13.5" customHeight="1" x14ac:dyDescent="0.15">
      <c r="H31" s="335" t="s">
        <v>21</v>
      </c>
      <c r="I31" s="335"/>
      <c r="J31" s="335"/>
      <c r="K31" s="335"/>
      <c r="L31" s="335"/>
      <c r="M31" s="335"/>
      <c r="N31" s="335"/>
    </row>
    <row r="32" spans="8:14" ht="13.5" customHeight="1" x14ac:dyDescent="0.15">
      <c r="H32" t="s">
        <v>520</v>
      </c>
    </row>
    <row r="33" spans="2:14" x14ac:dyDescent="0.15">
      <c r="H33" s="331" t="s">
        <v>521</v>
      </c>
      <c r="I33" s="331"/>
      <c r="J33" s="331"/>
      <c r="K33" s="331"/>
      <c r="L33" s="331"/>
      <c r="M33" s="331"/>
      <c r="N33" s="331"/>
    </row>
    <row r="34" spans="2:14" x14ac:dyDescent="0.15">
      <c r="H34" s="331"/>
      <c r="I34" s="331"/>
      <c r="J34" s="331"/>
      <c r="K34" s="331"/>
      <c r="L34" s="331"/>
      <c r="M34" s="331"/>
      <c r="N34" s="331"/>
    </row>
    <row r="35" spans="2:14" x14ac:dyDescent="0.15">
      <c r="B35" s="332"/>
      <c r="C35" s="332"/>
      <c r="D35" s="174"/>
      <c r="H35" s="331"/>
      <c r="I35" s="331"/>
      <c r="J35" s="331"/>
      <c r="K35" s="331"/>
      <c r="L35" s="331"/>
      <c r="M35" s="331"/>
      <c r="N35" s="331"/>
    </row>
    <row r="36" spans="2:14" x14ac:dyDescent="0.15">
      <c r="H36" s="331"/>
      <c r="I36" s="331"/>
      <c r="J36" s="331"/>
      <c r="K36" s="331"/>
      <c r="L36" s="331"/>
      <c r="M36" s="331"/>
      <c r="N36" s="331"/>
    </row>
    <row r="37" spans="2:14" x14ac:dyDescent="0.15">
      <c r="H37" s="331"/>
      <c r="I37" s="331"/>
      <c r="J37" s="331"/>
      <c r="K37" s="331"/>
      <c r="L37" s="331"/>
      <c r="M37" s="331"/>
      <c r="N37" s="331"/>
    </row>
    <row r="38" spans="2:14" ht="13.15" customHeight="1" x14ac:dyDescent="0.15">
      <c r="H38" s="337"/>
      <c r="I38" s="337"/>
      <c r="J38" s="337"/>
      <c r="K38" s="337"/>
      <c r="L38" s="337"/>
      <c r="M38" s="337"/>
      <c r="N38" s="337"/>
    </row>
    <row r="39" spans="2:14" x14ac:dyDescent="0.15">
      <c r="H39" s="331"/>
      <c r="I39" s="331"/>
      <c r="J39" s="331"/>
      <c r="K39" s="331"/>
      <c r="L39" s="331"/>
      <c r="M39" s="331"/>
      <c r="N39" s="331"/>
    </row>
    <row r="40" spans="2:14" x14ac:dyDescent="0.15">
      <c r="H40" s="331"/>
      <c r="I40" s="331"/>
      <c r="J40" s="331"/>
      <c r="K40" s="331"/>
      <c r="L40" s="331"/>
      <c r="M40" s="331"/>
      <c r="N40" s="331"/>
    </row>
    <row r="41" spans="2:14" x14ac:dyDescent="0.15">
      <c r="H41" s="331"/>
      <c r="I41" s="331"/>
      <c r="J41" s="331"/>
      <c r="K41" s="331"/>
      <c r="L41" s="331"/>
      <c r="M41" s="331"/>
      <c r="N41" s="331"/>
    </row>
    <row r="42" spans="2:14" x14ac:dyDescent="0.15">
      <c r="H42" s="331"/>
      <c r="I42" s="331"/>
      <c r="J42" s="331"/>
      <c r="K42" s="331"/>
      <c r="L42" s="331"/>
      <c r="M42" s="331"/>
      <c r="N42" s="331"/>
    </row>
    <row r="43" spans="2:14" x14ac:dyDescent="0.15">
      <c r="H43" s="331"/>
      <c r="I43" s="331"/>
      <c r="J43" s="331"/>
      <c r="K43" s="331"/>
      <c r="L43" s="331"/>
      <c r="M43" s="331"/>
      <c r="N43" s="331"/>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R30" sqref="R30:T30"/>
    </sheetView>
  </sheetViews>
  <sheetFormatPr defaultRowHeight="13.5" x14ac:dyDescent="0.15"/>
  <cols>
    <col min="1" max="1" width="8.875" customWidth="1"/>
    <col min="2" max="3" width="9" customWidth="1"/>
    <col min="4" max="4" width="8.875" customWidth="1"/>
  </cols>
  <sheetData>
    <row r="1" spans="1:14" x14ac:dyDescent="0.15">
      <c r="A1" s="338" t="s">
        <v>22</v>
      </c>
      <c r="B1" s="338"/>
      <c r="C1" s="338"/>
      <c r="D1" s="338"/>
      <c r="E1" s="338"/>
      <c r="F1" s="338"/>
      <c r="G1" s="338"/>
      <c r="H1" s="338"/>
      <c r="I1" s="338"/>
      <c r="J1" s="338"/>
      <c r="K1" s="338"/>
      <c r="L1" s="338"/>
      <c r="M1" s="338"/>
      <c r="N1" s="338"/>
    </row>
    <row r="2" spans="1:14" x14ac:dyDescent="0.15">
      <c r="A2" s="338"/>
      <c r="B2" s="338"/>
      <c r="C2" s="338"/>
      <c r="D2" s="338"/>
      <c r="E2" s="338"/>
      <c r="F2" s="338"/>
      <c r="G2" s="338"/>
      <c r="H2" s="338"/>
      <c r="I2" s="338"/>
      <c r="J2" s="338"/>
      <c r="K2" s="338"/>
      <c r="L2" s="338"/>
      <c r="M2" s="338"/>
      <c r="N2" s="338"/>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31" t="s">
        <v>24</v>
      </c>
      <c r="B27" s="331"/>
      <c r="C27" s="331"/>
      <c r="D27" s="331"/>
      <c r="E27" s="331"/>
      <c r="F27" s="331"/>
      <c r="G27" s="331"/>
      <c r="H27" s="331"/>
      <c r="I27" s="331"/>
      <c r="J27" s="331"/>
      <c r="K27" s="331"/>
      <c r="L27" s="331"/>
      <c r="M27" s="331"/>
      <c r="N27" s="331"/>
    </row>
    <row r="28" spans="1:14" x14ac:dyDescent="0.15">
      <c r="A28" t="s">
        <v>25</v>
      </c>
    </row>
    <row r="29" spans="1:14" ht="40.5" customHeight="1" x14ac:dyDescent="0.15">
      <c r="A29" s="331" t="s">
        <v>26</v>
      </c>
      <c r="B29" s="331"/>
      <c r="C29" s="331"/>
      <c r="D29" s="331"/>
      <c r="E29" s="331"/>
      <c r="F29" s="331"/>
      <c r="G29" s="331"/>
      <c r="H29" s="331"/>
      <c r="I29" s="331"/>
      <c r="J29" s="331"/>
      <c r="K29" s="331"/>
      <c r="L29" s="331"/>
      <c r="M29" s="331"/>
      <c r="N29" s="331"/>
    </row>
    <row r="30" spans="1:14" ht="27" customHeight="1" x14ac:dyDescent="0.15">
      <c r="A30" s="331" t="s">
        <v>27</v>
      </c>
      <c r="B30" s="331"/>
      <c r="C30" s="331"/>
      <c r="D30" s="331"/>
      <c r="E30" s="331"/>
      <c r="F30" s="331"/>
      <c r="G30" s="331"/>
      <c r="H30" s="331"/>
      <c r="I30" s="331"/>
      <c r="J30" s="331"/>
      <c r="K30" s="331"/>
      <c r="L30" s="331"/>
      <c r="M30" s="331"/>
      <c r="N30" s="331"/>
    </row>
    <row r="32" spans="1:14" x14ac:dyDescent="0.15">
      <c r="A32" s="175"/>
      <c r="B32" s="175"/>
      <c r="C32" s="175"/>
      <c r="D32" s="175"/>
      <c r="E32" s="175"/>
      <c r="F32" s="175"/>
      <c r="G32" s="175"/>
      <c r="H32" s="175"/>
      <c r="I32" s="175"/>
      <c r="J32" s="175"/>
      <c r="K32" s="175"/>
      <c r="L32" s="175"/>
      <c r="M32" s="175"/>
      <c r="N32" s="175"/>
    </row>
    <row r="33" spans="1:14" x14ac:dyDescent="0.15">
      <c r="A33" s="175"/>
      <c r="B33" s="175"/>
      <c r="C33" s="175"/>
      <c r="D33" s="175"/>
      <c r="E33" s="175"/>
      <c r="F33" s="175"/>
      <c r="G33" s="175"/>
      <c r="H33" s="175"/>
      <c r="I33" s="175"/>
      <c r="J33" s="175"/>
      <c r="K33" s="175"/>
      <c r="L33" s="175"/>
      <c r="M33" s="175"/>
      <c r="N33" s="175"/>
    </row>
    <row r="39" spans="1:14" x14ac:dyDescent="0.15">
      <c r="G39" s="174"/>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R30" sqref="R30:T30"/>
    </sheetView>
  </sheetViews>
  <sheetFormatPr defaultColWidth="9" defaultRowHeight="13.5" x14ac:dyDescent="0.15"/>
  <cols>
    <col min="1" max="1" width="5.875" style="171" customWidth="1"/>
    <col min="2" max="2" width="5" style="171" customWidth="1"/>
    <col min="3" max="3" width="72.125" style="171" customWidth="1"/>
    <col min="4" max="6" width="9" style="171"/>
    <col min="7" max="7" width="24.875" style="171" customWidth="1"/>
    <col min="8" max="16384" width="9" style="171"/>
  </cols>
  <sheetData>
    <row r="2" spans="2:3" x14ac:dyDescent="0.15">
      <c r="B2" s="171" t="s">
        <v>28</v>
      </c>
    </row>
    <row r="3" spans="2:3" x14ac:dyDescent="0.15">
      <c r="B3" s="171" t="s">
        <v>29</v>
      </c>
    </row>
    <row r="5" spans="2:3" x14ac:dyDescent="0.15">
      <c r="B5" s="171" t="s">
        <v>30</v>
      </c>
    </row>
    <row r="6" spans="2:3" x14ac:dyDescent="0.15">
      <c r="C6" s="172" t="s">
        <v>31</v>
      </c>
    </row>
    <row r="7" spans="2:3" x14ac:dyDescent="0.15">
      <c r="C7" s="171" t="s">
        <v>32</v>
      </c>
    </row>
    <row r="8" spans="2:3" x14ac:dyDescent="0.15">
      <c r="C8" s="171" t="s">
        <v>33</v>
      </c>
    </row>
    <row r="11" spans="2:3" x14ac:dyDescent="0.15">
      <c r="B11" s="171" t="s">
        <v>34</v>
      </c>
    </row>
    <row r="12" spans="2:3" x14ac:dyDescent="0.15">
      <c r="C12" s="171" t="s">
        <v>35</v>
      </c>
    </row>
    <row r="13" spans="2:3" x14ac:dyDescent="0.15">
      <c r="C13" s="171" t="s">
        <v>36</v>
      </c>
    </row>
    <row r="14" spans="2:3" x14ac:dyDescent="0.15">
      <c r="C14" s="171" t="s">
        <v>37</v>
      </c>
    </row>
    <row r="15" spans="2:3" x14ac:dyDescent="0.15">
      <c r="C15" s="171" t="s">
        <v>38</v>
      </c>
    </row>
    <row r="16" spans="2:3" x14ac:dyDescent="0.15">
      <c r="C16" s="171" t="s">
        <v>39</v>
      </c>
    </row>
    <row r="32" spans="3:3" x14ac:dyDescent="0.15">
      <c r="C32" s="171" t="s">
        <v>40</v>
      </c>
    </row>
    <row r="41" spans="2:3" x14ac:dyDescent="0.15">
      <c r="B41" s="171" t="s">
        <v>41</v>
      </c>
    </row>
    <row r="42" spans="2:3" x14ac:dyDescent="0.15">
      <c r="C42" s="171" t="s">
        <v>42</v>
      </c>
    </row>
    <row r="43" spans="2:3" x14ac:dyDescent="0.15">
      <c r="C43" s="171" t="s">
        <v>43</v>
      </c>
    </row>
    <row r="44" spans="2:3" x14ac:dyDescent="0.15">
      <c r="C44" s="173" t="s">
        <v>44</v>
      </c>
    </row>
    <row r="45" spans="2:3" x14ac:dyDescent="0.15">
      <c r="C45" s="171" t="s">
        <v>45</v>
      </c>
    </row>
    <row r="46" spans="2:3" x14ac:dyDescent="0.15">
      <c r="C46" s="171" t="s">
        <v>46</v>
      </c>
    </row>
    <row r="47" spans="2:3" x14ac:dyDescent="0.15">
      <c r="C47" s="171" t="s">
        <v>47</v>
      </c>
    </row>
    <row r="48" spans="2:3" x14ac:dyDescent="0.15">
      <c r="C48" s="171" t="s">
        <v>48</v>
      </c>
    </row>
    <row r="49" spans="3:3" x14ac:dyDescent="0.15">
      <c r="C49" s="171" t="s">
        <v>49</v>
      </c>
    </row>
    <row r="50" spans="3:3" x14ac:dyDescent="0.15">
      <c r="C50" s="171" t="s">
        <v>50</v>
      </c>
    </row>
    <row r="52" spans="3:3" x14ac:dyDescent="0.15">
      <c r="C52" s="173" t="s">
        <v>51</v>
      </c>
    </row>
    <row r="53" spans="3:3" x14ac:dyDescent="0.15">
      <c r="C53" s="173" t="s">
        <v>52</v>
      </c>
    </row>
    <row r="54" spans="3:3" x14ac:dyDescent="0.15">
      <c r="C54" s="173" t="s">
        <v>53</v>
      </c>
    </row>
    <row r="55" spans="3:3" x14ac:dyDescent="0.15">
      <c r="C55" s="173" t="s">
        <v>54</v>
      </c>
    </row>
    <row r="59" spans="3:3" x14ac:dyDescent="0.15">
      <c r="C59" s="172" t="s">
        <v>55</v>
      </c>
    </row>
    <row r="60" spans="3:3" x14ac:dyDescent="0.15">
      <c r="C60" s="171" t="s">
        <v>56</v>
      </c>
    </row>
    <row r="61" spans="3:3" x14ac:dyDescent="0.15">
      <c r="C61" s="171" t="s">
        <v>57</v>
      </c>
    </row>
  </sheetData>
  <phoneticPr fontId="11"/>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AK31"/>
  <sheetViews>
    <sheetView showGridLines="0" tabSelected="1" view="pageBreakPreview" zoomScaleNormal="55"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29" t="s">
        <v>58</v>
      </c>
      <c r="C2" s="129"/>
      <c r="D2" s="129"/>
      <c r="E2" s="129"/>
      <c r="F2" s="129"/>
      <c r="G2" s="129"/>
      <c r="H2" s="129"/>
      <c r="I2" s="129"/>
      <c r="J2" s="129"/>
      <c r="K2" s="129"/>
      <c r="L2" s="129"/>
      <c r="M2" s="129"/>
      <c r="N2" s="129"/>
      <c r="O2" s="129"/>
      <c r="P2" s="129"/>
      <c r="Q2" s="129"/>
      <c r="R2" s="129"/>
      <c r="S2" s="341" t="s">
        <v>59</v>
      </c>
      <c r="T2" s="347"/>
      <c r="U2" s="347"/>
      <c r="V2" s="342"/>
      <c r="W2" s="363" t="s">
        <v>850</v>
      </c>
      <c r="X2" s="363"/>
      <c r="Y2" s="363"/>
      <c r="Z2" s="363"/>
      <c r="AA2" s="363"/>
      <c r="AB2" s="363"/>
    </row>
    <row r="3" spans="2:37" ht="20.100000000000001" customHeight="1" x14ac:dyDescent="0.15">
      <c r="B3" s="374" t="s">
        <v>60</v>
      </c>
      <c r="C3" s="374"/>
      <c r="D3" s="375" t="s">
        <v>631</v>
      </c>
      <c r="E3" s="375"/>
      <c r="F3" s="375"/>
      <c r="G3" s="375"/>
      <c r="H3" s="302" t="s">
        <v>61</v>
      </c>
      <c r="I3" s="302"/>
      <c r="J3" s="376" t="s">
        <v>633</v>
      </c>
      <c r="K3" s="377"/>
      <c r="L3" s="377"/>
      <c r="M3" s="377"/>
      <c r="N3" s="377"/>
      <c r="O3" s="378"/>
      <c r="P3" s="351" t="s">
        <v>62</v>
      </c>
      <c r="Q3" s="353"/>
      <c r="R3" s="376" t="s">
        <v>594</v>
      </c>
      <c r="S3" s="377"/>
      <c r="T3" s="377"/>
      <c r="U3" s="377"/>
      <c r="V3" s="378"/>
      <c r="W3" s="341" t="s">
        <v>63</v>
      </c>
      <c r="X3" s="347"/>
      <c r="Y3" s="347"/>
      <c r="Z3" s="382" t="s">
        <v>417</v>
      </c>
      <c r="AA3" s="383"/>
      <c r="AB3" s="384"/>
    </row>
    <row r="4" spans="2:37" ht="20.100000000000001" customHeight="1" x14ac:dyDescent="0.15">
      <c r="B4" s="368" t="s">
        <v>64</v>
      </c>
      <c r="C4" s="368"/>
      <c r="D4" s="385" t="s">
        <v>632</v>
      </c>
      <c r="E4" s="385"/>
      <c r="F4" s="385"/>
      <c r="G4" s="385"/>
      <c r="H4" s="302"/>
      <c r="I4" s="302"/>
      <c r="J4" s="379"/>
      <c r="K4" s="380"/>
      <c r="L4" s="380"/>
      <c r="M4" s="380"/>
      <c r="N4" s="380"/>
      <c r="O4" s="381"/>
      <c r="P4" s="354"/>
      <c r="Q4" s="356"/>
      <c r="R4" s="379"/>
      <c r="S4" s="380"/>
      <c r="T4" s="380"/>
      <c r="U4" s="380"/>
      <c r="V4" s="381"/>
      <c r="W4" s="341" t="s">
        <v>65</v>
      </c>
      <c r="X4" s="347"/>
      <c r="Y4" s="347"/>
      <c r="Z4" s="382" t="s">
        <v>408</v>
      </c>
      <c r="AA4" s="383"/>
      <c r="AB4" s="384"/>
    </row>
    <row r="5" spans="2:37" ht="20.100000000000001" customHeight="1" x14ac:dyDescent="0.15">
      <c r="B5" s="403" t="s">
        <v>66</v>
      </c>
      <c r="C5" s="403"/>
      <c r="D5" s="188" t="s">
        <v>67</v>
      </c>
      <c r="E5" s="404" t="s">
        <v>634</v>
      </c>
      <c r="F5" s="404"/>
      <c r="G5" s="404"/>
      <c r="H5" s="351" t="s">
        <v>68</v>
      </c>
      <c r="I5" s="352"/>
      <c r="J5" s="353"/>
      <c r="K5" s="376" t="s">
        <v>604</v>
      </c>
      <c r="L5" s="377"/>
      <c r="M5" s="377"/>
      <c r="N5" s="377"/>
      <c r="O5" s="378"/>
      <c r="P5" s="405" t="s">
        <v>69</v>
      </c>
      <c r="Q5" s="406"/>
      <c r="R5" s="409">
        <v>45967</v>
      </c>
      <c r="S5" s="410"/>
      <c r="T5" s="411"/>
      <c r="U5" s="354" t="s">
        <v>70</v>
      </c>
      <c r="V5" s="355"/>
      <c r="W5" s="356"/>
      <c r="X5" s="369" t="s">
        <v>71</v>
      </c>
      <c r="Y5" s="370"/>
      <c r="Z5" s="364">
        <v>508</v>
      </c>
      <c r="AA5" s="364"/>
      <c r="AB5" s="183" t="s">
        <v>72</v>
      </c>
    </row>
    <row r="6" spans="2:37" ht="20.100000000000001" customHeight="1" x14ac:dyDescent="0.15">
      <c r="B6" s="403"/>
      <c r="C6" s="403"/>
      <c r="D6" s="188" t="s">
        <v>73</v>
      </c>
      <c r="E6" s="386" t="s">
        <v>635</v>
      </c>
      <c r="F6" s="386"/>
      <c r="G6" s="386"/>
      <c r="H6" s="354"/>
      <c r="I6" s="355"/>
      <c r="J6" s="356"/>
      <c r="K6" s="379"/>
      <c r="L6" s="380"/>
      <c r="M6" s="380"/>
      <c r="N6" s="380"/>
      <c r="O6" s="381"/>
      <c r="P6" s="407"/>
      <c r="Q6" s="408"/>
      <c r="R6" s="412"/>
      <c r="S6" s="413"/>
      <c r="T6" s="414"/>
      <c r="U6" s="341" t="s">
        <v>74</v>
      </c>
      <c r="V6" s="347"/>
      <c r="W6" s="342"/>
      <c r="X6" s="369" t="s">
        <v>399</v>
      </c>
      <c r="Y6" s="370"/>
      <c r="Z6" s="370"/>
      <c r="AA6" s="370"/>
      <c r="AB6" s="371"/>
    </row>
    <row r="7" spans="2:37" ht="18.95" customHeight="1" x14ac:dyDescent="0.15">
      <c r="B7" s="387" t="s">
        <v>75</v>
      </c>
      <c r="C7" s="365" t="s">
        <v>76</v>
      </c>
      <c r="D7" s="367"/>
      <c r="E7" s="388">
        <v>34.145159999999997</v>
      </c>
      <c r="F7" s="389"/>
      <c r="G7" s="390"/>
      <c r="H7" s="365" t="s">
        <v>77</v>
      </c>
      <c r="I7" s="366"/>
      <c r="J7" s="367"/>
      <c r="K7" s="391" t="s">
        <v>824</v>
      </c>
      <c r="L7" s="392"/>
      <c r="M7" s="399" t="s">
        <v>78</v>
      </c>
      <c r="N7" s="400"/>
      <c r="O7" s="365" t="s">
        <v>79</v>
      </c>
      <c r="P7" s="367"/>
      <c r="Q7" s="346" t="s">
        <v>638</v>
      </c>
      <c r="R7" s="346"/>
      <c r="S7" s="372" t="s">
        <v>80</v>
      </c>
      <c r="T7" s="365" t="s">
        <v>81</v>
      </c>
      <c r="U7" s="366"/>
      <c r="V7" s="366"/>
      <c r="W7" s="367"/>
      <c r="X7" s="185" t="s">
        <v>82</v>
      </c>
      <c r="Y7" s="180" t="s">
        <v>83</v>
      </c>
      <c r="Z7" s="181" t="s">
        <v>84</v>
      </c>
      <c r="AA7" s="368" t="s">
        <v>85</v>
      </c>
      <c r="AB7" s="368"/>
      <c r="AD7" s="204"/>
      <c r="AE7" s="2">
        <f>INT(E7/10000)</f>
        <v>0</v>
      </c>
      <c r="AF7" s="2">
        <f>INT(E7/100)-AE7*100</f>
        <v>0</v>
      </c>
      <c r="AG7" s="48">
        <f>E7-AE7*10000-AF7*100</f>
        <v>34.145159999999997</v>
      </c>
      <c r="AH7" s="49">
        <f>ROUND(AE7+AF7/60+AG7/60/60,5)</f>
        <v>9.4800000000000006E-3</v>
      </c>
      <c r="AI7" s="49" t="str">
        <f>TEXT(AH7,"0.00000")</f>
        <v>0.00948</v>
      </c>
    </row>
    <row r="8" spans="2:37" ht="18.95" customHeight="1" x14ac:dyDescent="0.15">
      <c r="B8" s="354"/>
      <c r="C8" s="339" t="s">
        <v>86</v>
      </c>
      <c r="D8" s="340"/>
      <c r="E8" s="393">
        <v>132.17140000000001</v>
      </c>
      <c r="F8" s="394"/>
      <c r="G8" s="395"/>
      <c r="H8" s="339" t="s">
        <v>87</v>
      </c>
      <c r="I8" s="396"/>
      <c r="J8" s="340"/>
      <c r="K8" s="397" t="s">
        <v>825</v>
      </c>
      <c r="L8" s="398"/>
      <c r="M8" s="399"/>
      <c r="N8" s="400"/>
      <c r="O8" s="339" t="s">
        <v>88</v>
      </c>
      <c r="P8" s="340"/>
      <c r="Q8" s="346" t="s">
        <v>639</v>
      </c>
      <c r="R8" s="346"/>
      <c r="S8" s="373"/>
      <c r="T8" s="348" t="s">
        <v>89</v>
      </c>
      <c r="U8" s="341" t="s">
        <v>90</v>
      </c>
      <c r="V8" s="347"/>
      <c r="W8" s="342"/>
      <c r="X8" s="190"/>
      <c r="Y8" s="190"/>
      <c r="Z8" s="190">
        <v>8</v>
      </c>
      <c r="AA8" s="346"/>
      <c r="AB8" s="346"/>
      <c r="AD8" s="18"/>
      <c r="AE8" s="2">
        <f>INT(E8/10000)</f>
        <v>0</v>
      </c>
      <c r="AF8" s="2">
        <f>INT(E8/100)-AE8*100</f>
        <v>1</v>
      </c>
      <c r="AG8" s="48">
        <f>E8-AE8*10000-AF8*100</f>
        <v>32.171400000000006</v>
      </c>
      <c r="AH8" s="49">
        <f>ROUND(AE8+AF8/60+AG8/60/60,5)</f>
        <v>2.5600000000000001E-2</v>
      </c>
      <c r="AI8" s="49" t="str">
        <f>TEXT(AH8,"0.00000")</f>
        <v>0.02560</v>
      </c>
    </row>
    <row r="9" spans="2:37" ht="18.95" customHeight="1" x14ac:dyDescent="0.15">
      <c r="B9" s="415" t="s">
        <v>91</v>
      </c>
      <c r="C9" s="339" t="s">
        <v>76</v>
      </c>
      <c r="D9" s="340"/>
      <c r="E9" s="393">
        <v>34.147063000000003</v>
      </c>
      <c r="F9" s="394"/>
      <c r="G9" s="395"/>
      <c r="H9" s="416" t="s">
        <v>92</v>
      </c>
      <c r="I9" s="417"/>
      <c r="J9" s="417"/>
      <c r="K9" s="343" t="s">
        <v>637</v>
      </c>
      <c r="L9" s="345"/>
      <c r="M9" s="399"/>
      <c r="N9" s="400"/>
      <c r="O9" s="339" t="s">
        <v>93</v>
      </c>
      <c r="P9" s="340"/>
      <c r="Q9" s="418">
        <v>3586</v>
      </c>
      <c r="R9" s="418"/>
      <c r="S9" s="373"/>
      <c r="T9" s="350"/>
      <c r="U9" s="341" t="s">
        <v>94</v>
      </c>
      <c r="V9" s="347"/>
      <c r="W9" s="342"/>
      <c r="X9" s="190"/>
      <c r="Y9" s="190"/>
      <c r="Z9" s="190">
        <v>11</v>
      </c>
      <c r="AA9" s="346"/>
      <c r="AB9" s="346"/>
      <c r="AD9" s="18"/>
    </row>
    <row r="10" spans="2:37" ht="18.95" customHeight="1" x14ac:dyDescent="0.15">
      <c r="B10" s="365"/>
      <c r="C10" s="339" t="s">
        <v>86</v>
      </c>
      <c r="D10" s="340"/>
      <c r="E10" s="393">
        <v>132.16652199999999</v>
      </c>
      <c r="F10" s="394"/>
      <c r="G10" s="395"/>
      <c r="H10" s="339" t="s">
        <v>95</v>
      </c>
      <c r="I10" s="396"/>
      <c r="J10" s="340"/>
      <c r="K10" s="419" t="s">
        <v>595</v>
      </c>
      <c r="L10" s="398"/>
      <c r="M10" s="401"/>
      <c r="N10" s="402"/>
      <c r="O10" s="339" t="s">
        <v>96</v>
      </c>
      <c r="P10" s="340"/>
      <c r="Q10" s="346"/>
      <c r="R10" s="346"/>
      <c r="S10" s="373"/>
      <c r="T10" s="349"/>
      <c r="U10" s="341" t="s">
        <v>97</v>
      </c>
      <c r="V10" s="347"/>
      <c r="W10" s="342"/>
      <c r="X10" s="190"/>
      <c r="Y10" s="190"/>
      <c r="Z10" s="190"/>
      <c r="AA10" s="346"/>
      <c r="AB10" s="346"/>
      <c r="AD10" s="18"/>
    </row>
    <row r="11" spans="2:37" ht="18.95" customHeight="1" x14ac:dyDescent="0.15">
      <c r="B11" s="339" t="s">
        <v>98</v>
      </c>
      <c r="C11" s="396"/>
      <c r="D11" s="340"/>
      <c r="E11" s="343" t="s">
        <v>607</v>
      </c>
      <c r="F11" s="344"/>
      <c r="G11" s="345"/>
      <c r="H11" s="339" t="s">
        <v>99</v>
      </c>
      <c r="I11" s="396"/>
      <c r="J11" s="340"/>
      <c r="K11" s="343" t="s">
        <v>595</v>
      </c>
      <c r="L11" s="345"/>
      <c r="M11" s="420" t="s">
        <v>100</v>
      </c>
      <c r="N11" s="421"/>
      <c r="O11" s="339" t="s">
        <v>79</v>
      </c>
      <c r="P11" s="340"/>
      <c r="Q11" s="422" t="s">
        <v>640</v>
      </c>
      <c r="R11" s="422"/>
      <c r="S11" s="373"/>
      <c r="T11" s="130" t="s">
        <v>101</v>
      </c>
      <c r="U11" s="341" t="s">
        <v>102</v>
      </c>
      <c r="V11" s="347"/>
      <c r="W11" s="342"/>
      <c r="X11" s="190"/>
      <c r="Y11" s="190"/>
      <c r="Z11" s="190"/>
      <c r="AA11" s="346"/>
      <c r="AB11" s="346"/>
      <c r="AD11" s="18"/>
    </row>
    <row r="12" spans="2:37" ht="18.95" customHeight="1" x14ac:dyDescent="0.15">
      <c r="B12" s="339" t="s">
        <v>103</v>
      </c>
      <c r="C12" s="396"/>
      <c r="D12" s="340"/>
      <c r="E12" s="343">
        <v>100</v>
      </c>
      <c r="F12" s="344"/>
      <c r="G12" s="183" t="s">
        <v>104</v>
      </c>
      <c r="H12" s="421" t="s">
        <v>105</v>
      </c>
      <c r="I12" s="372" t="s">
        <v>75</v>
      </c>
      <c r="J12" s="197" t="s">
        <v>106</v>
      </c>
      <c r="K12" s="343" t="s">
        <v>596</v>
      </c>
      <c r="L12" s="345"/>
      <c r="M12" s="401"/>
      <c r="N12" s="402"/>
      <c r="O12" s="339" t="s">
        <v>96</v>
      </c>
      <c r="P12" s="340"/>
      <c r="Q12" s="424"/>
      <c r="R12" s="424"/>
      <c r="S12" s="373"/>
      <c r="T12" s="348" t="s">
        <v>107</v>
      </c>
      <c r="U12" s="341" t="s">
        <v>108</v>
      </c>
      <c r="V12" s="347"/>
      <c r="W12" s="342"/>
      <c r="X12" s="190"/>
      <c r="Y12" s="190"/>
      <c r="Z12" s="190"/>
      <c r="AA12" s="346"/>
      <c r="AB12" s="346"/>
      <c r="AD12" s="18"/>
    </row>
    <row r="13" spans="2:37" ht="18.95" customHeight="1" x14ac:dyDescent="0.15">
      <c r="B13" s="415" t="s">
        <v>109</v>
      </c>
      <c r="C13" s="425"/>
      <c r="D13" s="426"/>
      <c r="E13" s="343">
        <v>61.8</v>
      </c>
      <c r="F13" s="344"/>
      <c r="G13" s="183" t="s">
        <v>110</v>
      </c>
      <c r="H13" s="400"/>
      <c r="I13" s="423"/>
      <c r="J13" s="197" t="s">
        <v>111</v>
      </c>
      <c r="K13" s="177">
        <v>0.8</v>
      </c>
      <c r="L13" s="192" t="s">
        <v>112</v>
      </c>
      <c r="M13" s="427" t="s">
        <v>113</v>
      </c>
      <c r="N13" s="428"/>
      <c r="O13" s="429"/>
      <c r="P13" s="185" t="s">
        <v>82</v>
      </c>
      <c r="Q13" s="176" t="s">
        <v>84</v>
      </c>
      <c r="R13" s="185" t="s">
        <v>96</v>
      </c>
      <c r="S13" s="373"/>
      <c r="T13" s="349"/>
      <c r="U13" s="341" t="s">
        <v>114</v>
      </c>
      <c r="V13" s="347"/>
      <c r="W13" s="342"/>
      <c r="X13" s="190"/>
      <c r="Y13" s="190"/>
      <c r="Z13" s="190"/>
      <c r="AA13" s="346"/>
      <c r="AB13" s="346"/>
      <c r="AD13" s="18"/>
      <c r="AF13" s="9"/>
      <c r="AG13" s="8"/>
      <c r="AH13" s="8"/>
      <c r="AI13" s="8"/>
      <c r="AJ13" s="10"/>
      <c r="AK13" s="6"/>
    </row>
    <row r="14" spans="2:37" ht="18.95" customHeight="1" x14ac:dyDescent="0.15">
      <c r="B14" s="415" t="s">
        <v>115</v>
      </c>
      <c r="C14" s="425"/>
      <c r="D14" s="426"/>
      <c r="E14" s="432"/>
      <c r="F14" s="433"/>
      <c r="G14" s="186" t="s">
        <v>116</v>
      </c>
      <c r="H14" s="400"/>
      <c r="I14" s="372" t="s">
        <v>91</v>
      </c>
      <c r="J14" s="197" t="s">
        <v>106</v>
      </c>
      <c r="K14" s="343" t="s">
        <v>597</v>
      </c>
      <c r="L14" s="345"/>
      <c r="M14" s="372" t="s">
        <v>117</v>
      </c>
      <c r="N14" s="341" t="s">
        <v>118</v>
      </c>
      <c r="O14" s="342"/>
      <c r="P14" s="178" t="s">
        <v>641</v>
      </c>
      <c r="Q14" s="190">
        <v>135</v>
      </c>
      <c r="R14" s="131"/>
      <c r="S14" s="373"/>
      <c r="T14" s="348" t="s">
        <v>119</v>
      </c>
      <c r="U14" s="341" t="s">
        <v>120</v>
      </c>
      <c r="V14" s="347"/>
      <c r="W14" s="342"/>
      <c r="X14" s="190"/>
      <c r="Y14" s="190"/>
      <c r="Z14" s="190">
        <v>36</v>
      </c>
      <c r="AA14" s="346"/>
      <c r="AB14" s="346"/>
      <c r="AD14" s="18"/>
      <c r="AF14" s="9"/>
      <c r="AG14" s="8"/>
      <c r="AH14" s="8"/>
      <c r="AI14" s="8"/>
      <c r="AJ14" s="10"/>
      <c r="AK14" s="6"/>
    </row>
    <row r="15" spans="2:37" ht="18.95" customHeight="1" x14ac:dyDescent="0.15">
      <c r="B15" s="132"/>
      <c r="C15" s="339" t="s">
        <v>121</v>
      </c>
      <c r="D15" s="340"/>
      <c r="E15" s="430">
        <v>10.75</v>
      </c>
      <c r="F15" s="431"/>
      <c r="G15" s="183" t="s">
        <v>104</v>
      </c>
      <c r="H15" s="402"/>
      <c r="I15" s="423"/>
      <c r="J15" s="133" t="s">
        <v>111</v>
      </c>
      <c r="K15" s="134">
        <v>0.8</v>
      </c>
      <c r="L15" s="135" t="s">
        <v>112</v>
      </c>
      <c r="M15" s="373"/>
      <c r="N15" s="341" t="s">
        <v>122</v>
      </c>
      <c r="O15" s="342"/>
      <c r="P15" s="178"/>
      <c r="Q15" s="190"/>
      <c r="R15" s="131"/>
      <c r="S15" s="373"/>
      <c r="T15" s="350"/>
      <c r="U15" s="351" t="s">
        <v>123</v>
      </c>
      <c r="V15" s="352"/>
      <c r="W15" s="353"/>
      <c r="X15" s="136"/>
      <c r="Y15" s="190"/>
      <c r="Z15" s="190"/>
      <c r="AA15" s="346"/>
      <c r="AB15" s="346"/>
      <c r="AD15" s="18"/>
      <c r="AF15" s="9"/>
      <c r="AG15" s="8"/>
      <c r="AH15" s="8"/>
      <c r="AI15" s="8"/>
      <c r="AJ15" s="10"/>
      <c r="AK15" s="6"/>
    </row>
    <row r="16" spans="2:37" ht="18.95" customHeight="1" x14ac:dyDescent="0.15">
      <c r="B16" s="373" t="s">
        <v>124</v>
      </c>
      <c r="C16" s="415" t="s">
        <v>125</v>
      </c>
      <c r="D16" s="426"/>
      <c r="E16" s="430">
        <v>3.25</v>
      </c>
      <c r="F16" s="431"/>
      <c r="G16" s="179" t="s">
        <v>104</v>
      </c>
      <c r="H16" s="372" t="s">
        <v>126</v>
      </c>
      <c r="I16" s="339" t="s">
        <v>127</v>
      </c>
      <c r="J16" s="340"/>
      <c r="K16" s="177">
        <v>30</v>
      </c>
      <c r="L16" s="192" t="s">
        <v>128</v>
      </c>
      <c r="M16" s="373"/>
      <c r="N16" s="341" t="s">
        <v>129</v>
      </c>
      <c r="O16" s="342"/>
      <c r="P16" s="178"/>
      <c r="Q16" s="190"/>
      <c r="R16" s="131"/>
      <c r="S16" s="373"/>
      <c r="T16" s="350"/>
      <c r="U16" s="354"/>
      <c r="V16" s="355"/>
      <c r="W16" s="356"/>
      <c r="X16" s="190"/>
      <c r="Y16" s="190"/>
      <c r="Z16" s="190"/>
      <c r="AA16" s="346"/>
      <c r="AB16" s="346"/>
      <c r="AD16" s="18"/>
      <c r="AF16" s="9"/>
      <c r="AG16" s="8"/>
      <c r="AH16" s="8"/>
      <c r="AI16" s="8"/>
      <c r="AJ16" s="10"/>
      <c r="AK16" s="6"/>
    </row>
    <row r="17" spans="2:37" ht="18.95" customHeight="1" x14ac:dyDescent="0.15">
      <c r="B17" s="373"/>
      <c r="C17" s="365"/>
      <c r="D17" s="367"/>
      <c r="E17" s="430">
        <v>3.25</v>
      </c>
      <c r="F17" s="431"/>
      <c r="G17" s="179" t="s">
        <v>104</v>
      </c>
      <c r="H17" s="373"/>
      <c r="I17" s="415" t="s">
        <v>130</v>
      </c>
      <c r="J17" s="426"/>
      <c r="K17" s="177">
        <v>30</v>
      </c>
      <c r="L17" s="192" t="s">
        <v>128</v>
      </c>
      <c r="M17" s="373"/>
      <c r="N17" s="341" t="s">
        <v>131</v>
      </c>
      <c r="O17" s="342"/>
      <c r="P17" s="189"/>
      <c r="Q17" s="190"/>
      <c r="R17" s="131"/>
      <c r="S17" s="373"/>
      <c r="T17" s="350"/>
      <c r="U17" s="341" t="s">
        <v>132</v>
      </c>
      <c r="V17" s="347"/>
      <c r="W17" s="342"/>
      <c r="X17" s="190"/>
      <c r="Y17" s="190"/>
      <c r="Z17" s="178"/>
      <c r="AA17" s="419"/>
      <c r="AB17" s="398"/>
      <c r="AD17" s="18"/>
      <c r="AF17" s="9"/>
      <c r="AG17" s="8"/>
      <c r="AH17" s="8"/>
      <c r="AI17" s="8"/>
      <c r="AJ17" s="7"/>
      <c r="AK17" s="6"/>
    </row>
    <row r="18" spans="2:37" ht="18.95" customHeight="1" x14ac:dyDescent="0.15">
      <c r="B18" s="195"/>
      <c r="C18" s="339" t="s">
        <v>133</v>
      </c>
      <c r="D18" s="340"/>
      <c r="E18" s="430">
        <v>2.5</v>
      </c>
      <c r="F18" s="431"/>
      <c r="G18" s="179" t="s">
        <v>104</v>
      </c>
      <c r="H18" s="373"/>
      <c r="I18" s="365"/>
      <c r="J18" s="367"/>
      <c r="K18" s="177">
        <v>30</v>
      </c>
      <c r="L18" s="192" t="s">
        <v>128</v>
      </c>
      <c r="M18" s="373"/>
      <c r="N18" s="341" t="s">
        <v>134</v>
      </c>
      <c r="O18" s="342"/>
      <c r="P18" s="189"/>
      <c r="Q18" s="190"/>
      <c r="R18" s="131"/>
      <c r="S18" s="373"/>
      <c r="T18" s="350"/>
      <c r="U18" s="354" t="s">
        <v>135</v>
      </c>
      <c r="V18" s="355"/>
      <c r="W18" s="356"/>
      <c r="X18" s="137"/>
      <c r="Y18" s="137"/>
      <c r="Z18" s="138"/>
      <c r="AA18" s="346"/>
      <c r="AB18" s="346"/>
      <c r="AD18" s="18"/>
      <c r="AF18" s="9"/>
      <c r="AG18" s="8"/>
      <c r="AH18" s="8"/>
      <c r="AI18" s="8"/>
      <c r="AJ18" s="7"/>
      <c r="AK18" s="6"/>
    </row>
    <row r="19" spans="2:37" ht="18.95" customHeight="1" x14ac:dyDescent="0.15">
      <c r="B19" s="373" t="s">
        <v>136</v>
      </c>
      <c r="C19" s="365" t="s">
        <v>137</v>
      </c>
      <c r="D19" s="367"/>
      <c r="E19" s="430">
        <v>4.7</v>
      </c>
      <c r="F19" s="431"/>
      <c r="G19" s="187" t="s">
        <v>104</v>
      </c>
      <c r="H19" s="423"/>
      <c r="I19" s="339" t="s">
        <v>138</v>
      </c>
      <c r="J19" s="340"/>
      <c r="K19" s="177">
        <v>50</v>
      </c>
      <c r="L19" s="192" t="s">
        <v>128</v>
      </c>
      <c r="M19" s="373"/>
      <c r="N19" s="341"/>
      <c r="O19" s="342"/>
      <c r="P19" s="189"/>
      <c r="Q19" s="190"/>
      <c r="R19" s="131"/>
      <c r="S19" s="373"/>
      <c r="T19" s="348" t="s">
        <v>139</v>
      </c>
      <c r="U19" s="341" t="s">
        <v>140</v>
      </c>
      <c r="V19" s="347"/>
      <c r="W19" s="342"/>
      <c r="X19" s="137"/>
      <c r="Y19" s="137"/>
      <c r="Z19" s="190"/>
      <c r="AA19" s="346"/>
      <c r="AB19" s="346"/>
      <c r="AD19" s="18"/>
    </row>
    <row r="20" spans="2:37" ht="18.95" customHeight="1" x14ac:dyDescent="0.15">
      <c r="B20" s="373"/>
      <c r="C20" s="339" t="s">
        <v>141</v>
      </c>
      <c r="D20" s="340"/>
      <c r="E20" s="430">
        <v>6.6</v>
      </c>
      <c r="F20" s="431"/>
      <c r="G20" s="183" t="s">
        <v>104</v>
      </c>
      <c r="H20" s="372" t="s">
        <v>142</v>
      </c>
      <c r="I20" s="339" t="s">
        <v>127</v>
      </c>
      <c r="J20" s="340"/>
      <c r="K20" s="139">
        <v>5850</v>
      </c>
      <c r="L20" s="140" t="s">
        <v>128</v>
      </c>
      <c r="M20" s="373"/>
      <c r="N20" s="341"/>
      <c r="O20" s="342"/>
      <c r="P20" s="189"/>
      <c r="Q20" s="141"/>
      <c r="R20" s="131"/>
      <c r="S20" s="373"/>
      <c r="T20" s="350"/>
      <c r="U20" s="341" t="s">
        <v>143</v>
      </c>
      <c r="V20" s="347"/>
      <c r="W20" s="342"/>
      <c r="X20" s="137"/>
      <c r="Y20" s="137"/>
      <c r="Z20" s="190"/>
      <c r="AA20" s="346"/>
      <c r="AB20" s="346"/>
      <c r="AD20" s="18"/>
    </row>
    <row r="21" spans="2:37" ht="18.95" customHeight="1" x14ac:dyDescent="0.15">
      <c r="B21" s="423"/>
      <c r="C21" s="339" t="s">
        <v>144</v>
      </c>
      <c r="D21" s="340"/>
      <c r="E21" s="430">
        <v>4.7</v>
      </c>
      <c r="F21" s="431"/>
      <c r="G21" s="183" t="s">
        <v>104</v>
      </c>
      <c r="H21" s="373"/>
      <c r="I21" s="339" t="s">
        <v>130</v>
      </c>
      <c r="J21" s="340"/>
      <c r="K21" s="190">
        <v>11700</v>
      </c>
      <c r="L21" s="191" t="s">
        <v>128</v>
      </c>
      <c r="M21" s="373"/>
      <c r="N21" s="341"/>
      <c r="O21" s="342"/>
      <c r="P21" s="189"/>
      <c r="Q21" s="141"/>
      <c r="R21" s="131"/>
      <c r="S21" s="373"/>
      <c r="T21" s="350"/>
      <c r="U21" s="341" t="s">
        <v>145</v>
      </c>
      <c r="V21" s="347"/>
      <c r="W21" s="342"/>
      <c r="X21" s="137"/>
      <c r="Y21" s="137"/>
      <c r="Z21" s="190"/>
      <c r="AA21" s="346"/>
      <c r="AB21" s="346"/>
      <c r="AD21" s="18"/>
    </row>
    <row r="22" spans="2:37" ht="18.95" customHeight="1" x14ac:dyDescent="0.15">
      <c r="B22" s="133"/>
      <c r="C22" s="142" t="s">
        <v>146</v>
      </c>
      <c r="D22" s="143"/>
      <c r="E22" s="434"/>
      <c r="F22" s="434"/>
      <c r="G22" s="434"/>
      <c r="H22" s="423"/>
      <c r="I22" s="339" t="s">
        <v>138</v>
      </c>
      <c r="J22" s="340"/>
      <c r="K22" s="256">
        <v>18400</v>
      </c>
      <c r="L22" s="135" t="s">
        <v>128</v>
      </c>
      <c r="M22" s="369"/>
      <c r="N22" s="370"/>
      <c r="O22" s="370"/>
      <c r="P22" s="371"/>
      <c r="Q22" s="369"/>
      <c r="R22" s="371"/>
      <c r="S22" s="373"/>
      <c r="T22" s="350"/>
      <c r="U22" s="341" t="s">
        <v>147</v>
      </c>
      <c r="V22" s="347"/>
      <c r="W22" s="342"/>
      <c r="X22" s="137"/>
      <c r="Y22" s="137"/>
      <c r="Z22" s="190"/>
      <c r="AA22" s="346"/>
      <c r="AB22" s="346"/>
      <c r="AD22" s="18"/>
    </row>
    <row r="23" spans="2:37" ht="18.95" customHeight="1" x14ac:dyDescent="0.15">
      <c r="B23" s="373" t="s">
        <v>148</v>
      </c>
      <c r="C23" s="142" t="s">
        <v>149</v>
      </c>
      <c r="D23" s="143"/>
      <c r="E23" s="440">
        <v>182.9</v>
      </c>
      <c r="F23" s="440"/>
      <c r="G23" s="440"/>
      <c r="H23" s="372" t="s">
        <v>150</v>
      </c>
      <c r="I23" s="339" t="s">
        <v>151</v>
      </c>
      <c r="J23" s="340"/>
      <c r="K23" s="339" t="s">
        <v>152</v>
      </c>
      <c r="L23" s="340"/>
      <c r="M23" s="341" t="s">
        <v>153</v>
      </c>
      <c r="N23" s="347"/>
      <c r="O23" s="347"/>
      <c r="P23" s="342"/>
      <c r="Q23" s="341" t="s">
        <v>96</v>
      </c>
      <c r="R23" s="342"/>
      <c r="S23" s="357" t="s">
        <v>154</v>
      </c>
      <c r="T23" s="358"/>
      <c r="U23" s="341" t="s">
        <v>155</v>
      </c>
      <c r="V23" s="347"/>
      <c r="W23" s="342"/>
      <c r="X23" s="137"/>
      <c r="Y23" s="137"/>
      <c r="Z23" s="190"/>
      <c r="AA23" s="346"/>
      <c r="AB23" s="346"/>
      <c r="AD23" s="18"/>
    </row>
    <row r="24" spans="2:37" ht="18.95" customHeight="1" x14ac:dyDescent="0.15">
      <c r="B24" s="373"/>
      <c r="C24" s="372" t="s">
        <v>156</v>
      </c>
      <c r="D24" s="341" t="s">
        <v>157</v>
      </c>
      <c r="E24" s="347"/>
      <c r="F24" s="435">
        <v>325.10000000000002</v>
      </c>
      <c r="G24" s="436"/>
      <c r="H24" s="373"/>
      <c r="I24" s="343"/>
      <c r="J24" s="345"/>
      <c r="K24" s="343"/>
      <c r="L24" s="345"/>
      <c r="M24" s="343"/>
      <c r="N24" s="344"/>
      <c r="O24" s="344"/>
      <c r="P24" s="345"/>
      <c r="Q24" s="343"/>
      <c r="R24" s="345"/>
      <c r="S24" s="359"/>
      <c r="T24" s="360"/>
      <c r="U24" s="341"/>
      <c r="V24" s="347"/>
      <c r="W24" s="342"/>
      <c r="X24" s="190"/>
      <c r="Y24" s="190"/>
      <c r="Z24" s="190"/>
      <c r="AA24" s="346"/>
      <c r="AB24" s="346"/>
      <c r="AD24" s="18"/>
    </row>
    <row r="25" spans="2:37" ht="18.95" customHeight="1" x14ac:dyDescent="0.15">
      <c r="B25" s="373"/>
      <c r="C25" s="373"/>
      <c r="D25" s="341" t="s">
        <v>158</v>
      </c>
      <c r="E25" s="347"/>
      <c r="F25" s="435"/>
      <c r="G25" s="436"/>
      <c r="H25" s="373"/>
      <c r="I25" s="343"/>
      <c r="J25" s="345"/>
      <c r="K25" s="343"/>
      <c r="L25" s="345"/>
      <c r="M25" s="343"/>
      <c r="N25" s="344"/>
      <c r="O25" s="344"/>
      <c r="P25" s="345"/>
      <c r="Q25" s="343"/>
      <c r="R25" s="345"/>
      <c r="S25" s="359"/>
      <c r="T25" s="360"/>
      <c r="U25" s="341"/>
      <c r="V25" s="347"/>
      <c r="W25" s="342"/>
      <c r="X25" s="190"/>
      <c r="Y25" s="190"/>
      <c r="Z25" s="190"/>
      <c r="AA25" s="346"/>
      <c r="AB25" s="346"/>
      <c r="AD25" s="18"/>
    </row>
    <row r="26" spans="2:37" ht="18.95" customHeight="1" x14ac:dyDescent="0.15">
      <c r="B26" s="373"/>
      <c r="C26" s="373"/>
      <c r="D26" s="341" t="s">
        <v>159</v>
      </c>
      <c r="E26" s="347"/>
      <c r="F26" s="435" t="s">
        <v>636</v>
      </c>
      <c r="G26" s="436"/>
      <c r="H26" s="373"/>
      <c r="I26" s="343"/>
      <c r="J26" s="345"/>
      <c r="K26" s="343"/>
      <c r="L26" s="345"/>
      <c r="M26" s="343"/>
      <c r="N26" s="344"/>
      <c r="O26" s="344"/>
      <c r="P26" s="345"/>
      <c r="Q26" s="343"/>
      <c r="R26" s="345"/>
      <c r="S26" s="361"/>
      <c r="T26" s="362"/>
      <c r="U26" s="341"/>
      <c r="V26" s="347"/>
      <c r="W26" s="342"/>
      <c r="X26" s="190"/>
      <c r="Y26" s="190"/>
      <c r="Z26" s="190"/>
      <c r="AA26" s="346"/>
      <c r="AB26" s="346"/>
      <c r="AD26" s="18"/>
    </row>
    <row r="27" spans="2:37" ht="18.95" customHeight="1" x14ac:dyDescent="0.15">
      <c r="B27" s="144"/>
      <c r="C27" s="423"/>
      <c r="D27" s="341" t="s">
        <v>160</v>
      </c>
      <c r="E27" s="347"/>
      <c r="F27" s="435"/>
      <c r="G27" s="436"/>
      <c r="H27" s="423"/>
      <c r="I27" s="343"/>
      <c r="J27" s="345"/>
      <c r="K27" s="343"/>
      <c r="L27" s="345"/>
      <c r="M27" s="343"/>
      <c r="N27" s="344"/>
      <c r="O27" s="344"/>
      <c r="P27" s="345"/>
      <c r="Q27" s="343"/>
      <c r="R27" s="345"/>
      <c r="S27" s="359" t="s">
        <v>161</v>
      </c>
      <c r="T27" s="360"/>
      <c r="U27" s="341" t="s">
        <v>162</v>
      </c>
      <c r="V27" s="347"/>
      <c r="W27" s="342"/>
      <c r="X27" s="190"/>
      <c r="Y27" s="190"/>
      <c r="Z27" s="190"/>
      <c r="AA27" s="346"/>
      <c r="AB27" s="346"/>
      <c r="AD27" s="18"/>
    </row>
    <row r="28" spans="2:37" ht="18.95" customHeight="1" x14ac:dyDescent="0.15">
      <c r="B28" s="142" t="s">
        <v>163</v>
      </c>
      <c r="C28" s="145"/>
      <c r="D28" s="143"/>
      <c r="E28" s="343" t="s">
        <v>400</v>
      </c>
      <c r="F28" s="344"/>
      <c r="G28" s="344"/>
      <c r="H28" s="344"/>
      <c r="I28" s="344"/>
      <c r="J28" s="344"/>
      <c r="K28" s="437"/>
      <c r="L28" s="438"/>
      <c r="M28" s="438"/>
      <c r="N28" s="438"/>
      <c r="O28" s="438"/>
      <c r="P28" s="438"/>
      <c r="Q28" s="438"/>
      <c r="R28" s="439"/>
      <c r="S28" s="361"/>
      <c r="T28" s="362"/>
      <c r="U28" s="341" t="s">
        <v>164</v>
      </c>
      <c r="V28" s="347"/>
      <c r="W28" s="342"/>
      <c r="X28" s="190"/>
      <c r="Y28" s="190"/>
      <c r="Z28" s="190"/>
      <c r="AA28" s="346"/>
      <c r="AB28" s="346"/>
      <c r="AD28" s="18"/>
    </row>
    <row r="29" spans="2:37" ht="15" customHeight="1" x14ac:dyDescent="0.15">
      <c r="B29" s="146"/>
      <c r="C29" s="146" t="s">
        <v>165</v>
      </c>
      <c r="D29" s="146"/>
      <c r="E29" s="146"/>
      <c r="F29" s="146"/>
      <c r="G29" s="146"/>
      <c r="H29" s="146"/>
      <c r="I29" s="146"/>
      <c r="J29" s="146"/>
      <c r="K29" s="146"/>
      <c r="L29" s="146"/>
      <c r="M29" s="146"/>
      <c r="N29" s="146"/>
      <c r="O29" s="146"/>
      <c r="P29" s="146"/>
      <c r="Q29" s="146"/>
      <c r="R29" s="146"/>
      <c r="S29" s="146"/>
      <c r="T29" s="146"/>
      <c r="U29" s="146"/>
      <c r="V29" s="146"/>
      <c r="W29" s="147"/>
      <c r="X29" s="147"/>
      <c r="Y29" s="147"/>
      <c r="Z29" s="146"/>
      <c r="AA29" s="146"/>
      <c r="AB29" s="146"/>
    </row>
    <row r="31" spans="2:37" s="1" customFormat="1" ht="18" customHeight="1" x14ac:dyDescent="0.15">
      <c r="J31" s="211"/>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44C1874F-5F10-4A1D-A781-6F18597C2F35}"/>
    <dataValidation allowBlank="1" showInputMessage="1" showErrorMessage="1" prompt="緯度を小数点以下５桁まで入力する。" sqref="E7:G7 E9:G9" xr:uid="{F3B4C265-3EEE-453F-BDB8-E34131B192AB}"/>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AN89"/>
  <sheetViews>
    <sheetView showGridLines="0" showZeros="0" view="pageBreakPreview" zoomScaleNormal="55" zoomScaleSheetLayoutView="100" workbookViewId="0">
      <selection activeCell="R30" sqref="R30:T30"/>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509" t="s">
        <v>166</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row>
    <row r="4" spans="2:40" ht="20.100000000000001" customHeight="1" x14ac:dyDescent="0.15">
      <c r="B4" s="510" t="s">
        <v>60</v>
      </c>
      <c r="C4" s="510"/>
      <c r="D4" s="510"/>
      <c r="E4" s="511" t="str">
        <f>'様式A-1'!$D$3</f>
        <v>ナカヤマトンネル</v>
      </c>
      <c r="F4" s="512"/>
      <c r="G4" s="512"/>
      <c r="H4" s="512"/>
      <c r="I4" s="513"/>
      <c r="J4" s="514" t="s">
        <v>61</v>
      </c>
      <c r="K4" s="514"/>
      <c r="L4" s="514"/>
      <c r="M4" s="515" t="str">
        <f>'様式A-1'!$J$3</f>
        <v>一般県道藤生停車場錦帯橋線</v>
      </c>
      <c r="N4" s="516"/>
      <c r="O4" s="516"/>
      <c r="P4" s="516"/>
      <c r="Q4" s="516"/>
      <c r="R4" s="517"/>
      <c r="S4" s="522" t="s">
        <v>68</v>
      </c>
      <c r="T4" s="522"/>
      <c r="U4" s="522"/>
      <c r="V4" s="522"/>
      <c r="W4" s="522"/>
      <c r="X4" s="522"/>
      <c r="Y4" s="524" t="str">
        <f>'様式A-1'!$K$5</f>
        <v>復建調査設計㈱・小笠原洋</v>
      </c>
      <c r="Z4" s="525"/>
      <c r="AA4" s="525"/>
      <c r="AB4" s="525"/>
      <c r="AC4" s="525"/>
      <c r="AD4" s="526"/>
      <c r="AE4" s="508" t="s">
        <v>69</v>
      </c>
      <c r="AF4" s="508"/>
      <c r="AG4" s="508"/>
      <c r="AH4" s="508"/>
      <c r="AI4" s="523">
        <f>'様式A-1'!$R$5</f>
        <v>45967</v>
      </c>
      <c r="AJ4" s="523"/>
      <c r="AK4" s="523"/>
      <c r="AL4" s="523"/>
      <c r="AM4" s="523"/>
      <c r="AN4" s="523"/>
    </row>
    <row r="5" spans="2:40" ht="20.100000000000001" customHeight="1" x14ac:dyDescent="0.15">
      <c r="B5" s="518" t="s">
        <v>167</v>
      </c>
      <c r="C5" s="518"/>
      <c r="D5" s="518"/>
      <c r="E5" s="519" t="str">
        <f>'様式A-1'!$D$4</f>
        <v>中山トンネル</v>
      </c>
      <c r="F5" s="520"/>
      <c r="G5" s="520"/>
      <c r="H5" s="520"/>
      <c r="I5" s="521"/>
      <c r="J5" s="475" t="s">
        <v>168</v>
      </c>
      <c r="K5" s="475"/>
      <c r="L5" s="475"/>
      <c r="M5" s="515" t="str">
        <f>'様式A-1'!$R$3</f>
        <v>山口県岩国土木建築事務所</v>
      </c>
      <c r="N5" s="516"/>
      <c r="O5" s="516"/>
      <c r="P5" s="516"/>
      <c r="Q5" s="516"/>
      <c r="R5" s="517"/>
      <c r="S5" s="522"/>
      <c r="T5" s="522"/>
      <c r="U5" s="522"/>
      <c r="V5" s="522"/>
      <c r="W5" s="522"/>
      <c r="X5" s="522"/>
      <c r="Y5" s="527"/>
      <c r="Z5" s="528"/>
      <c r="AA5" s="528"/>
      <c r="AB5" s="528"/>
      <c r="AC5" s="528"/>
      <c r="AD5" s="529"/>
      <c r="AE5" s="508"/>
      <c r="AF5" s="508"/>
      <c r="AG5" s="508"/>
      <c r="AH5" s="508"/>
      <c r="AI5" s="523"/>
      <c r="AJ5" s="523"/>
      <c r="AK5" s="523"/>
      <c r="AL5" s="523"/>
      <c r="AM5" s="523"/>
      <c r="AN5" s="523"/>
    </row>
    <row r="6" spans="2:40" ht="13.5" customHeight="1" x14ac:dyDescent="0.15">
      <c r="B6" s="474" t="s">
        <v>169</v>
      </c>
      <c r="C6" s="474" t="s">
        <v>170</v>
      </c>
      <c r="D6" s="486" t="s">
        <v>171</v>
      </c>
      <c r="E6" s="487"/>
      <c r="F6" s="490" t="s">
        <v>172</v>
      </c>
      <c r="G6" s="491"/>
      <c r="H6" s="491"/>
      <c r="I6" s="491"/>
      <c r="J6" s="492"/>
      <c r="K6" s="496" t="s">
        <v>173</v>
      </c>
      <c r="L6" s="497"/>
      <c r="M6" s="497"/>
      <c r="N6" s="498"/>
      <c r="O6" s="459" t="s">
        <v>174</v>
      </c>
      <c r="P6" s="460"/>
      <c r="Q6" s="460"/>
      <c r="R6" s="460"/>
      <c r="S6" s="455"/>
      <c r="T6" s="455"/>
      <c r="U6" s="455"/>
      <c r="V6" s="455"/>
      <c r="W6" s="455"/>
      <c r="X6" s="455"/>
      <c r="Y6" s="455"/>
      <c r="Z6" s="455"/>
      <c r="AA6" s="455"/>
      <c r="AB6" s="455"/>
      <c r="AC6" s="455"/>
      <c r="AD6" s="456"/>
      <c r="AE6" s="502" t="s">
        <v>175</v>
      </c>
      <c r="AF6" s="503"/>
      <c r="AG6" s="503"/>
      <c r="AH6" s="503"/>
      <c r="AI6" s="503"/>
      <c r="AJ6" s="504"/>
      <c r="AK6" s="455" t="s">
        <v>176</v>
      </c>
      <c r="AL6" s="455"/>
      <c r="AM6" s="455"/>
      <c r="AN6" s="456"/>
    </row>
    <row r="7" spans="2:40" ht="13.5" customHeight="1" x14ac:dyDescent="0.15">
      <c r="B7" s="474"/>
      <c r="C7" s="476"/>
      <c r="D7" s="488"/>
      <c r="E7" s="489"/>
      <c r="F7" s="493"/>
      <c r="G7" s="494"/>
      <c r="H7" s="494"/>
      <c r="I7" s="494"/>
      <c r="J7" s="495"/>
      <c r="K7" s="499"/>
      <c r="L7" s="500"/>
      <c r="M7" s="500"/>
      <c r="N7" s="501"/>
      <c r="O7" s="508" t="s">
        <v>177</v>
      </c>
      <c r="P7" s="508"/>
      <c r="Q7" s="508"/>
      <c r="R7" s="86" t="s">
        <v>178</v>
      </c>
      <c r="S7" s="508" t="s">
        <v>179</v>
      </c>
      <c r="T7" s="508"/>
      <c r="U7" s="508" t="s">
        <v>180</v>
      </c>
      <c r="V7" s="508"/>
      <c r="W7" s="508"/>
      <c r="X7" s="508"/>
      <c r="Y7" s="463" t="s">
        <v>181</v>
      </c>
      <c r="Z7" s="464"/>
      <c r="AA7" s="464"/>
      <c r="AB7" s="465"/>
      <c r="AC7" s="451" t="s">
        <v>182</v>
      </c>
      <c r="AD7" s="452"/>
      <c r="AE7" s="505"/>
      <c r="AF7" s="506"/>
      <c r="AG7" s="506"/>
      <c r="AH7" s="506"/>
      <c r="AI7" s="506"/>
      <c r="AJ7" s="507"/>
      <c r="AK7" s="455"/>
      <c r="AL7" s="455"/>
      <c r="AM7" s="455"/>
      <c r="AN7" s="456"/>
    </row>
    <row r="8" spans="2:40" ht="13.5" customHeight="1" x14ac:dyDescent="0.15">
      <c r="B8" s="475"/>
      <c r="C8" s="477"/>
      <c r="D8" s="13" t="s">
        <v>183</v>
      </c>
      <c r="E8" s="12" t="s">
        <v>184</v>
      </c>
      <c r="F8" s="475" t="s">
        <v>185</v>
      </c>
      <c r="G8" s="475"/>
      <c r="H8" s="475"/>
      <c r="I8" s="470" t="s">
        <v>186</v>
      </c>
      <c r="J8" s="470" t="s">
        <v>187</v>
      </c>
      <c r="K8" s="470" t="s">
        <v>188</v>
      </c>
      <c r="L8" s="472" t="s">
        <v>189</v>
      </c>
      <c r="M8" s="451" t="s">
        <v>182</v>
      </c>
      <c r="N8" s="478"/>
      <c r="O8" s="466" t="s">
        <v>190</v>
      </c>
      <c r="P8" s="466" t="s">
        <v>191</v>
      </c>
      <c r="Q8" s="466" t="s">
        <v>192</v>
      </c>
      <c r="R8" s="466" t="s">
        <v>193</v>
      </c>
      <c r="S8" s="468" t="s">
        <v>194</v>
      </c>
      <c r="T8" s="468" t="s">
        <v>195</v>
      </c>
      <c r="U8" s="468" t="s">
        <v>196</v>
      </c>
      <c r="V8" s="466" t="s">
        <v>197</v>
      </c>
      <c r="W8" s="468" t="s">
        <v>198</v>
      </c>
      <c r="X8" s="468" t="s">
        <v>199</v>
      </c>
      <c r="Y8" s="466" t="s">
        <v>200</v>
      </c>
      <c r="Z8" s="466" t="s">
        <v>201</v>
      </c>
      <c r="AA8" s="466" t="s">
        <v>202</v>
      </c>
      <c r="AB8" s="468" t="s">
        <v>203</v>
      </c>
      <c r="AC8" s="461"/>
      <c r="AD8" s="462"/>
      <c r="AE8" s="480" t="s">
        <v>204</v>
      </c>
      <c r="AF8" s="482" t="s">
        <v>205</v>
      </c>
      <c r="AG8" s="482" t="s">
        <v>206</v>
      </c>
      <c r="AH8" s="484" t="s">
        <v>207</v>
      </c>
      <c r="AI8" s="451" t="s">
        <v>182</v>
      </c>
      <c r="AJ8" s="452"/>
      <c r="AK8" s="455"/>
      <c r="AL8" s="455"/>
      <c r="AM8" s="455"/>
      <c r="AN8" s="456"/>
    </row>
    <row r="9" spans="2:40" x14ac:dyDescent="0.15">
      <c r="B9" s="475"/>
      <c r="C9" s="17" t="s">
        <v>208</v>
      </c>
      <c r="D9" s="11" t="s">
        <v>208</v>
      </c>
      <c r="E9" s="11" t="s">
        <v>208</v>
      </c>
      <c r="F9" s="475"/>
      <c r="G9" s="475"/>
      <c r="H9" s="475"/>
      <c r="I9" s="471"/>
      <c r="J9" s="471"/>
      <c r="K9" s="471"/>
      <c r="L9" s="473"/>
      <c r="M9" s="479"/>
      <c r="N9" s="458"/>
      <c r="O9" s="467"/>
      <c r="P9" s="467"/>
      <c r="Q9" s="467"/>
      <c r="R9" s="467"/>
      <c r="S9" s="469"/>
      <c r="T9" s="469"/>
      <c r="U9" s="469"/>
      <c r="V9" s="467"/>
      <c r="W9" s="469"/>
      <c r="X9" s="469"/>
      <c r="Y9" s="467"/>
      <c r="Z9" s="467"/>
      <c r="AA9" s="467"/>
      <c r="AB9" s="469"/>
      <c r="AC9" s="453"/>
      <c r="AD9" s="454"/>
      <c r="AE9" s="481"/>
      <c r="AF9" s="483"/>
      <c r="AG9" s="483"/>
      <c r="AH9" s="485"/>
      <c r="AI9" s="453"/>
      <c r="AJ9" s="454"/>
      <c r="AK9" s="457"/>
      <c r="AL9" s="457"/>
      <c r="AM9" s="457"/>
      <c r="AN9" s="458"/>
    </row>
    <row r="10" spans="2:40" ht="13.5" customHeight="1" x14ac:dyDescent="0.15">
      <c r="B10" s="235" t="s">
        <v>566</v>
      </c>
      <c r="C10" s="254"/>
      <c r="D10" s="236"/>
      <c r="E10" s="236">
        <f t="shared" ref="E10:E41" si="0">C10+D10</f>
        <v>0</v>
      </c>
      <c r="F10" s="441" t="s">
        <v>651</v>
      </c>
      <c r="G10" s="442"/>
      <c r="H10" s="442"/>
      <c r="I10" s="235"/>
      <c r="J10" s="237"/>
      <c r="K10" s="235"/>
      <c r="L10" s="235"/>
      <c r="M10" s="443"/>
      <c r="N10" s="444"/>
      <c r="O10" s="235"/>
      <c r="P10" s="235"/>
      <c r="Q10" s="235"/>
      <c r="R10" s="235"/>
      <c r="S10" s="235"/>
      <c r="T10" s="235"/>
      <c r="U10" s="235"/>
      <c r="V10" s="235"/>
      <c r="W10" s="235"/>
      <c r="X10" s="235"/>
      <c r="Y10" s="235"/>
      <c r="Z10" s="235"/>
      <c r="AA10" s="238"/>
      <c r="AB10" s="239"/>
      <c r="AC10" s="443"/>
      <c r="AD10" s="445"/>
      <c r="AE10" s="235"/>
      <c r="AF10" s="235"/>
      <c r="AG10" s="235"/>
      <c r="AH10" s="235"/>
      <c r="AI10" s="441"/>
      <c r="AJ10" s="442"/>
      <c r="AK10" s="448"/>
      <c r="AL10" s="449"/>
      <c r="AM10" s="449"/>
      <c r="AN10" s="450"/>
    </row>
    <row r="11" spans="2:40" ht="13.5" customHeight="1" x14ac:dyDescent="0.15">
      <c r="B11" s="240" t="s">
        <v>567</v>
      </c>
      <c r="C11" s="236">
        <v>7.65</v>
      </c>
      <c r="D11" s="236">
        <f t="shared" ref="D11:D41" si="1">E10</f>
        <v>0</v>
      </c>
      <c r="E11" s="236">
        <f t="shared" si="0"/>
        <v>7.65</v>
      </c>
      <c r="F11" s="441"/>
      <c r="G11" s="442"/>
      <c r="H11" s="442"/>
      <c r="I11" s="235"/>
      <c r="J11" s="237"/>
      <c r="K11" s="235"/>
      <c r="L11" s="235"/>
      <c r="M11" s="443"/>
      <c r="N11" s="444"/>
      <c r="O11" s="235" t="s">
        <v>602</v>
      </c>
      <c r="P11" s="235" t="s">
        <v>602</v>
      </c>
      <c r="Q11" s="235"/>
      <c r="R11" s="235"/>
      <c r="S11" s="235"/>
      <c r="T11" s="235"/>
      <c r="U11" s="235" t="s">
        <v>602</v>
      </c>
      <c r="V11" s="235"/>
      <c r="W11" s="235"/>
      <c r="X11" s="235"/>
      <c r="Y11" s="235"/>
      <c r="Z11" s="235"/>
      <c r="AA11" s="238"/>
      <c r="AB11" s="239"/>
      <c r="AC11" s="443"/>
      <c r="AD11" s="445"/>
      <c r="AE11" s="235"/>
      <c r="AF11" s="235"/>
      <c r="AG11" s="235"/>
      <c r="AH11" s="235"/>
      <c r="AI11" s="441"/>
      <c r="AJ11" s="442"/>
      <c r="AK11" s="448"/>
      <c r="AL11" s="449"/>
      <c r="AM11" s="449"/>
      <c r="AN11" s="450"/>
    </row>
    <row r="12" spans="2:40" ht="13.5" customHeight="1" x14ac:dyDescent="0.15">
      <c r="B12" s="240" t="s">
        <v>568</v>
      </c>
      <c r="C12" s="236">
        <v>10.4</v>
      </c>
      <c r="D12" s="236">
        <f t="shared" si="1"/>
        <v>7.65</v>
      </c>
      <c r="E12" s="236">
        <f t="shared" si="0"/>
        <v>18.05</v>
      </c>
      <c r="F12" s="441"/>
      <c r="G12" s="442"/>
      <c r="H12" s="442"/>
      <c r="I12" s="235"/>
      <c r="J12" s="237"/>
      <c r="K12" s="235" t="s">
        <v>602</v>
      </c>
      <c r="L12" s="235" t="s">
        <v>602</v>
      </c>
      <c r="M12" s="443"/>
      <c r="N12" s="444"/>
      <c r="O12" s="235"/>
      <c r="P12" s="235"/>
      <c r="Q12" s="235"/>
      <c r="R12" s="235"/>
      <c r="S12" s="235"/>
      <c r="T12" s="235"/>
      <c r="U12" s="235"/>
      <c r="V12" s="235"/>
      <c r="W12" s="235"/>
      <c r="X12" s="235"/>
      <c r="Y12" s="235"/>
      <c r="Z12" s="235"/>
      <c r="AA12" s="238"/>
      <c r="AB12" s="239"/>
      <c r="AC12" s="443"/>
      <c r="AD12" s="445"/>
      <c r="AE12" s="235"/>
      <c r="AF12" s="235"/>
      <c r="AG12" s="235"/>
      <c r="AH12" s="235"/>
      <c r="AI12" s="441"/>
      <c r="AJ12" s="442"/>
      <c r="AK12" s="448"/>
      <c r="AL12" s="449"/>
      <c r="AM12" s="449"/>
      <c r="AN12" s="450"/>
    </row>
    <row r="13" spans="2:40" ht="13.5" customHeight="1" x14ac:dyDescent="0.15">
      <c r="B13" s="240" t="s">
        <v>569</v>
      </c>
      <c r="C13" s="236">
        <v>10.35</v>
      </c>
      <c r="D13" s="236">
        <f t="shared" si="1"/>
        <v>18.05</v>
      </c>
      <c r="E13" s="236">
        <f t="shared" si="0"/>
        <v>28.4</v>
      </c>
      <c r="F13" s="441"/>
      <c r="G13" s="442"/>
      <c r="H13" s="442"/>
      <c r="I13" s="235"/>
      <c r="J13" s="237"/>
      <c r="K13" s="235" t="s">
        <v>602</v>
      </c>
      <c r="L13" s="235" t="s">
        <v>602</v>
      </c>
      <c r="M13" s="443"/>
      <c r="N13" s="444"/>
      <c r="O13" s="235"/>
      <c r="P13" s="235"/>
      <c r="Q13" s="235"/>
      <c r="R13" s="235"/>
      <c r="S13" s="235"/>
      <c r="T13" s="235"/>
      <c r="U13" s="235"/>
      <c r="V13" s="235"/>
      <c r="W13" s="235"/>
      <c r="X13" s="235"/>
      <c r="Y13" s="235"/>
      <c r="Z13" s="235"/>
      <c r="AA13" s="238"/>
      <c r="AB13" s="239"/>
      <c r="AC13" s="443"/>
      <c r="AD13" s="445"/>
      <c r="AE13" s="235"/>
      <c r="AF13" s="235"/>
      <c r="AG13" s="235"/>
      <c r="AH13" s="235"/>
      <c r="AI13" s="443"/>
      <c r="AJ13" s="445"/>
      <c r="AK13" s="446"/>
      <c r="AL13" s="447"/>
      <c r="AM13" s="447"/>
      <c r="AN13" s="444"/>
    </row>
    <row r="14" spans="2:40" ht="13.5" customHeight="1" x14ac:dyDescent="0.15">
      <c r="B14" s="240" t="s">
        <v>570</v>
      </c>
      <c r="C14" s="236">
        <v>10.45</v>
      </c>
      <c r="D14" s="236">
        <f t="shared" si="1"/>
        <v>28.4</v>
      </c>
      <c r="E14" s="236">
        <f t="shared" si="0"/>
        <v>38.849999999999994</v>
      </c>
      <c r="F14" s="441"/>
      <c r="G14" s="442"/>
      <c r="H14" s="442"/>
      <c r="I14" s="235"/>
      <c r="J14" s="237"/>
      <c r="K14" s="235"/>
      <c r="L14" s="235" t="s">
        <v>602</v>
      </c>
      <c r="M14" s="443"/>
      <c r="N14" s="444"/>
      <c r="O14" s="235"/>
      <c r="P14" s="235"/>
      <c r="Q14" s="235"/>
      <c r="R14" s="235"/>
      <c r="S14" s="235"/>
      <c r="T14" s="235"/>
      <c r="U14" s="235" t="s">
        <v>602</v>
      </c>
      <c r="V14" s="235"/>
      <c r="W14" s="235"/>
      <c r="X14" s="235"/>
      <c r="Y14" s="235"/>
      <c r="Z14" s="235"/>
      <c r="AA14" s="238"/>
      <c r="AB14" s="239"/>
      <c r="AC14" s="443"/>
      <c r="AD14" s="445"/>
      <c r="AE14" s="235"/>
      <c r="AF14" s="235"/>
      <c r="AG14" s="238"/>
      <c r="AH14" s="239"/>
      <c r="AI14" s="441"/>
      <c r="AJ14" s="442"/>
      <c r="AK14" s="446"/>
      <c r="AL14" s="447"/>
      <c r="AM14" s="447"/>
      <c r="AN14" s="444"/>
    </row>
    <row r="15" spans="2:40" ht="13.5" customHeight="1" x14ac:dyDescent="0.15">
      <c r="B15" s="240" t="s">
        <v>571</v>
      </c>
      <c r="C15" s="236">
        <v>10.5</v>
      </c>
      <c r="D15" s="236">
        <f t="shared" si="1"/>
        <v>38.849999999999994</v>
      </c>
      <c r="E15" s="236">
        <f t="shared" si="0"/>
        <v>49.349999999999994</v>
      </c>
      <c r="F15" s="441"/>
      <c r="G15" s="442"/>
      <c r="H15" s="442"/>
      <c r="I15" s="235"/>
      <c r="J15" s="237"/>
      <c r="K15" s="235" t="s">
        <v>602</v>
      </c>
      <c r="L15" s="235" t="s">
        <v>602</v>
      </c>
      <c r="M15" s="443"/>
      <c r="N15" s="444"/>
      <c r="O15" s="235"/>
      <c r="P15" s="235"/>
      <c r="Q15" s="235"/>
      <c r="R15" s="235"/>
      <c r="S15" s="235"/>
      <c r="T15" s="235"/>
      <c r="U15" s="235"/>
      <c r="V15" s="235"/>
      <c r="W15" s="235"/>
      <c r="X15" s="235"/>
      <c r="Y15" s="235"/>
      <c r="Z15" s="235"/>
      <c r="AA15" s="238"/>
      <c r="AB15" s="239"/>
      <c r="AC15" s="443"/>
      <c r="AD15" s="445"/>
      <c r="AE15" s="235"/>
      <c r="AF15" s="235"/>
      <c r="AG15" s="238"/>
      <c r="AH15" s="239"/>
      <c r="AI15" s="441"/>
      <c r="AJ15" s="442"/>
      <c r="AK15" s="446"/>
      <c r="AL15" s="447"/>
      <c r="AM15" s="447"/>
      <c r="AN15" s="444"/>
    </row>
    <row r="16" spans="2:40" ht="13.5" customHeight="1" x14ac:dyDescent="0.15">
      <c r="B16" s="240" t="s">
        <v>572</v>
      </c>
      <c r="C16" s="236">
        <v>10.6</v>
      </c>
      <c r="D16" s="236">
        <f t="shared" si="1"/>
        <v>49.349999999999994</v>
      </c>
      <c r="E16" s="236">
        <f t="shared" si="0"/>
        <v>59.949999999999996</v>
      </c>
      <c r="F16" s="441"/>
      <c r="G16" s="442"/>
      <c r="H16" s="442"/>
      <c r="I16" s="235"/>
      <c r="J16" s="237"/>
      <c r="K16" s="235"/>
      <c r="L16" s="235" t="s">
        <v>602</v>
      </c>
      <c r="M16" s="443"/>
      <c r="N16" s="444"/>
      <c r="O16" s="235"/>
      <c r="P16" s="235" t="s">
        <v>602</v>
      </c>
      <c r="Q16" s="235"/>
      <c r="R16" s="235"/>
      <c r="S16" s="235"/>
      <c r="T16" s="235"/>
      <c r="U16" s="235" t="s">
        <v>602</v>
      </c>
      <c r="V16" s="235"/>
      <c r="W16" s="235"/>
      <c r="X16" s="235"/>
      <c r="Y16" s="235"/>
      <c r="Z16" s="235"/>
      <c r="AA16" s="238"/>
      <c r="AB16" s="239"/>
      <c r="AC16" s="443"/>
      <c r="AD16" s="445"/>
      <c r="AE16" s="235"/>
      <c r="AF16" s="235"/>
      <c r="AG16" s="238"/>
      <c r="AH16" s="239"/>
      <c r="AI16" s="441"/>
      <c r="AJ16" s="442"/>
      <c r="AK16" s="446"/>
      <c r="AL16" s="447"/>
      <c r="AM16" s="447"/>
      <c r="AN16" s="444"/>
    </row>
    <row r="17" spans="2:40" ht="13.5" customHeight="1" x14ac:dyDescent="0.15">
      <c r="B17" s="240" t="s">
        <v>573</v>
      </c>
      <c r="C17" s="236">
        <v>10.5</v>
      </c>
      <c r="D17" s="236">
        <f t="shared" si="1"/>
        <v>59.949999999999996</v>
      </c>
      <c r="E17" s="236">
        <f t="shared" si="0"/>
        <v>70.449999999999989</v>
      </c>
      <c r="F17" s="441"/>
      <c r="G17" s="442"/>
      <c r="H17" s="442"/>
      <c r="I17" s="235"/>
      <c r="J17" s="237"/>
      <c r="K17" s="235" t="s">
        <v>602</v>
      </c>
      <c r="L17" s="235" t="s">
        <v>602</v>
      </c>
      <c r="M17" s="443"/>
      <c r="N17" s="444"/>
      <c r="O17" s="235"/>
      <c r="P17" s="235"/>
      <c r="Q17" s="235"/>
      <c r="R17" s="235"/>
      <c r="S17" s="235"/>
      <c r="T17" s="235"/>
      <c r="U17" s="235"/>
      <c r="V17" s="235"/>
      <c r="W17" s="235"/>
      <c r="X17" s="235"/>
      <c r="Y17" s="235"/>
      <c r="Z17" s="235"/>
      <c r="AA17" s="238"/>
      <c r="AB17" s="239"/>
      <c r="AC17" s="443"/>
      <c r="AD17" s="445"/>
      <c r="AE17" s="235"/>
      <c r="AF17" s="235"/>
      <c r="AG17" s="238"/>
      <c r="AH17" s="239"/>
      <c r="AI17" s="441"/>
      <c r="AJ17" s="442"/>
      <c r="AK17" s="446"/>
      <c r="AL17" s="447"/>
      <c r="AM17" s="447"/>
      <c r="AN17" s="444"/>
    </row>
    <row r="18" spans="2:40" ht="13.5" customHeight="1" x14ac:dyDescent="0.15">
      <c r="B18" s="240" t="s">
        <v>574</v>
      </c>
      <c r="C18" s="236">
        <v>10.5</v>
      </c>
      <c r="D18" s="236">
        <f t="shared" si="1"/>
        <v>70.449999999999989</v>
      </c>
      <c r="E18" s="236">
        <f t="shared" si="0"/>
        <v>80.949999999999989</v>
      </c>
      <c r="F18" s="441"/>
      <c r="G18" s="442"/>
      <c r="H18" s="442"/>
      <c r="I18" s="235"/>
      <c r="J18" s="237"/>
      <c r="K18" s="235" t="s">
        <v>602</v>
      </c>
      <c r="L18" s="235" t="s">
        <v>602</v>
      </c>
      <c r="M18" s="443"/>
      <c r="N18" s="444"/>
      <c r="O18" s="235"/>
      <c r="P18" s="235"/>
      <c r="Q18" s="235"/>
      <c r="R18" s="235"/>
      <c r="S18" s="235"/>
      <c r="T18" s="235"/>
      <c r="U18" s="235" t="s">
        <v>602</v>
      </c>
      <c r="V18" s="235"/>
      <c r="W18" s="235"/>
      <c r="X18" s="235"/>
      <c r="Y18" s="235"/>
      <c r="Z18" s="235"/>
      <c r="AA18" s="238"/>
      <c r="AB18" s="239"/>
      <c r="AC18" s="443"/>
      <c r="AD18" s="445"/>
      <c r="AE18" s="235"/>
      <c r="AF18" s="235"/>
      <c r="AG18" s="238"/>
      <c r="AH18" s="239"/>
      <c r="AI18" s="441"/>
      <c r="AJ18" s="442"/>
      <c r="AK18" s="446"/>
      <c r="AL18" s="447"/>
      <c r="AM18" s="447"/>
      <c r="AN18" s="444"/>
    </row>
    <row r="19" spans="2:40" ht="13.5" customHeight="1" x14ac:dyDescent="0.15">
      <c r="B19" s="240" t="s">
        <v>575</v>
      </c>
      <c r="C19" s="236">
        <v>10.5</v>
      </c>
      <c r="D19" s="236">
        <f t="shared" si="1"/>
        <v>80.949999999999989</v>
      </c>
      <c r="E19" s="236">
        <f t="shared" si="0"/>
        <v>91.449999999999989</v>
      </c>
      <c r="F19" s="441"/>
      <c r="G19" s="442"/>
      <c r="H19" s="442"/>
      <c r="I19" s="235"/>
      <c r="J19" s="237"/>
      <c r="K19" s="235"/>
      <c r="L19" s="235" t="s">
        <v>602</v>
      </c>
      <c r="M19" s="443"/>
      <c r="N19" s="444"/>
      <c r="O19" s="235"/>
      <c r="P19" s="235"/>
      <c r="Q19" s="235"/>
      <c r="R19" s="235"/>
      <c r="S19" s="235"/>
      <c r="T19" s="235"/>
      <c r="U19" s="235" t="s">
        <v>602</v>
      </c>
      <c r="V19" s="235"/>
      <c r="W19" s="235"/>
      <c r="X19" s="235"/>
      <c r="Y19" s="235"/>
      <c r="Z19" s="235"/>
      <c r="AA19" s="238"/>
      <c r="AB19" s="239"/>
      <c r="AC19" s="443"/>
      <c r="AD19" s="445"/>
      <c r="AE19" s="235"/>
      <c r="AF19" s="235"/>
      <c r="AG19" s="238"/>
      <c r="AH19" s="239"/>
      <c r="AI19" s="441"/>
      <c r="AJ19" s="442"/>
      <c r="AK19" s="446"/>
      <c r="AL19" s="447"/>
      <c r="AM19" s="447"/>
      <c r="AN19" s="444"/>
    </row>
    <row r="20" spans="2:40" ht="13.5" customHeight="1" x14ac:dyDescent="0.15">
      <c r="B20" s="240" t="s">
        <v>576</v>
      </c>
      <c r="C20" s="236">
        <v>10.5</v>
      </c>
      <c r="D20" s="236">
        <f t="shared" si="1"/>
        <v>91.449999999999989</v>
      </c>
      <c r="E20" s="236">
        <f t="shared" si="0"/>
        <v>101.94999999999999</v>
      </c>
      <c r="F20" s="441"/>
      <c r="G20" s="442"/>
      <c r="H20" s="442"/>
      <c r="I20" s="235"/>
      <c r="J20" s="237"/>
      <c r="K20" s="235" t="s">
        <v>602</v>
      </c>
      <c r="L20" s="235" t="s">
        <v>602</v>
      </c>
      <c r="M20" s="443"/>
      <c r="N20" s="444"/>
      <c r="O20" s="235"/>
      <c r="P20" s="235"/>
      <c r="Q20" s="235"/>
      <c r="R20" s="235"/>
      <c r="S20" s="235"/>
      <c r="T20" s="235"/>
      <c r="U20" s="235"/>
      <c r="V20" s="235"/>
      <c r="W20" s="235"/>
      <c r="X20" s="235"/>
      <c r="Y20" s="235"/>
      <c r="Z20" s="235"/>
      <c r="AA20" s="238"/>
      <c r="AB20" s="239"/>
      <c r="AC20" s="443"/>
      <c r="AD20" s="445"/>
      <c r="AE20" s="235"/>
      <c r="AF20" s="235"/>
      <c r="AG20" s="238"/>
      <c r="AH20" s="239"/>
      <c r="AI20" s="441"/>
      <c r="AJ20" s="442"/>
      <c r="AK20" s="446"/>
      <c r="AL20" s="447"/>
      <c r="AM20" s="447"/>
      <c r="AN20" s="444"/>
    </row>
    <row r="21" spans="2:40" ht="13.5" customHeight="1" x14ac:dyDescent="0.15">
      <c r="B21" s="240" t="s">
        <v>577</v>
      </c>
      <c r="C21" s="236">
        <v>10.45</v>
      </c>
      <c r="D21" s="236">
        <f t="shared" si="1"/>
        <v>101.94999999999999</v>
      </c>
      <c r="E21" s="236">
        <f t="shared" si="0"/>
        <v>112.39999999999999</v>
      </c>
      <c r="F21" s="441"/>
      <c r="G21" s="442"/>
      <c r="H21" s="442"/>
      <c r="I21" s="235"/>
      <c r="J21" s="237"/>
      <c r="K21" s="235"/>
      <c r="L21" s="235" t="s">
        <v>602</v>
      </c>
      <c r="M21" s="443"/>
      <c r="N21" s="444"/>
      <c r="O21" s="235"/>
      <c r="P21" s="235" t="s">
        <v>602</v>
      </c>
      <c r="Q21" s="235"/>
      <c r="R21" s="235"/>
      <c r="S21" s="235"/>
      <c r="T21" s="235"/>
      <c r="U21" s="235" t="s">
        <v>602</v>
      </c>
      <c r="V21" s="235"/>
      <c r="W21" s="235"/>
      <c r="X21" s="235"/>
      <c r="Y21" s="235"/>
      <c r="Z21" s="235"/>
      <c r="AA21" s="238"/>
      <c r="AB21" s="239"/>
      <c r="AC21" s="443"/>
      <c r="AD21" s="445"/>
      <c r="AE21" s="235"/>
      <c r="AF21" s="235"/>
      <c r="AG21" s="238"/>
      <c r="AH21" s="239"/>
      <c r="AI21" s="441"/>
      <c r="AJ21" s="442"/>
      <c r="AK21" s="446"/>
      <c r="AL21" s="447"/>
      <c r="AM21" s="447"/>
      <c r="AN21" s="444"/>
    </row>
    <row r="22" spans="2:40" ht="13.5" customHeight="1" x14ac:dyDescent="0.15">
      <c r="B22" s="240" t="s">
        <v>578</v>
      </c>
      <c r="C22" s="236">
        <v>10.5</v>
      </c>
      <c r="D22" s="236">
        <f t="shared" si="1"/>
        <v>112.39999999999999</v>
      </c>
      <c r="E22" s="236">
        <f t="shared" si="0"/>
        <v>122.89999999999999</v>
      </c>
      <c r="F22" s="441"/>
      <c r="G22" s="442"/>
      <c r="H22" s="442"/>
      <c r="I22" s="235"/>
      <c r="J22" s="237"/>
      <c r="K22" s="235" t="s">
        <v>602</v>
      </c>
      <c r="L22" s="235" t="s">
        <v>602</v>
      </c>
      <c r="M22" s="443"/>
      <c r="N22" s="444"/>
      <c r="O22" s="235"/>
      <c r="P22" s="235"/>
      <c r="Q22" s="235"/>
      <c r="R22" s="235"/>
      <c r="S22" s="235"/>
      <c r="T22" s="235"/>
      <c r="U22" s="235"/>
      <c r="V22" s="235"/>
      <c r="W22" s="235"/>
      <c r="X22" s="235"/>
      <c r="Y22" s="235"/>
      <c r="Z22" s="235"/>
      <c r="AA22" s="238"/>
      <c r="AB22" s="239"/>
      <c r="AC22" s="443"/>
      <c r="AD22" s="445"/>
      <c r="AE22" s="235"/>
      <c r="AF22" s="235"/>
      <c r="AG22" s="238"/>
      <c r="AH22" s="239"/>
      <c r="AI22" s="441"/>
      <c r="AJ22" s="442"/>
      <c r="AK22" s="446"/>
      <c r="AL22" s="447"/>
      <c r="AM22" s="447"/>
      <c r="AN22" s="444"/>
    </row>
    <row r="23" spans="2:40" ht="13.5" customHeight="1" x14ac:dyDescent="0.15">
      <c r="B23" s="240" t="s">
        <v>579</v>
      </c>
      <c r="C23" s="236">
        <v>10.5</v>
      </c>
      <c r="D23" s="236">
        <f t="shared" si="1"/>
        <v>122.89999999999999</v>
      </c>
      <c r="E23" s="236">
        <f t="shared" si="0"/>
        <v>133.39999999999998</v>
      </c>
      <c r="F23" s="441"/>
      <c r="G23" s="442"/>
      <c r="H23" s="442"/>
      <c r="I23" s="235"/>
      <c r="J23" s="237"/>
      <c r="K23" s="235" t="s">
        <v>602</v>
      </c>
      <c r="L23" s="235" t="s">
        <v>602</v>
      </c>
      <c r="M23" s="443"/>
      <c r="N23" s="444"/>
      <c r="O23" s="235"/>
      <c r="P23" s="235"/>
      <c r="Q23" s="235"/>
      <c r="R23" s="235"/>
      <c r="S23" s="235"/>
      <c r="T23" s="235"/>
      <c r="U23" s="235" t="s">
        <v>602</v>
      </c>
      <c r="V23" s="235"/>
      <c r="W23" s="235"/>
      <c r="X23" s="235"/>
      <c r="Y23" s="235"/>
      <c r="Z23" s="235"/>
      <c r="AA23" s="238"/>
      <c r="AB23" s="235"/>
      <c r="AC23" s="443"/>
      <c r="AD23" s="445"/>
      <c r="AE23" s="235"/>
      <c r="AF23" s="235"/>
      <c r="AG23" s="238"/>
      <c r="AH23" s="239"/>
      <c r="AI23" s="441"/>
      <c r="AJ23" s="442"/>
      <c r="AK23" s="446"/>
      <c r="AL23" s="447"/>
      <c r="AM23" s="447"/>
      <c r="AN23" s="444"/>
    </row>
    <row r="24" spans="2:40" ht="13.5" customHeight="1" x14ac:dyDescent="0.15">
      <c r="B24" s="240" t="s">
        <v>580</v>
      </c>
      <c r="C24" s="236">
        <v>10.5</v>
      </c>
      <c r="D24" s="236">
        <f t="shared" si="1"/>
        <v>133.39999999999998</v>
      </c>
      <c r="E24" s="236">
        <f t="shared" si="0"/>
        <v>143.89999999999998</v>
      </c>
      <c r="F24" s="441"/>
      <c r="G24" s="442"/>
      <c r="H24" s="442"/>
      <c r="I24" s="235"/>
      <c r="J24" s="237"/>
      <c r="K24" s="235"/>
      <c r="L24" s="235" t="s">
        <v>602</v>
      </c>
      <c r="M24" s="443"/>
      <c r="N24" s="444"/>
      <c r="O24" s="235"/>
      <c r="P24" s="235"/>
      <c r="Q24" s="235"/>
      <c r="R24" s="235"/>
      <c r="S24" s="235"/>
      <c r="T24" s="235"/>
      <c r="U24" s="235"/>
      <c r="V24" s="235"/>
      <c r="W24" s="235"/>
      <c r="X24" s="235"/>
      <c r="Y24" s="235"/>
      <c r="Z24" s="235"/>
      <c r="AA24" s="238"/>
      <c r="AB24" s="239"/>
      <c r="AC24" s="443"/>
      <c r="AD24" s="445"/>
      <c r="AE24" s="235"/>
      <c r="AF24" s="235"/>
      <c r="AG24" s="238"/>
      <c r="AH24" s="239"/>
      <c r="AI24" s="441"/>
      <c r="AJ24" s="442"/>
      <c r="AK24" s="446"/>
      <c r="AL24" s="447"/>
      <c r="AM24" s="447"/>
      <c r="AN24" s="444"/>
    </row>
    <row r="25" spans="2:40" ht="13.5" customHeight="1" x14ac:dyDescent="0.15">
      <c r="B25" s="240" t="s">
        <v>581</v>
      </c>
      <c r="C25" s="236">
        <v>10.5</v>
      </c>
      <c r="D25" s="236">
        <f t="shared" si="1"/>
        <v>143.89999999999998</v>
      </c>
      <c r="E25" s="236">
        <f t="shared" si="0"/>
        <v>154.39999999999998</v>
      </c>
      <c r="F25" s="441"/>
      <c r="G25" s="442"/>
      <c r="H25" s="442"/>
      <c r="I25" s="235"/>
      <c r="J25" s="237"/>
      <c r="K25" s="235" t="s">
        <v>602</v>
      </c>
      <c r="L25" s="235" t="s">
        <v>602</v>
      </c>
      <c r="M25" s="443"/>
      <c r="N25" s="444"/>
      <c r="O25" s="235" t="s">
        <v>602</v>
      </c>
      <c r="P25" s="235" t="s">
        <v>602</v>
      </c>
      <c r="Q25" s="235"/>
      <c r="R25" s="235"/>
      <c r="S25" s="235"/>
      <c r="T25" s="235"/>
      <c r="U25" s="235"/>
      <c r="V25" s="235"/>
      <c r="W25" s="235"/>
      <c r="X25" s="235"/>
      <c r="Y25" s="235"/>
      <c r="Z25" s="235"/>
      <c r="AA25" s="238"/>
      <c r="AB25" s="239"/>
      <c r="AC25" s="443"/>
      <c r="AD25" s="445"/>
      <c r="AE25" s="235"/>
      <c r="AF25" s="235"/>
      <c r="AG25" s="238"/>
      <c r="AH25" s="239"/>
      <c r="AI25" s="441"/>
      <c r="AJ25" s="442"/>
      <c r="AK25" s="446"/>
      <c r="AL25" s="447"/>
      <c r="AM25" s="447"/>
      <c r="AN25" s="444"/>
    </row>
    <row r="26" spans="2:40" ht="13.5" customHeight="1" x14ac:dyDescent="0.15">
      <c r="B26" s="240" t="s">
        <v>582</v>
      </c>
      <c r="C26" s="236">
        <v>10.5</v>
      </c>
      <c r="D26" s="236">
        <f t="shared" si="1"/>
        <v>154.39999999999998</v>
      </c>
      <c r="E26" s="236">
        <f t="shared" si="0"/>
        <v>164.89999999999998</v>
      </c>
      <c r="F26" s="441"/>
      <c r="G26" s="442"/>
      <c r="H26" s="442"/>
      <c r="I26" s="235"/>
      <c r="J26" s="237"/>
      <c r="K26" s="235"/>
      <c r="L26" s="235" t="s">
        <v>602</v>
      </c>
      <c r="M26" s="443"/>
      <c r="N26" s="444"/>
      <c r="O26" s="235"/>
      <c r="P26" s="235"/>
      <c r="Q26" s="235"/>
      <c r="R26" s="235"/>
      <c r="S26" s="235"/>
      <c r="T26" s="235"/>
      <c r="U26" s="235" t="s">
        <v>602</v>
      </c>
      <c r="V26" s="235"/>
      <c r="W26" s="235"/>
      <c r="X26" s="235"/>
      <c r="Y26" s="235"/>
      <c r="Z26" s="235"/>
      <c r="AA26" s="238"/>
      <c r="AB26" s="239"/>
      <c r="AC26" s="443"/>
      <c r="AD26" s="445"/>
      <c r="AE26" s="235"/>
      <c r="AF26" s="235"/>
      <c r="AG26" s="238"/>
      <c r="AH26" s="239"/>
      <c r="AI26" s="441"/>
      <c r="AJ26" s="442"/>
      <c r="AK26" s="446"/>
      <c r="AL26" s="447"/>
      <c r="AM26" s="447"/>
      <c r="AN26" s="444"/>
    </row>
    <row r="27" spans="2:40" ht="13.5" customHeight="1" x14ac:dyDescent="0.15">
      <c r="B27" s="240" t="s">
        <v>583</v>
      </c>
      <c r="C27" s="236">
        <v>10.5</v>
      </c>
      <c r="D27" s="236">
        <f t="shared" si="1"/>
        <v>164.89999999999998</v>
      </c>
      <c r="E27" s="236">
        <f t="shared" si="0"/>
        <v>175.39999999999998</v>
      </c>
      <c r="F27" s="441"/>
      <c r="G27" s="442"/>
      <c r="H27" s="442"/>
      <c r="I27" s="235"/>
      <c r="J27" s="237"/>
      <c r="K27" s="235" t="s">
        <v>602</v>
      </c>
      <c r="L27" s="235" t="s">
        <v>602</v>
      </c>
      <c r="M27" s="443"/>
      <c r="N27" s="444"/>
      <c r="O27" s="235"/>
      <c r="P27" s="235"/>
      <c r="Q27" s="235"/>
      <c r="R27" s="235"/>
      <c r="S27" s="235"/>
      <c r="T27" s="235"/>
      <c r="U27" s="235"/>
      <c r="V27" s="235"/>
      <c r="W27" s="235"/>
      <c r="X27" s="235"/>
      <c r="Y27" s="235"/>
      <c r="Z27" s="235"/>
      <c r="AA27" s="238"/>
      <c r="AB27" s="239"/>
      <c r="AC27" s="443"/>
      <c r="AD27" s="445"/>
      <c r="AE27" s="235"/>
      <c r="AF27" s="235"/>
      <c r="AG27" s="238"/>
      <c r="AH27" s="239"/>
      <c r="AI27" s="441"/>
      <c r="AJ27" s="442"/>
      <c r="AK27" s="446"/>
      <c r="AL27" s="447"/>
      <c r="AM27" s="447"/>
      <c r="AN27" s="444"/>
    </row>
    <row r="28" spans="2:40" ht="13.5" customHeight="1" x14ac:dyDescent="0.15">
      <c r="B28" s="240" t="s">
        <v>584</v>
      </c>
      <c r="C28" s="236">
        <v>10.5</v>
      </c>
      <c r="D28" s="236">
        <f t="shared" si="1"/>
        <v>175.39999999999998</v>
      </c>
      <c r="E28" s="236">
        <f t="shared" si="0"/>
        <v>185.89999999999998</v>
      </c>
      <c r="F28" s="441"/>
      <c r="G28" s="442"/>
      <c r="H28" s="442"/>
      <c r="I28" s="235"/>
      <c r="J28" s="237"/>
      <c r="K28" s="235" t="s">
        <v>602</v>
      </c>
      <c r="L28" s="235"/>
      <c r="M28" s="443"/>
      <c r="N28" s="444"/>
      <c r="O28" s="235"/>
      <c r="P28" s="235"/>
      <c r="Q28" s="235"/>
      <c r="R28" s="235"/>
      <c r="S28" s="235"/>
      <c r="T28" s="235"/>
      <c r="U28" s="235" t="s">
        <v>602</v>
      </c>
      <c r="V28" s="235"/>
      <c r="W28" s="235"/>
      <c r="X28" s="235"/>
      <c r="Y28" s="235"/>
      <c r="Z28" s="235"/>
      <c r="AA28" s="238"/>
      <c r="AB28" s="239"/>
      <c r="AC28" s="443"/>
      <c r="AD28" s="445"/>
      <c r="AE28" s="235"/>
      <c r="AF28" s="235"/>
      <c r="AG28" s="238"/>
      <c r="AH28" s="239"/>
      <c r="AI28" s="441"/>
      <c r="AJ28" s="442"/>
      <c r="AK28" s="446"/>
      <c r="AL28" s="447"/>
      <c r="AM28" s="447"/>
      <c r="AN28" s="444"/>
    </row>
    <row r="29" spans="2:40" ht="13.5" customHeight="1" x14ac:dyDescent="0.15">
      <c r="B29" s="240" t="s">
        <v>585</v>
      </c>
      <c r="C29" s="236">
        <v>10.5</v>
      </c>
      <c r="D29" s="236">
        <f t="shared" si="1"/>
        <v>185.89999999999998</v>
      </c>
      <c r="E29" s="236">
        <f t="shared" si="0"/>
        <v>196.39999999999998</v>
      </c>
      <c r="F29" s="441"/>
      <c r="G29" s="442"/>
      <c r="H29" s="442"/>
      <c r="I29" s="235"/>
      <c r="J29" s="237"/>
      <c r="K29" s="235"/>
      <c r="L29" s="235" t="s">
        <v>602</v>
      </c>
      <c r="M29" s="443"/>
      <c r="N29" s="444"/>
      <c r="O29" s="235"/>
      <c r="P29" s="235"/>
      <c r="Q29" s="235"/>
      <c r="R29" s="235"/>
      <c r="S29" s="235"/>
      <c r="T29" s="235"/>
      <c r="U29" s="235"/>
      <c r="V29" s="235"/>
      <c r="W29" s="235"/>
      <c r="X29" s="235"/>
      <c r="Y29" s="235"/>
      <c r="Z29" s="235"/>
      <c r="AA29" s="238"/>
      <c r="AB29" s="239"/>
      <c r="AC29" s="443"/>
      <c r="AD29" s="445"/>
      <c r="AE29" s="235"/>
      <c r="AF29" s="235"/>
      <c r="AG29" s="238"/>
      <c r="AH29" s="239"/>
      <c r="AI29" s="441"/>
      <c r="AJ29" s="442"/>
      <c r="AK29" s="446"/>
      <c r="AL29" s="447"/>
      <c r="AM29" s="447"/>
      <c r="AN29" s="444"/>
    </row>
    <row r="30" spans="2:40" ht="13.5" customHeight="1" x14ac:dyDescent="0.15">
      <c r="B30" s="240" t="s">
        <v>586</v>
      </c>
      <c r="C30" s="236">
        <v>10.45</v>
      </c>
      <c r="D30" s="236">
        <f t="shared" si="1"/>
        <v>196.39999999999998</v>
      </c>
      <c r="E30" s="236">
        <f t="shared" si="0"/>
        <v>206.84999999999997</v>
      </c>
      <c r="F30" s="441"/>
      <c r="G30" s="442"/>
      <c r="H30" s="442"/>
      <c r="I30" s="235"/>
      <c r="J30" s="237"/>
      <c r="K30" s="235" t="s">
        <v>602</v>
      </c>
      <c r="L30" s="235"/>
      <c r="M30" s="443"/>
      <c r="N30" s="444"/>
      <c r="O30" s="235" t="s">
        <v>602</v>
      </c>
      <c r="P30" s="235" t="s">
        <v>602</v>
      </c>
      <c r="Q30" s="235"/>
      <c r="R30" s="235"/>
      <c r="S30" s="235"/>
      <c r="T30" s="235"/>
      <c r="U30" s="235" t="s">
        <v>602</v>
      </c>
      <c r="V30" s="235"/>
      <c r="W30" s="235"/>
      <c r="X30" s="235"/>
      <c r="Y30" s="235"/>
      <c r="Z30" s="235"/>
      <c r="AA30" s="238"/>
      <c r="AB30" s="239"/>
      <c r="AC30" s="443"/>
      <c r="AD30" s="445"/>
      <c r="AE30" s="235"/>
      <c r="AF30" s="235"/>
      <c r="AG30" s="238"/>
      <c r="AH30" s="239"/>
      <c r="AI30" s="441"/>
      <c r="AJ30" s="442"/>
      <c r="AK30" s="446"/>
      <c r="AL30" s="447"/>
      <c r="AM30" s="447"/>
      <c r="AN30" s="444"/>
    </row>
    <row r="31" spans="2:40" ht="13.5" customHeight="1" x14ac:dyDescent="0.15">
      <c r="B31" s="240" t="s">
        <v>587</v>
      </c>
      <c r="C31" s="236">
        <v>10.5</v>
      </c>
      <c r="D31" s="236">
        <f t="shared" si="1"/>
        <v>206.84999999999997</v>
      </c>
      <c r="E31" s="236">
        <f t="shared" si="0"/>
        <v>217.34999999999997</v>
      </c>
      <c r="F31" s="441"/>
      <c r="G31" s="442"/>
      <c r="H31" s="442"/>
      <c r="I31" s="235"/>
      <c r="J31" s="237"/>
      <c r="K31" s="235"/>
      <c r="L31" s="235" t="s">
        <v>602</v>
      </c>
      <c r="M31" s="443"/>
      <c r="N31" s="444"/>
      <c r="O31" s="235"/>
      <c r="P31" s="235"/>
      <c r="Q31" s="235"/>
      <c r="R31" s="235"/>
      <c r="S31" s="235"/>
      <c r="T31" s="235"/>
      <c r="U31" s="235"/>
      <c r="V31" s="235"/>
      <c r="W31" s="235"/>
      <c r="X31" s="235"/>
      <c r="Y31" s="235"/>
      <c r="Z31" s="235"/>
      <c r="AA31" s="238"/>
      <c r="AB31" s="239"/>
      <c r="AC31" s="443"/>
      <c r="AD31" s="445"/>
      <c r="AE31" s="235"/>
      <c r="AF31" s="235"/>
      <c r="AG31" s="238"/>
      <c r="AH31" s="239"/>
      <c r="AI31" s="441"/>
      <c r="AJ31" s="442"/>
      <c r="AK31" s="446"/>
      <c r="AL31" s="447"/>
      <c r="AM31" s="447"/>
      <c r="AN31" s="444"/>
    </row>
    <row r="32" spans="2:40" ht="13.5" customHeight="1" x14ac:dyDescent="0.15">
      <c r="B32" s="240" t="s">
        <v>588</v>
      </c>
      <c r="C32" s="236">
        <v>10.35</v>
      </c>
      <c r="D32" s="236">
        <f t="shared" si="1"/>
        <v>217.34999999999997</v>
      </c>
      <c r="E32" s="236">
        <f t="shared" si="0"/>
        <v>227.69999999999996</v>
      </c>
      <c r="F32" s="441"/>
      <c r="G32" s="442"/>
      <c r="H32" s="442"/>
      <c r="I32" s="235"/>
      <c r="J32" s="237"/>
      <c r="K32" s="235" t="s">
        <v>602</v>
      </c>
      <c r="L32" s="235"/>
      <c r="M32" s="443"/>
      <c r="N32" s="444"/>
      <c r="O32" s="235"/>
      <c r="P32" s="235"/>
      <c r="Q32" s="235"/>
      <c r="R32" s="235"/>
      <c r="S32" s="235"/>
      <c r="T32" s="235"/>
      <c r="U32" s="235"/>
      <c r="V32" s="235"/>
      <c r="W32" s="235"/>
      <c r="X32" s="235"/>
      <c r="Y32" s="235"/>
      <c r="Z32" s="235"/>
      <c r="AA32" s="238"/>
      <c r="AB32" s="239"/>
      <c r="AC32" s="443"/>
      <c r="AD32" s="445"/>
      <c r="AE32" s="235"/>
      <c r="AF32" s="235"/>
      <c r="AG32" s="238"/>
      <c r="AH32" s="239"/>
      <c r="AI32" s="441"/>
      <c r="AJ32" s="442"/>
      <c r="AK32" s="446"/>
      <c r="AL32" s="447"/>
      <c r="AM32" s="447"/>
      <c r="AN32" s="444"/>
    </row>
    <row r="33" spans="2:40" ht="13.5" customHeight="1" x14ac:dyDescent="0.15">
      <c r="B33" s="240" t="s">
        <v>589</v>
      </c>
      <c r="C33" s="236">
        <v>10.5</v>
      </c>
      <c r="D33" s="236">
        <f t="shared" si="1"/>
        <v>227.69999999999996</v>
      </c>
      <c r="E33" s="236">
        <f t="shared" si="0"/>
        <v>238.19999999999996</v>
      </c>
      <c r="F33" s="441"/>
      <c r="G33" s="442"/>
      <c r="H33" s="442"/>
      <c r="I33" s="235"/>
      <c r="J33" s="237"/>
      <c r="K33" s="235" t="s">
        <v>602</v>
      </c>
      <c r="L33" s="235"/>
      <c r="M33" s="443"/>
      <c r="N33" s="444"/>
      <c r="O33" s="235"/>
      <c r="P33" s="235"/>
      <c r="Q33" s="235"/>
      <c r="R33" s="235"/>
      <c r="S33" s="235"/>
      <c r="T33" s="235"/>
      <c r="U33" s="235" t="s">
        <v>602</v>
      </c>
      <c r="V33" s="235"/>
      <c r="W33" s="235"/>
      <c r="X33" s="235"/>
      <c r="Y33" s="235"/>
      <c r="Z33" s="235"/>
      <c r="AA33" s="238"/>
      <c r="AB33" s="239"/>
      <c r="AC33" s="443"/>
      <c r="AD33" s="445"/>
      <c r="AE33" s="235"/>
      <c r="AF33" s="235"/>
      <c r="AG33" s="238"/>
      <c r="AH33" s="239"/>
      <c r="AI33" s="441"/>
      <c r="AJ33" s="442"/>
      <c r="AK33" s="446"/>
      <c r="AL33" s="447"/>
      <c r="AM33" s="447"/>
      <c r="AN33" s="444"/>
    </row>
    <row r="34" spans="2:40" ht="13.5" customHeight="1" x14ac:dyDescent="0.15">
      <c r="B34" s="240" t="s">
        <v>590</v>
      </c>
      <c r="C34" s="236">
        <v>10.4</v>
      </c>
      <c r="D34" s="236">
        <f t="shared" si="1"/>
        <v>238.19999999999996</v>
      </c>
      <c r="E34" s="236">
        <f t="shared" si="0"/>
        <v>248.59999999999997</v>
      </c>
      <c r="F34" s="441"/>
      <c r="G34" s="442"/>
      <c r="H34" s="442"/>
      <c r="I34" s="235"/>
      <c r="J34" s="237"/>
      <c r="K34" s="235"/>
      <c r="L34" s="235"/>
      <c r="M34" s="443"/>
      <c r="N34" s="444"/>
      <c r="O34" s="235"/>
      <c r="P34" s="235"/>
      <c r="Q34" s="235"/>
      <c r="R34" s="235"/>
      <c r="S34" s="235"/>
      <c r="T34" s="235"/>
      <c r="U34" s="235"/>
      <c r="V34" s="235"/>
      <c r="W34" s="235"/>
      <c r="X34" s="235"/>
      <c r="Y34" s="235"/>
      <c r="Z34" s="235"/>
      <c r="AA34" s="238"/>
      <c r="AB34" s="239"/>
      <c r="AC34" s="443"/>
      <c r="AD34" s="445"/>
      <c r="AE34" s="235"/>
      <c r="AF34" s="235"/>
      <c r="AG34" s="238"/>
      <c r="AH34" s="239"/>
      <c r="AI34" s="441"/>
      <c r="AJ34" s="442"/>
      <c r="AK34" s="446"/>
      <c r="AL34" s="447"/>
      <c r="AM34" s="447"/>
      <c r="AN34" s="444"/>
    </row>
    <row r="35" spans="2:40" ht="13.5" customHeight="1" x14ac:dyDescent="0.15">
      <c r="B35" s="240" t="s">
        <v>608</v>
      </c>
      <c r="C35" s="254">
        <v>10.4</v>
      </c>
      <c r="D35" s="236">
        <f t="shared" si="1"/>
        <v>248.59999999999997</v>
      </c>
      <c r="E35" s="236">
        <f t="shared" si="0"/>
        <v>258.99999999999994</v>
      </c>
      <c r="F35" s="441"/>
      <c r="G35" s="442"/>
      <c r="H35" s="442"/>
      <c r="I35" s="235"/>
      <c r="J35" s="237"/>
      <c r="K35" s="235" t="s">
        <v>602</v>
      </c>
      <c r="L35" s="235"/>
      <c r="M35" s="443"/>
      <c r="N35" s="444"/>
      <c r="O35" s="235" t="s">
        <v>602</v>
      </c>
      <c r="P35" s="235" t="s">
        <v>602</v>
      </c>
      <c r="Q35" s="235"/>
      <c r="R35" s="235"/>
      <c r="S35" s="235"/>
      <c r="T35" s="235"/>
      <c r="U35" s="235" t="s">
        <v>602</v>
      </c>
      <c r="V35" s="235"/>
      <c r="W35" s="235"/>
      <c r="X35" s="235"/>
      <c r="Y35" s="235"/>
      <c r="Z35" s="235"/>
      <c r="AA35" s="238"/>
      <c r="AB35" s="239"/>
      <c r="AC35" s="443"/>
      <c r="AD35" s="445"/>
      <c r="AE35" s="235"/>
      <c r="AF35" s="235"/>
      <c r="AG35" s="238"/>
      <c r="AH35" s="239"/>
      <c r="AI35" s="441"/>
      <c r="AJ35" s="442"/>
      <c r="AK35" s="446"/>
      <c r="AL35" s="447"/>
      <c r="AM35" s="447"/>
      <c r="AN35" s="444"/>
    </row>
    <row r="36" spans="2:40" ht="13.5" customHeight="1" x14ac:dyDescent="0.15">
      <c r="B36" s="240" t="s">
        <v>609</v>
      </c>
      <c r="C36" s="236">
        <v>10.5</v>
      </c>
      <c r="D36" s="236">
        <f t="shared" si="1"/>
        <v>258.99999999999994</v>
      </c>
      <c r="E36" s="236">
        <f t="shared" si="0"/>
        <v>269.49999999999994</v>
      </c>
      <c r="F36" s="441"/>
      <c r="G36" s="442"/>
      <c r="H36" s="442"/>
      <c r="I36" s="235"/>
      <c r="J36" s="237"/>
      <c r="K36" s="235"/>
      <c r="L36" s="235"/>
      <c r="M36" s="443"/>
      <c r="N36" s="444"/>
      <c r="O36" s="235"/>
      <c r="P36" s="235"/>
      <c r="Q36" s="235"/>
      <c r="R36" s="235"/>
      <c r="S36" s="235"/>
      <c r="T36" s="235"/>
      <c r="U36" s="235"/>
      <c r="V36" s="235"/>
      <c r="W36" s="235"/>
      <c r="X36" s="235"/>
      <c r="Y36" s="235"/>
      <c r="Z36" s="235"/>
      <c r="AA36" s="238"/>
      <c r="AB36" s="239"/>
      <c r="AC36" s="443"/>
      <c r="AD36" s="445"/>
      <c r="AE36" s="235"/>
      <c r="AF36" s="235"/>
      <c r="AG36" s="238"/>
      <c r="AH36" s="239"/>
      <c r="AI36" s="441"/>
      <c r="AJ36" s="442"/>
      <c r="AK36" s="446"/>
      <c r="AL36" s="447"/>
      <c r="AM36" s="447"/>
      <c r="AN36" s="444"/>
    </row>
    <row r="37" spans="2:40" ht="13.5" customHeight="1" x14ac:dyDescent="0.15">
      <c r="B37" s="240" t="s">
        <v>610</v>
      </c>
      <c r="C37" s="236">
        <v>10.4</v>
      </c>
      <c r="D37" s="236">
        <f t="shared" si="1"/>
        <v>269.49999999999994</v>
      </c>
      <c r="E37" s="236">
        <f t="shared" si="0"/>
        <v>279.89999999999992</v>
      </c>
      <c r="F37" s="441"/>
      <c r="G37" s="442"/>
      <c r="H37" s="442"/>
      <c r="I37" s="235"/>
      <c r="J37" s="237"/>
      <c r="K37" s="235" t="s">
        <v>602</v>
      </c>
      <c r="L37" s="235"/>
      <c r="M37" s="443"/>
      <c r="N37" s="444"/>
      <c r="O37" s="235"/>
      <c r="P37" s="235"/>
      <c r="Q37" s="235"/>
      <c r="R37" s="235"/>
      <c r="S37" s="235"/>
      <c r="T37" s="235"/>
      <c r="U37" s="235" t="s">
        <v>602</v>
      </c>
      <c r="V37" s="235"/>
      <c r="W37" s="235"/>
      <c r="X37" s="235"/>
      <c r="Y37" s="235"/>
      <c r="Z37" s="235"/>
      <c r="AA37" s="238"/>
      <c r="AB37" s="239"/>
      <c r="AC37" s="443"/>
      <c r="AD37" s="445"/>
      <c r="AE37" s="235"/>
      <c r="AF37" s="235"/>
      <c r="AG37" s="238"/>
      <c r="AH37" s="239"/>
      <c r="AI37" s="441"/>
      <c r="AJ37" s="442"/>
      <c r="AK37" s="446"/>
      <c r="AL37" s="447"/>
      <c r="AM37" s="447"/>
      <c r="AN37" s="444"/>
    </row>
    <row r="38" spans="2:40" ht="13.5" customHeight="1" x14ac:dyDescent="0.15">
      <c r="B38" s="240" t="s">
        <v>611</v>
      </c>
      <c r="C38" s="236">
        <v>10.5</v>
      </c>
      <c r="D38" s="236">
        <f t="shared" si="1"/>
        <v>279.89999999999992</v>
      </c>
      <c r="E38" s="236">
        <f t="shared" si="0"/>
        <v>290.39999999999992</v>
      </c>
      <c r="F38" s="441"/>
      <c r="G38" s="442"/>
      <c r="H38" s="442"/>
      <c r="I38" s="235"/>
      <c r="J38" s="237"/>
      <c r="K38" s="235" t="s">
        <v>602</v>
      </c>
      <c r="L38" s="235"/>
      <c r="M38" s="443"/>
      <c r="N38" s="444"/>
      <c r="O38" s="235"/>
      <c r="P38" s="235"/>
      <c r="Q38" s="235"/>
      <c r="R38" s="235"/>
      <c r="S38" s="235"/>
      <c r="T38" s="235"/>
      <c r="U38" s="235"/>
      <c r="V38" s="235"/>
      <c r="W38" s="235"/>
      <c r="X38" s="235"/>
      <c r="Y38" s="235"/>
      <c r="Z38" s="235"/>
      <c r="AA38" s="238"/>
      <c r="AB38" s="239"/>
      <c r="AC38" s="443"/>
      <c r="AD38" s="445"/>
      <c r="AE38" s="235"/>
      <c r="AF38" s="235"/>
      <c r="AG38" s="238"/>
      <c r="AH38" s="239"/>
      <c r="AI38" s="441"/>
      <c r="AJ38" s="442"/>
      <c r="AK38" s="446"/>
      <c r="AL38" s="447"/>
      <c r="AM38" s="447"/>
      <c r="AN38" s="444"/>
    </row>
    <row r="39" spans="2:40" ht="13.5" customHeight="1" x14ac:dyDescent="0.15">
      <c r="B39" s="240" t="s">
        <v>612</v>
      </c>
      <c r="C39" s="236">
        <v>10.45</v>
      </c>
      <c r="D39" s="236">
        <f t="shared" si="1"/>
        <v>290.39999999999992</v>
      </c>
      <c r="E39" s="236">
        <f t="shared" si="0"/>
        <v>300.84999999999991</v>
      </c>
      <c r="F39" s="441"/>
      <c r="G39" s="442"/>
      <c r="H39" s="442"/>
      <c r="I39" s="235"/>
      <c r="J39" s="237"/>
      <c r="K39" s="235"/>
      <c r="L39" s="235" t="s">
        <v>602</v>
      </c>
      <c r="M39" s="443"/>
      <c r="N39" s="444"/>
      <c r="O39" s="235"/>
      <c r="P39" s="235"/>
      <c r="Q39" s="235"/>
      <c r="R39" s="235"/>
      <c r="S39" s="235"/>
      <c r="T39" s="235"/>
      <c r="U39" s="235"/>
      <c r="V39" s="235"/>
      <c r="W39" s="235"/>
      <c r="X39" s="235"/>
      <c r="Y39" s="235"/>
      <c r="Z39" s="235"/>
      <c r="AA39" s="238"/>
      <c r="AB39" s="239"/>
      <c r="AC39" s="443"/>
      <c r="AD39" s="445"/>
      <c r="AE39" s="235"/>
      <c r="AF39" s="235"/>
      <c r="AG39" s="238"/>
      <c r="AH39" s="239"/>
      <c r="AI39" s="441"/>
      <c r="AJ39" s="442"/>
      <c r="AK39" s="446"/>
      <c r="AL39" s="447"/>
      <c r="AM39" s="447"/>
      <c r="AN39" s="444"/>
    </row>
    <row r="40" spans="2:40" ht="13.5" customHeight="1" x14ac:dyDescent="0.15">
      <c r="B40" s="240" t="s">
        <v>613</v>
      </c>
      <c r="C40" s="236">
        <v>10.4</v>
      </c>
      <c r="D40" s="236">
        <f t="shared" si="1"/>
        <v>300.84999999999991</v>
      </c>
      <c r="E40" s="236">
        <f t="shared" si="0"/>
        <v>311.24999999999989</v>
      </c>
      <c r="F40" s="441"/>
      <c r="G40" s="442"/>
      <c r="H40" s="442"/>
      <c r="I40" s="235"/>
      <c r="J40" s="237"/>
      <c r="K40" s="235" t="s">
        <v>602</v>
      </c>
      <c r="L40" s="235"/>
      <c r="M40" s="443"/>
      <c r="N40" s="444"/>
      <c r="O40" s="235"/>
      <c r="P40" s="235" t="s">
        <v>602</v>
      </c>
      <c r="Q40" s="235"/>
      <c r="R40" s="235"/>
      <c r="S40" s="235"/>
      <c r="T40" s="235"/>
      <c r="U40" s="235" t="s">
        <v>602</v>
      </c>
      <c r="V40" s="235"/>
      <c r="W40" s="235"/>
      <c r="X40" s="235"/>
      <c r="Y40" s="235"/>
      <c r="Z40" s="235"/>
      <c r="AA40" s="238"/>
      <c r="AB40" s="239"/>
      <c r="AC40" s="443"/>
      <c r="AD40" s="445"/>
      <c r="AE40" s="235"/>
      <c r="AF40" s="235"/>
      <c r="AG40" s="238"/>
      <c r="AH40" s="239"/>
      <c r="AI40" s="441"/>
      <c r="AJ40" s="442"/>
      <c r="AK40" s="446"/>
      <c r="AL40" s="447"/>
      <c r="AM40" s="447"/>
      <c r="AN40" s="444"/>
    </row>
    <row r="41" spans="2:40" ht="13.5" customHeight="1" x14ac:dyDescent="0.15">
      <c r="B41" s="240" t="s">
        <v>614</v>
      </c>
      <c r="C41" s="236">
        <v>10.5</v>
      </c>
      <c r="D41" s="236">
        <f t="shared" si="1"/>
        <v>311.24999999999989</v>
      </c>
      <c r="E41" s="236">
        <f t="shared" si="0"/>
        <v>321.74999999999989</v>
      </c>
      <c r="F41" s="441"/>
      <c r="G41" s="442"/>
      <c r="H41" s="442"/>
      <c r="I41" s="235"/>
      <c r="J41" s="237"/>
      <c r="K41" s="235"/>
      <c r="L41" s="235" t="s">
        <v>602</v>
      </c>
      <c r="M41" s="443"/>
      <c r="N41" s="444"/>
      <c r="O41" s="235"/>
      <c r="P41" s="235"/>
      <c r="Q41" s="235"/>
      <c r="R41" s="235"/>
      <c r="S41" s="235"/>
      <c r="T41" s="235"/>
      <c r="U41" s="235"/>
      <c r="V41" s="235"/>
      <c r="W41" s="235"/>
      <c r="X41" s="235"/>
      <c r="Y41" s="235"/>
      <c r="Z41" s="235"/>
      <c r="AA41" s="238"/>
      <c r="AB41" s="239"/>
      <c r="AC41" s="443"/>
      <c r="AD41" s="445"/>
      <c r="AE41" s="235"/>
      <c r="AF41" s="235"/>
      <c r="AG41" s="238"/>
      <c r="AH41" s="239"/>
      <c r="AI41" s="441"/>
      <c r="AJ41" s="442"/>
      <c r="AK41" s="446"/>
      <c r="AL41" s="447"/>
      <c r="AM41" s="447"/>
      <c r="AN41" s="444"/>
    </row>
    <row r="42" spans="2:40" ht="13.5" customHeight="1" x14ac:dyDescent="0.15">
      <c r="B42" s="235" t="s">
        <v>615</v>
      </c>
      <c r="C42" s="254">
        <v>10.45</v>
      </c>
      <c r="D42" s="236">
        <f>E41</f>
        <v>321.74999999999989</v>
      </c>
      <c r="E42" s="236">
        <f t="shared" ref="E42:E59" si="2">C42+D42</f>
        <v>332.19999999999987</v>
      </c>
      <c r="F42" s="441"/>
      <c r="G42" s="442"/>
      <c r="H42" s="442"/>
      <c r="I42" s="235"/>
      <c r="J42" s="237"/>
      <c r="K42" s="235" t="s">
        <v>602</v>
      </c>
      <c r="L42" s="235"/>
      <c r="M42" s="443"/>
      <c r="N42" s="444"/>
      <c r="O42" s="235"/>
      <c r="P42" s="235"/>
      <c r="Q42" s="235"/>
      <c r="R42" s="235"/>
      <c r="S42" s="235"/>
      <c r="T42" s="235"/>
      <c r="U42" s="235" t="s">
        <v>602</v>
      </c>
      <c r="V42" s="235"/>
      <c r="W42" s="235"/>
      <c r="X42" s="235"/>
      <c r="Y42" s="235"/>
      <c r="Z42" s="235"/>
      <c r="AA42" s="238"/>
      <c r="AB42" s="239"/>
      <c r="AC42" s="443"/>
      <c r="AD42" s="445"/>
      <c r="AE42" s="235"/>
      <c r="AF42" s="235"/>
      <c r="AG42" s="235"/>
      <c r="AH42" s="235"/>
      <c r="AI42" s="441"/>
      <c r="AJ42" s="442"/>
      <c r="AK42" s="448"/>
      <c r="AL42" s="449"/>
      <c r="AM42" s="449"/>
      <c r="AN42" s="450"/>
    </row>
    <row r="43" spans="2:40" ht="13.5" customHeight="1" x14ac:dyDescent="0.15">
      <c r="B43" s="240" t="s">
        <v>616</v>
      </c>
      <c r="C43" s="236">
        <v>10.45</v>
      </c>
      <c r="D43" s="236">
        <f t="shared" ref="D43:D60" si="3">E42</f>
        <v>332.19999999999987</v>
      </c>
      <c r="E43" s="236">
        <f t="shared" si="2"/>
        <v>342.64999999999986</v>
      </c>
      <c r="F43" s="441"/>
      <c r="G43" s="442"/>
      <c r="H43" s="442"/>
      <c r="I43" s="235"/>
      <c r="J43" s="237"/>
      <c r="K43" s="235" t="s">
        <v>602</v>
      </c>
      <c r="L43" s="235" t="s">
        <v>602</v>
      </c>
      <c r="M43" s="443"/>
      <c r="N43" s="444"/>
      <c r="O43" s="235"/>
      <c r="P43" s="235"/>
      <c r="Q43" s="235"/>
      <c r="R43" s="235"/>
      <c r="S43" s="235"/>
      <c r="T43" s="235"/>
      <c r="U43" s="235"/>
      <c r="V43" s="235"/>
      <c r="W43" s="235"/>
      <c r="X43" s="235"/>
      <c r="Y43" s="235"/>
      <c r="Z43" s="235"/>
      <c r="AA43" s="238"/>
      <c r="AB43" s="239"/>
      <c r="AC43" s="443"/>
      <c r="AD43" s="445"/>
      <c r="AE43" s="235"/>
      <c r="AF43" s="235"/>
      <c r="AG43" s="235"/>
      <c r="AH43" s="235"/>
      <c r="AI43" s="441"/>
      <c r="AJ43" s="442"/>
      <c r="AK43" s="448"/>
      <c r="AL43" s="449"/>
      <c r="AM43" s="449"/>
      <c r="AN43" s="450"/>
    </row>
    <row r="44" spans="2:40" ht="13.5" customHeight="1" x14ac:dyDescent="0.15">
      <c r="B44" s="240" t="s">
        <v>617</v>
      </c>
      <c r="C44" s="236">
        <v>10.45</v>
      </c>
      <c r="D44" s="236">
        <f t="shared" si="3"/>
        <v>342.64999999999986</v>
      </c>
      <c r="E44" s="236">
        <f t="shared" si="2"/>
        <v>353.09999999999985</v>
      </c>
      <c r="F44" s="441"/>
      <c r="G44" s="442"/>
      <c r="H44" s="442"/>
      <c r="I44" s="235"/>
      <c r="J44" s="237"/>
      <c r="K44" s="235"/>
      <c r="L44" s="235" t="s">
        <v>602</v>
      </c>
      <c r="M44" s="443"/>
      <c r="N44" s="444"/>
      <c r="O44" s="235"/>
      <c r="P44" s="235"/>
      <c r="Q44" s="235"/>
      <c r="R44" s="235"/>
      <c r="S44" s="235"/>
      <c r="T44" s="235"/>
      <c r="U44" s="235" t="s">
        <v>602</v>
      </c>
      <c r="V44" s="235"/>
      <c r="W44" s="235"/>
      <c r="X44" s="235"/>
      <c r="Y44" s="235"/>
      <c r="Z44" s="235"/>
      <c r="AA44" s="238"/>
      <c r="AB44" s="239"/>
      <c r="AC44" s="443"/>
      <c r="AD44" s="445"/>
      <c r="AE44" s="235"/>
      <c r="AF44" s="235"/>
      <c r="AG44" s="235"/>
      <c r="AH44" s="235"/>
      <c r="AI44" s="441"/>
      <c r="AJ44" s="442"/>
      <c r="AK44" s="448"/>
      <c r="AL44" s="449"/>
      <c r="AM44" s="449"/>
      <c r="AN44" s="450"/>
    </row>
    <row r="45" spans="2:40" ht="13.5" customHeight="1" x14ac:dyDescent="0.15">
      <c r="B45" s="240" t="s">
        <v>618</v>
      </c>
      <c r="C45" s="236">
        <v>10.55</v>
      </c>
      <c r="D45" s="236">
        <f t="shared" si="3"/>
        <v>353.09999999999985</v>
      </c>
      <c r="E45" s="236">
        <f t="shared" si="2"/>
        <v>363.64999999999986</v>
      </c>
      <c r="F45" s="441"/>
      <c r="G45" s="442"/>
      <c r="H45" s="442"/>
      <c r="I45" s="235"/>
      <c r="J45" s="237"/>
      <c r="K45" s="235" t="s">
        <v>602</v>
      </c>
      <c r="L45" s="235" t="s">
        <v>602</v>
      </c>
      <c r="M45" s="443"/>
      <c r="N45" s="444"/>
      <c r="O45" s="235" t="s">
        <v>602</v>
      </c>
      <c r="P45" s="235" t="s">
        <v>602</v>
      </c>
      <c r="Q45" s="235"/>
      <c r="R45" s="235"/>
      <c r="S45" s="235"/>
      <c r="T45" s="235"/>
      <c r="U45" s="235"/>
      <c r="V45" s="235"/>
      <c r="W45" s="235"/>
      <c r="X45" s="235"/>
      <c r="Y45" s="235"/>
      <c r="Z45" s="235"/>
      <c r="AA45" s="238"/>
      <c r="AB45" s="239"/>
      <c r="AC45" s="443"/>
      <c r="AD45" s="445"/>
      <c r="AE45" s="235"/>
      <c r="AF45" s="235"/>
      <c r="AG45" s="235"/>
      <c r="AH45" s="235"/>
      <c r="AI45" s="443"/>
      <c r="AJ45" s="445"/>
      <c r="AK45" s="446"/>
      <c r="AL45" s="447"/>
      <c r="AM45" s="447"/>
      <c r="AN45" s="444"/>
    </row>
    <row r="46" spans="2:40" ht="13.5" customHeight="1" x14ac:dyDescent="0.15">
      <c r="B46" s="240" t="s">
        <v>619</v>
      </c>
      <c r="C46" s="236">
        <v>10.45</v>
      </c>
      <c r="D46" s="236">
        <f t="shared" si="3"/>
        <v>363.64999999999986</v>
      </c>
      <c r="E46" s="236">
        <f t="shared" si="2"/>
        <v>374.09999999999985</v>
      </c>
      <c r="F46" s="441"/>
      <c r="G46" s="442"/>
      <c r="H46" s="442"/>
      <c r="I46" s="235"/>
      <c r="J46" s="237"/>
      <c r="K46" s="235"/>
      <c r="L46" s="235" t="s">
        <v>602</v>
      </c>
      <c r="M46" s="443"/>
      <c r="N46" s="444"/>
      <c r="O46" s="235"/>
      <c r="P46" s="235"/>
      <c r="Q46" s="235"/>
      <c r="R46" s="235"/>
      <c r="S46" s="235"/>
      <c r="T46" s="235"/>
      <c r="U46" s="235"/>
      <c r="V46" s="235"/>
      <c r="W46" s="235"/>
      <c r="X46" s="235"/>
      <c r="Y46" s="235"/>
      <c r="Z46" s="235"/>
      <c r="AA46" s="238"/>
      <c r="AB46" s="239"/>
      <c r="AC46" s="443"/>
      <c r="AD46" s="445"/>
      <c r="AE46" s="235"/>
      <c r="AF46" s="235"/>
      <c r="AG46" s="238"/>
      <c r="AH46" s="239"/>
      <c r="AI46" s="441"/>
      <c r="AJ46" s="442"/>
      <c r="AK46" s="446"/>
      <c r="AL46" s="447"/>
      <c r="AM46" s="447"/>
      <c r="AN46" s="444"/>
    </row>
    <row r="47" spans="2:40" ht="13.5" customHeight="1" x14ac:dyDescent="0.15">
      <c r="B47" s="240" t="s">
        <v>620</v>
      </c>
      <c r="C47" s="236">
        <v>10.5</v>
      </c>
      <c r="D47" s="236">
        <f t="shared" si="3"/>
        <v>374.09999999999985</v>
      </c>
      <c r="E47" s="236">
        <f t="shared" si="2"/>
        <v>384.59999999999985</v>
      </c>
      <c r="F47" s="441"/>
      <c r="G47" s="442"/>
      <c r="H47" s="442"/>
      <c r="I47" s="235"/>
      <c r="J47" s="237"/>
      <c r="K47" s="235" t="s">
        <v>602</v>
      </c>
      <c r="L47" s="235" t="s">
        <v>602</v>
      </c>
      <c r="M47" s="443"/>
      <c r="N47" s="444"/>
      <c r="O47" s="235"/>
      <c r="P47" s="235"/>
      <c r="Q47" s="235"/>
      <c r="R47" s="235"/>
      <c r="S47" s="235"/>
      <c r="T47" s="235"/>
      <c r="U47" s="235" t="s">
        <v>602</v>
      </c>
      <c r="V47" s="235"/>
      <c r="W47" s="235"/>
      <c r="X47" s="235"/>
      <c r="Y47" s="235"/>
      <c r="Z47" s="235"/>
      <c r="AA47" s="238"/>
      <c r="AB47" s="239"/>
      <c r="AC47" s="443"/>
      <c r="AD47" s="445"/>
      <c r="AE47" s="235"/>
      <c r="AF47" s="235"/>
      <c r="AG47" s="238"/>
      <c r="AH47" s="239"/>
      <c r="AI47" s="441"/>
      <c r="AJ47" s="442"/>
      <c r="AK47" s="446"/>
      <c r="AL47" s="447"/>
      <c r="AM47" s="447"/>
      <c r="AN47" s="444"/>
    </row>
    <row r="48" spans="2:40" ht="13.5" customHeight="1" x14ac:dyDescent="0.15">
      <c r="B48" s="240" t="s">
        <v>621</v>
      </c>
      <c r="C48" s="236">
        <v>10.55</v>
      </c>
      <c r="D48" s="236">
        <f t="shared" si="3"/>
        <v>384.59999999999985</v>
      </c>
      <c r="E48" s="236">
        <f t="shared" si="2"/>
        <v>395.14999999999986</v>
      </c>
      <c r="F48" s="441"/>
      <c r="G48" s="442"/>
      <c r="H48" s="442"/>
      <c r="I48" s="235"/>
      <c r="J48" s="237"/>
      <c r="K48" s="235" t="s">
        <v>602</v>
      </c>
      <c r="L48" s="235" t="s">
        <v>602</v>
      </c>
      <c r="M48" s="443"/>
      <c r="N48" s="444"/>
      <c r="O48" s="235"/>
      <c r="P48" s="235"/>
      <c r="Q48" s="235"/>
      <c r="R48" s="235"/>
      <c r="S48" s="235"/>
      <c r="T48" s="235"/>
      <c r="U48" s="235"/>
      <c r="V48" s="235"/>
      <c r="W48" s="235"/>
      <c r="X48" s="235"/>
      <c r="Y48" s="235"/>
      <c r="Z48" s="235"/>
      <c r="AA48" s="238"/>
      <c r="AB48" s="239"/>
      <c r="AC48" s="443"/>
      <c r="AD48" s="445"/>
      <c r="AE48" s="235"/>
      <c r="AF48" s="235"/>
      <c r="AG48" s="238"/>
      <c r="AH48" s="239"/>
      <c r="AI48" s="441"/>
      <c r="AJ48" s="442"/>
      <c r="AK48" s="446"/>
      <c r="AL48" s="447"/>
      <c r="AM48" s="447"/>
      <c r="AN48" s="444"/>
    </row>
    <row r="49" spans="2:40" ht="13.5" customHeight="1" x14ac:dyDescent="0.15">
      <c r="B49" s="240" t="s">
        <v>622</v>
      </c>
      <c r="C49" s="236">
        <v>10.5</v>
      </c>
      <c r="D49" s="236">
        <f t="shared" si="3"/>
        <v>395.14999999999986</v>
      </c>
      <c r="E49" s="236">
        <f t="shared" si="2"/>
        <v>405.64999999999986</v>
      </c>
      <c r="F49" s="441"/>
      <c r="G49" s="442"/>
      <c r="H49" s="442"/>
      <c r="I49" s="235"/>
      <c r="J49" s="237"/>
      <c r="K49" s="235"/>
      <c r="L49" s="235" t="s">
        <v>602</v>
      </c>
      <c r="M49" s="443"/>
      <c r="N49" s="444"/>
      <c r="O49" s="235" t="s">
        <v>602</v>
      </c>
      <c r="P49" s="235" t="s">
        <v>602</v>
      </c>
      <c r="Q49" s="235"/>
      <c r="R49" s="235"/>
      <c r="S49" s="235"/>
      <c r="T49" s="235"/>
      <c r="U49" s="235" t="s">
        <v>602</v>
      </c>
      <c r="V49" s="235"/>
      <c r="W49" s="235"/>
      <c r="X49" s="235"/>
      <c r="Y49" s="235"/>
      <c r="Z49" s="235"/>
      <c r="AA49" s="238"/>
      <c r="AB49" s="239"/>
      <c r="AC49" s="443"/>
      <c r="AD49" s="445"/>
      <c r="AE49" s="235"/>
      <c r="AF49" s="235"/>
      <c r="AG49" s="238"/>
      <c r="AH49" s="239"/>
      <c r="AI49" s="441"/>
      <c r="AJ49" s="442"/>
      <c r="AK49" s="446"/>
      <c r="AL49" s="447"/>
      <c r="AM49" s="447"/>
      <c r="AN49" s="444"/>
    </row>
    <row r="50" spans="2:40" ht="13.5" customHeight="1" x14ac:dyDescent="0.15">
      <c r="B50" s="240" t="s">
        <v>623</v>
      </c>
      <c r="C50" s="236">
        <v>10.55</v>
      </c>
      <c r="D50" s="236">
        <f t="shared" si="3"/>
        <v>405.64999999999986</v>
      </c>
      <c r="E50" s="236">
        <f t="shared" si="2"/>
        <v>416.19999999999987</v>
      </c>
      <c r="F50" s="441"/>
      <c r="G50" s="442"/>
      <c r="H50" s="442"/>
      <c r="I50" s="235"/>
      <c r="J50" s="237"/>
      <c r="K50" s="235" t="s">
        <v>602</v>
      </c>
      <c r="L50" s="235" t="s">
        <v>602</v>
      </c>
      <c r="M50" s="443"/>
      <c r="N50" s="444"/>
      <c r="O50" s="235"/>
      <c r="P50" s="235"/>
      <c r="Q50" s="235"/>
      <c r="R50" s="235"/>
      <c r="S50" s="235"/>
      <c r="T50" s="235"/>
      <c r="U50" s="235"/>
      <c r="V50" s="235"/>
      <c r="W50" s="235"/>
      <c r="X50" s="235"/>
      <c r="Y50" s="235"/>
      <c r="Z50" s="235"/>
      <c r="AA50" s="238"/>
      <c r="AB50" s="239"/>
      <c r="AC50" s="443"/>
      <c r="AD50" s="445"/>
      <c r="AE50" s="235"/>
      <c r="AF50" s="235"/>
      <c r="AG50" s="238"/>
      <c r="AH50" s="239"/>
      <c r="AI50" s="441"/>
      <c r="AJ50" s="442"/>
      <c r="AK50" s="446"/>
      <c r="AL50" s="447"/>
      <c r="AM50" s="447"/>
      <c r="AN50" s="444"/>
    </row>
    <row r="51" spans="2:40" ht="13.5" customHeight="1" x14ac:dyDescent="0.15">
      <c r="B51" s="240" t="s">
        <v>642</v>
      </c>
      <c r="C51" s="236">
        <v>10.55</v>
      </c>
      <c r="D51" s="236">
        <f t="shared" si="3"/>
        <v>416.19999999999987</v>
      </c>
      <c r="E51" s="236">
        <f t="shared" si="2"/>
        <v>426.74999999999989</v>
      </c>
      <c r="F51" s="441"/>
      <c r="G51" s="442"/>
      <c r="H51" s="442"/>
      <c r="I51" s="235"/>
      <c r="J51" s="237"/>
      <c r="K51" s="235"/>
      <c r="L51" s="235" t="s">
        <v>602</v>
      </c>
      <c r="M51" s="443"/>
      <c r="N51" s="444"/>
      <c r="O51" s="235"/>
      <c r="P51" s="235"/>
      <c r="Q51" s="235"/>
      <c r="R51" s="235"/>
      <c r="S51" s="235"/>
      <c r="T51" s="235"/>
      <c r="U51" s="235" t="s">
        <v>602</v>
      </c>
      <c r="V51" s="235"/>
      <c r="W51" s="235"/>
      <c r="X51" s="235"/>
      <c r="Y51" s="235"/>
      <c r="Z51" s="235"/>
      <c r="AA51" s="238"/>
      <c r="AB51" s="239"/>
      <c r="AC51" s="443"/>
      <c r="AD51" s="445"/>
      <c r="AE51" s="235"/>
      <c r="AF51" s="235"/>
      <c r="AG51" s="238"/>
      <c r="AH51" s="239"/>
      <c r="AI51" s="441"/>
      <c r="AJ51" s="442"/>
      <c r="AK51" s="446"/>
      <c r="AL51" s="447"/>
      <c r="AM51" s="447"/>
      <c r="AN51" s="444"/>
    </row>
    <row r="52" spans="2:40" ht="13.5" customHeight="1" x14ac:dyDescent="0.15">
      <c r="B52" s="240" t="s">
        <v>643</v>
      </c>
      <c r="C52" s="236">
        <v>10.6</v>
      </c>
      <c r="D52" s="236">
        <f t="shared" si="3"/>
        <v>426.74999999999989</v>
      </c>
      <c r="E52" s="236">
        <f t="shared" si="2"/>
        <v>437.34999999999991</v>
      </c>
      <c r="F52" s="441"/>
      <c r="G52" s="442"/>
      <c r="H52" s="442"/>
      <c r="I52" s="235"/>
      <c r="J52" s="237"/>
      <c r="K52" s="235" t="s">
        <v>602</v>
      </c>
      <c r="L52" s="235" t="s">
        <v>602</v>
      </c>
      <c r="M52" s="443"/>
      <c r="N52" s="444"/>
      <c r="O52" s="235"/>
      <c r="P52" s="235"/>
      <c r="Q52" s="235"/>
      <c r="R52" s="235"/>
      <c r="S52" s="235"/>
      <c r="T52" s="235"/>
      <c r="U52" s="235" t="s">
        <v>602</v>
      </c>
      <c r="V52" s="235"/>
      <c r="W52" s="235"/>
      <c r="X52" s="235"/>
      <c r="Y52" s="235"/>
      <c r="Z52" s="235"/>
      <c r="AA52" s="238"/>
      <c r="AB52" s="239"/>
      <c r="AC52" s="443"/>
      <c r="AD52" s="445"/>
      <c r="AE52" s="235"/>
      <c r="AF52" s="235"/>
      <c r="AG52" s="238"/>
      <c r="AH52" s="239"/>
      <c r="AI52" s="441"/>
      <c r="AJ52" s="442"/>
      <c r="AK52" s="446"/>
      <c r="AL52" s="447"/>
      <c r="AM52" s="447"/>
      <c r="AN52" s="444"/>
    </row>
    <row r="53" spans="2:40" ht="13.5" customHeight="1" x14ac:dyDescent="0.15">
      <c r="B53" s="240" t="s">
        <v>644</v>
      </c>
      <c r="C53" s="236">
        <v>10.5</v>
      </c>
      <c r="D53" s="236">
        <f t="shared" si="3"/>
        <v>437.34999999999991</v>
      </c>
      <c r="E53" s="236">
        <f t="shared" si="2"/>
        <v>447.84999999999991</v>
      </c>
      <c r="F53" s="441"/>
      <c r="G53" s="442"/>
      <c r="H53" s="442"/>
      <c r="I53" s="235"/>
      <c r="J53" s="237"/>
      <c r="K53" s="235" t="s">
        <v>602</v>
      </c>
      <c r="L53" s="235" t="s">
        <v>602</v>
      </c>
      <c r="M53" s="443"/>
      <c r="N53" s="444"/>
      <c r="O53" s="235"/>
      <c r="P53" s="235"/>
      <c r="Q53" s="235"/>
      <c r="R53" s="235"/>
      <c r="S53" s="235"/>
      <c r="T53" s="235"/>
      <c r="U53" s="235"/>
      <c r="V53" s="235"/>
      <c r="W53" s="235"/>
      <c r="X53" s="235"/>
      <c r="Y53" s="235"/>
      <c r="Z53" s="235"/>
      <c r="AA53" s="238"/>
      <c r="AB53" s="239"/>
      <c r="AC53" s="443"/>
      <c r="AD53" s="445"/>
      <c r="AE53" s="235"/>
      <c r="AF53" s="235"/>
      <c r="AG53" s="238"/>
      <c r="AH53" s="239"/>
      <c r="AI53" s="441"/>
      <c r="AJ53" s="442"/>
      <c r="AK53" s="446"/>
      <c r="AL53" s="447"/>
      <c r="AM53" s="447"/>
      <c r="AN53" s="444"/>
    </row>
    <row r="54" spans="2:40" ht="13.5" customHeight="1" x14ac:dyDescent="0.15">
      <c r="B54" s="240" t="s">
        <v>645</v>
      </c>
      <c r="C54" s="236">
        <v>10.6</v>
      </c>
      <c r="D54" s="236">
        <f t="shared" si="3"/>
        <v>447.84999999999991</v>
      </c>
      <c r="E54" s="236">
        <f t="shared" si="2"/>
        <v>458.44999999999993</v>
      </c>
      <c r="F54" s="441"/>
      <c r="G54" s="442"/>
      <c r="H54" s="442"/>
      <c r="I54" s="235"/>
      <c r="J54" s="237"/>
      <c r="K54" s="235"/>
      <c r="L54" s="235" t="s">
        <v>602</v>
      </c>
      <c r="M54" s="443"/>
      <c r="N54" s="444"/>
      <c r="O54" s="235"/>
      <c r="P54" s="235" t="s">
        <v>602</v>
      </c>
      <c r="Q54" s="235"/>
      <c r="R54" s="235"/>
      <c r="S54" s="235"/>
      <c r="T54" s="235"/>
      <c r="U54" s="235" t="s">
        <v>602</v>
      </c>
      <c r="V54" s="235"/>
      <c r="W54" s="235"/>
      <c r="X54" s="235"/>
      <c r="Y54" s="235"/>
      <c r="Z54" s="235"/>
      <c r="AA54" s="238"/>
      <c r="AB54" s="239"/>
      <c r="AC54" s="443"/>
      <c r="AD54" s="445"/>
      <c r="AE54" s="235"/>
      <c r="AF54" s="235"/>
      <c r="AG54" s="238"/>
      <c r="AH54" s="239"/>
      <c r="AI54" s="441"/>
      <c r="AJ54" s="442"/>
      <c r="AK54" s="446"/>
      <c r="AL54" s="447"/>
      <c r="AM54" s="447"/>
      <c r="AN54" s="444"/>
    </row>
    <row r="55" spans="2:40" ht="13.5" customHeight="1" x14ac:dyDescent="0.15">
      <c r="B55" s="240" t="s">
        <v>646</v>
      </c>
      <c r="C55" s="236">
        <v>10.5</v>
      </c>
      <c r="D55" s="236">
        <f t="shared" si="3"/>
        <v>458.44999999999993</v>
      </c>
      <c r="E55" s="236">
        <f t="shared" si="2"/>
        <v>468.94999999999993</v>
      </c>
      <c r="F55" s="441"/>
      <c r="G55" s="442"/>
      <c r="H55" s="442"/>
      <c r="I55" s="235"/>
      <c r="J55" s="237"/>
      <c r="K55" s="235" t="s">
        <v>602</v>
      </c>
      <c r="L55" s="235" t="s">
        <v>602</v>
      </c>
      <c r="M55" s="443"/>
      <c r="N55" s="444"/>
      <c r="O55" s="235"/>
      <c r="P55" s="235"/>
      <c r="Q55" s="235"/>
      <c r="R55" s="235"/>
      <c r="S55" s="235"/>
      <c r="T55" s="235"/>
      <c r="U55" s="235"/>
      <c r="V55" s="235"/>
      <c r="W55" s="235"/>
      <c r="X55" s="235"/>
      <c r="Y55" s="235"/>
      <c r="Z55" s="235"/>
      <c r="AA55" s="238"/>
      <c r="AB55" s="235"/>
      <c r="AC55" s="443"/>
      <c r="AD55" s="445"/>
      <c r="AE55" s="235"/>
      <c r="AF55" s="235"/>
      <c r="AG55" s="238"/>
      <c r="AH55" s="239"/>
      <c r="AI55" s="441"/>
      <c r="AJ55" s="442"/>
      <c r="AK55" s="446"/>
      <c r="AL55" s="447"/>
      <c r="AM55" s="447"/>
      <c r="AN55" s="444"/>
    </row>
    <row r="56" spans="2:40" ht="13.5" customHeight="1" x14ac:dyDescent="0.15">
      <c r="B56" s="240" t="s">
        <v>647</v>
      </c>
      <c r="C56" s="236">
        <v>10.6</v>
      </c>
      <c r="D56" s="236">
        <f t="shared" si="3"/>
        <v>468.94999999999993</v>
      </c>
      <c r="E56" s="236">
        <f t="shared" si="2"/>
        <v>479.54999999999995</v>
      </c>
      <c r="F56" s="441"/>
      <c r="G56" s="442"/>
      <c r="H56" s="442"/>
      <c r="I56" s="235"/>
      <c r="J56" s="237"/>
      <c r="K56" s="235"/>
      <c r="L56" s="235" t="s">
        <v>602</v>
      </c>
      <c r="M56" s="443"/>
      <c r="N56" s="444"/>
      <c r="O56" s="235"/>
      <c r="P56" s="235"/>
      <c r="Q56" s="235"/>
      <c r="R56" s="235"/>
      <c r="S56" s="235"/>
      <c r="T56" s="235"/>
      <c r="U56" s="235" t="s">
        <v>602</v>
      </c>
      <c r="V56" s="235"/>
      <c r="W56" s="235"/>
      <c r="X56" s="235"/>
      <c r="Y56" s="235"/>
      <c r="Z56" s="235"/>
      <c r="AA56" s="238"/>
      <c r="AB56" s="239"/>
      <c r="AC56" s="443"/>
      <c r="AD56" s="445"/>
      <c r="AE56" s="235"/>
      <c r="AF56" s="235"/>
      <c r="AG56" s="238"/>
      <c r="AH56" s="239"/>
      <c r="AI56" s="441"/>
      <c r="AJ56" s="442"/>
      <c r="AK56" s="446"/>
      <c r="AL56" s="447"/>
      <c r="AM56" s="447"/>
      <c r="AN56" s="444"/>
    </row>
    <row r="57" spans="2:40" ht="13.5" customHeight="1" x14ac:dyDescent="0.15">
      <c r="B57" s="240" t="s">
        <v>648</v>
      </c>
      <c r="C57" s="236">
        <v>10.45</v>
      </c>
      <c r="D57" s="236">
        <f t="shared" si="3"/>
        <v>479.54999999999995</v>
      </c>
      <c r="E57" s="236">
        <f t="shared" si="2"/>
        <v>489.99999999999994</v>
      </c>
      <c r="F57" s="441"/>
      <c r="G57" s="442"/>
      <c r="H57" s="442"/>
      <c r="I57" s="235"/>
      <c r="J57" s="237"/>
      <c r="K57" s="235" t="s">
        <v>602</v>
      </c>
      <c r="L57" s="235" t="s">
        <v>602</v>
      </c>
      <c r="M57" s="443"/>
      <c r="N57" s="444"/>
      <c r="O57" s="235"/>
      <c r="P57" s="235"/>
      <c r="Q57" s="235"/>
      <c r="R57" s="235"/>
      <c r="S57" s="235"/>
      <c r="T57" s="235"/>
      <c r="U57" s="235"/>
      <c r="V57" s="235"/>
      <c r="W57" s="235"/>
      <c r="X57" s="235"/>
      <c r="Y57" s="235"/>
      <c r="Z57" s="235"/>
      <c r="AA57" s="238"/>
      <c r="AB57" s="239"/>
      <c r="AC57" s="443"/>
      <c r="AD57" s="445"/>
      <c r="AE57" s="235"/>
      <c r="AF57" s="235"/>
      <c r="AG57" s="238"/>
      <c r="AH57" s="239"/>
      <c r="AI57" s="441"/>
      <c r="AJ57" s="442"/>
      <c r="AK57" s="446"/>
      <c r="AL57" s="447"/>
      <c r="AM57" s="447"/>
      <c r="AN57" s="444"/>
    </row>
    <row r="58" spans="2:40" ht="13.5" customHeight="1" x14ac:dyDescent="0.15">
      <c r="B58" s="240" t="s">
        <v>649</v>
      </c>
      <c r="C58" s="236">
        <v>10.5</v>
      </c>
      <c r="D58" s="236">
        <f t="shared" si="3"/>
        <v>489.99999999999994</v>
      </c>
      <c r="E58" s="236">
        <f t="shared" si="2"/>
        <v>500.49999999999994</v>
      </c>
      <c r="F58" s="441"/>
      <c r="G58" s="442"/>
      <c r="H58" s="442"/>
      <c r="I58" s="235"/>
      <c r="J58" s="237"/>
      <c r="K58" s="235" t="s">
        <v>602</v>
      </c>
      <c r="L58" s="235" t="s">
        <v>602</v>
      </c>
      <c r="M58" s="443"/>
      <c r="N58" s="444"/>
      <c r="O58" s="235"/>
      <c r="P58" s="235"/>
      <c r="Q58" s="235"/>
      <c r="R58" s="235"/>
      <c r="S58" s="235"/>
      <c r="T58" s="235"/>
      <c r="U58" s="235" t="s">
        <v>602</v>
      </c>
      <c r="V58" s="235"/>
      <c r="W58" s="235"/>
      <c r="X58" s="235"/>
      <c r="Y58" s="235"/>
      <c r="Z58" s="235"/>
      <c r="AA58" s="238"/>
      <c r="AB58" s="239"/>
      <c r="AC58" s="443"/>
      <c r="AD58" s="445"/>
      <c r="AE58" s="235"/>
      <c r="AF58" s="235"/>
      <c r="AG58" s="238"/>
      <c r="AH58" s="239"/>
      <c r="AI58" s="441"/>
      <c r="AJ58" s="442"/>
      <c r="AK58" s="446"/>
      <c r="AL58" s="447"/>
      <c r="AM58" s="447"/>
      <c r="AN58" s="444"/>
    </row>
    <row r="59" spans="2:40" ht="13.5" customHeight="1" x14ac:dyDescent="0.15">
      <c r="B59" s="240" t="s">
        <v>650</v>
      </c>
      <c r="C59" s="236">
        <v>7.5</v>
      </c>
      <c r="D59" s="236">
        <f t="shared" si="3"/>
        <v>500.49999999999994</v>
      </c>
      <c r="E59" s="236">
        <f t="shared" si="2"/>
        <v>507.99999999999994</v>
      </c>
      <c r="F59" s="441"/>
      <c r="G59" s="442"/>
      <c r="H59" s="442"/>
      <c r="I59" s="235"/>
      <c r="J59" s="237"/>
      <c r="K59" s="235"/>
      <c r="L59" s="235"/>
      <c r="M59" s="443"/>
      <c r="N59" s="444"/>
      <c r="O59" s="235" t="s">
        <v>602</v>
      </c>
      <c r="P59" s="235" t="s">
        <v>602</v>
      </c>
      <c r="Q59" s="235"/>
      <c r="R59" s="235"/>
      <c r="S59" s="235"/>
      <c r="T59" s="235"/>
      <c r="U59" s="235"/>
      <c r="V59" s="235"/>
      <c r="W59" s="235"/>
      <c r="X59" s="235"/>
      <c r="Y59" s="235"/>
      <c r="Z59" s="235"/>
      <c r="AA59" s="238"/>
      <c r="AB59" s="239"/>
      <c r="AC59" s="443"/>
      <c r="AD59" s="445"/>
      <c r="AE59" s="235"/>
      <c r="AF59" s="235"/>
      <c r="AG59" s="238"/>
      <c r="AH59" s="239"/>
      <c r="AI59" s="441"/>
      <c r="AJ59" s="442"/>
      <c r="AK59" s="446"/>
      <c r="AL59" s="447"/>
      <c r="AM59" s="447"/>
      <c r="AN59" s="444"/>
    </row>
    <row r="60" spans="2:40" ht="13.5" customHeight="1" x14ac:dyDescent="0.15">
      <c r="B60" s="240" t="s">
        <v>591</v>
      </c>
      <c r="C60" s="236"/>
      <c r="D60" s="236">
        <f t="shared" si="3"/>
        <v>507.99999999999994</v>
      </c>
      <c r="E60" s="236">
        <f>+C60+D60</f>
        <v>507.99999999999994</v>
      </c>
      <c r="F60" s="441" t="s">
        <v>651</v>
      </c>
      <c r="G60" s="442"/>
      <c r="H60" s="442"/>
      <c r="I60" s="235"/>
      <c r="J60" s="237"/>
      <c r="K60" s="235"/>
      <c r="L60" s="235"/>
      <c r="M60" s="443"/>
      <c r="N60" s="444"/>
      <c r="O60" s="235"/>
      <c r="P60" s="235"/>
      <c r="Q60" s="235"/>
      <c r="R60" s="235"/>
      <c r="S60" s="235"/>
      <c r="T60" s="235"/>
      <c r="U60" s="235"/>
      <c r="V60" s="235"/>
      <c r="W60" s="235"/>
      <c r="X60" s="235"/>
      <c r="Y60" s="235"/>
      <c r="Z60" s="235"/>
      <c r="AA60" s="238"/>
      <c r="AB60" s="239"/>
      <c r="AC60" s="443"/>
      <c r="AD60" s="445"/>
      <c r="AE60" s="235"/>
      <c r="AF60" s="235"/>
      <c r="AG60" s="238"/>
      <c r="AH60" s="239"/>
      <c r="AI60" s="441"/>
      <c r="AJ60" s="442"/>
      <c r="AK60" s="446"/>
      <c r="AL60" s="447"/>
      <c r="AM60" s="447"/>
      <c r="AN60" s="444"/>
    </row>
    <row r="61" spans="2:40" ht="13.5" customHeight="1" x14ac:dyDescent="0.15">
      <c r="B61" s="240"/>
      <c r="C61" s="236"/>
      <c r="D61" s="236"/>
      <c r="E61" s="236"/>
      <c r="F61" s="441"/>
      <c r="G61" s="442"/>
      <c r="H61" s="442"/>
      <c r="I61" s="235"/>
      <c r="J61" s="237"/>
      <c r="K61" s="235"/>
      <c r="L61" s="235"/>
      <c r="M61" s="443"/>
      <c r="N61" s="444"/>
      <c r="O61" s="235"/>
      <c r="P61" s="235"/>
      <c r="Q61" s="235"/>
      <c r="R61" s="235"/>
      <c r="S61" s="235"/>
      <c r="T61" s="235"/>
      <c r="U61" s="235"/>
      <c r="V61" s="235"/>
      <c r="W61" s="235"/>
      <c r="X61" s="235"/>
      <c r="Y61" s="235"/>
      <c r="Z61" s="235"/>
      <c r="AA61" s="238"/>
      <c r="AB61" s="239"/>
      <c r="AC61" s="443"/>
      <c r="AD61" s="445"/>
      <c r="AE61" s="235"/>
      <c r="AF61" s="235"/>
      <c r="AG61" s="238"/>
      <c r="AH61" s="239"/>
      <c r="AI61" s="441"/>
      <c r="AJ61" s="442"/>
      <c r="AK61" s="446"/>
      <c r="AL61" s="447"/>
      <c r="AM61" s="447"/>
      <c r="AN61" s="444"/>
    </row>
    <row r="62" spans="2:40" ht="13.5" customHeight="1" x14ac:dyDescent="0.15">
      <c r="B62" s="240"/>
      <c r="C62" s="236"/>
      <c r="D62" s="236"/>
      <c r="E62" s="236"/>
      <c r="F62" s="441"/>
      <c r="G62" s="442"/>
      <c r="H62" s="442"/>
      <c r="I62" s="235"/>
      <c r="J62" s="237"/>
      <c r="K62" s="235"/>
      <c r="L62" s="235"/>
      <c r="M62" s="443"/>
      <c r="N62" s="444"/>
      <c r="O62" s="235"/>
      <c r="P62" s="235"/>
      <c r="Q62" s="235"/>
      <c r="R62" s="235"/>
      <c r="S62" s="235"/>
      <c r="T62" s="235"/>
      <c r="U62" s="235"/>
      <c r="V62" s="235"/>
      <c r="W62" s="235"/>
      <c r="X62" s="235"/>
      <c r="Y62" s="235"/>
      <c r="Z62" s="235"/>
      <c r="AA62" s="238"/>
      <c r="AB62" s="239"/>
      <c r="AC62" s="443"/>
      <c r="AD62" s="445"/>
      <c r="AE62" s="235"/>
      <c r="AF62" s="235"/>
      <c r="AG62" s="238"/>
      <c r="AH62" s="239"/>
      <c r="AI62" s="441"/>
      <c r="AJ62" s="442"/>
      <c r="AK62" s="446"/>
      <c r="AL62" s="447"/>
      <c r="AM62" s="447"/>
      <c r="AN62" s="444"/>
    </row>
    <row r="63" spans="2:40" ht="13.5" customHeight="1" x14ac:dyDescent="0.15">
      <c r="B63" s="240"/>
      <c r="C63" s="236"/>
      <c r="D63" s="236"/>
      <c r="E63" s="236"/>
      <c r="F63" s="441"/>
      <c r="G63" s="442"/>
      <c r="H63" s="442"/>
      <c r="I63" s="235"/>
      <c r="J63" s="237"/>
      <c r="K63" s="235"/>
      <c r="L63" s="235"/>
      <c r="M63" s="443"/>
      <c r="N63" s="444"/>
      <c r="O63" s="235"/>
      <c r="P63" s="235"/>
      <c r="Q63" s="235"/>
      <c r="R63" s="235"/>
      <c r="S63" s="235"/>
      <c r="T63" s="235"/>
      <c r="U63" s="235"/>
      <c r="V63" s="235"/>
      <c r="W63" s="235"/>
      <c r="X63" s="235"/>
      <c r="Y63" s="235"/>
      <c r="Z63" s="235"/>
      <c r="AA63" s="238"/>
      <c r="AB63" s="239"/>
      <c r="AC63" s="443"/>
      <c r="AD63" s="445"/>
      <c r="AE63" s="235"/>
      <c r="AF63" s="235"/>
      <c r="AG63" s="238"/>
      <c r="AH63" s="239"/>
      <c r="AI63" s="441"/>
      <c r="AJ63" s="442"/>
      <c r="AK63" s="446"/>
      <c r="AL63" s="447"/>
      <c r="AM63" s="447"/>
      <c r="AN63" s="444"/>
    </row>
    <row r="64" spans="2:40" ht="13.5" customHeight="1" x14ac:dyDescent="0.15">
      <c r="B64" s="240"/>
      <c r="C64" s="236"/>
      <c r="D64" s="236"/>
      <c r="E64" s="236"/>
      <c r="F64" s="441"/>
      <c r="G64" s="442"/>
      <c r="H64" s="442"/>
      <c r="I64" s="235"/>
      <c r="J64" s="237"/>
      <c r="K64" s="235"/>
      <c r="L64" s="235"/>
      <c r="M64" s="443"/>
      <c r="N64" s="444"/>
      <c r="O64" s="235"/>
      <c r="P64" s="235"/>
      <c r="Q64" s="235"/>
      <c r="R64" s="235"/>
      <c r="S64" s="235"/>
      <c r="T64" s="235"/>
      <c r="U64" s="235"/>
      <c r="V64" s="235"/>
      <c r="W64" s="235"/>
      <c r="X64" s="235"/>
      <c r="Y64" s="235"/>
      <c r="Z64" s="235"/>
      <c r="AA64" s="238"/>
      <c r="AB64" s="239"/>
      <c r="AC64" s="443"/>
      <c r="AD64" s="445"/>
      <c r="AE64" s="235"/>
      <c r="AF64" s="235"/>
      <c r="AG64" s="238"/>
      <c r="AH64" s="239"/>
      <c r="AI64" s="441"/>
      <c r="AJ64" s="442"/>
      <c r="AK64" s="446"/>
      <c r="AL64" s="447"/>
      <c r="AM64" s="447"/>
      <c r="AN64" s="444"/>
    </row>
    <row r="65" spans="2:40" ht="13.5" customHeight="1" x14ac:dyDescent="0.15">
      <c r="B65" s="240"/>
      <c r="C65" s="236"/>
      <c r="D65" s="236"/>
      <c r="E65" s="236"/>
      <c r="F65" s="441"/>
      <c r="G65" s="442"/>
      <c r="H65" s="442"/>
      <c r="I65" s="235"/>
      <c r="J65" s="237"/>
      <c r="K65" s="235"/>
      <c r="L65" s="235"/>
      <c r="M65" s="443"/>
      <c r="N65" s="444"/>
      <c r="O65" s="235"/>
      <c r="P65" s="235"/>
      <c r="Q65" s="235"/>
      <c r="R65" s="235"/>
      <c r="S65" s="235"/>
      <c r="T65" s="235"/>
      <c r="U65" s="235"/>
      <c r="V65" s="235"/>
      <c r="W65" s="235"/>
      <c r="X65" s="235"/>
      <c r="Y65" s="235"/>
      <c r="Z65" s="235"/>
      <c r="AA65" s="238"/>
      <c r="AB65" s="239"/>
      <c r="AC65" s="443"/>
      <c r="AD65" s="445"/>
      <c r="AE65" s="235"/>
      <c r="AF65" s="235"/>
      <c r="AG65" s="238"/>
      <c r="AH65" s="239"/>
      <c r="AI65" s="441"/>
      <c r="AJ65" s="442"/>
      <c r="AK65" s="446"/>
      <c r="AL65" s="447"/>
      <c r="AM65" s="447"/>
      <c r="AN65" s="444"/>
    </row>
    <row r="66" spans="2:40" ht="13.5" customHeight="1" x14ac:dyDescent="0.15">
      <c r="B66" s="240"/>
      <c r="C66" s="236"/>
      <c r="D66" s="236"/>
      <c r="E66" s="236"/>
      <c r="F66" s="441"/>
      <c r="G66" s="442"/>
      <c r="H66" s="442"/>
      <c r="I66" s="235"/>
      <c r="J66" s="237"/>
      <c r="K66" s="235"/>
      <c r="L66" s="235"/>
      <c r="M66" s="443"/>
      <c r="N66" s="444"/>
      <c r="O66" s="235"/>
      <c r="P66" s="235"/>
      <c r="Q66" s="235"/>
      <c r="R66" s="235"/>
      <c r="S66" s="235"/>
      <c r="T66" s="235"/>
      <c r="U66" s="235"/>
      <c r="V66" s="235"/>
      <c r="W66" s="235"/>
      <c r="X66" s="235"/>
      <c r="Y66" s="235"/>
      <c r="Z66" s="235"/>
      <c r="AA66" s="238"/>
      <c r="AB66" s="239"/>
      <c r="AC66" s="443"/>
      <c r="AD66" s="445"/>
      <c r="AE66" s="235"/>
      <c r="AF66" s="235"/>
      <c r="AG66" s="238"/>
      <c r="AH66" s="239"/>
      <c r="AI66" s="441"/>
      <c r="AJ66" s="442"/>
      <c r="AK66" s="446"/>
      <c r="AL66" s="447"/>
      <c r="AM66" s="447"/>
      <c r="AN66" s="444"/>
    </row>
    <row r="67" spans="2:40" ht="13.5" customHeight="1" x14ac:dyDescent="0.15">
      <c r="B67" s="240"/>
      <c r="C67" s="254"/>
      <c r="D67" s="236"/>
      <c r="E67" s="236"/>
      <c r="F67" s="441"/>
      <c r="G67" s="442"/>
      <c r="H67" s="442"/>
      <c r="I67" s="235"/>
      <c r="J67" s="237"/>
      <c r="K67" s="235"/>
      <c r="L67" s="235"/>
      <c r="M67" s="443"/>
      <c r="N67" s="444"/>
      <c r="O67" s="235"/>
      <c r="P67" s="235"/>
      <c r="Q67" s="235"/>
      <c r="R67" s="235"/>
      <c r="S67" s="235"/>
      <c r="T67" s="235"/>
      <c r="U67" s="235"/>
      <c r="V67" s="235"/>
      <c r="W67" s="235"/>
      <c r="X67" s="235"/>
      <c r="Y67" s="235"/>
      <c r="Z67" s="235"/>
      <c r="AA67" s="238"/>
      <c r="AB67" s="239"/>
      <c r="AC67" s="443"/>
      <c r="AD67" s="445"/>
      <c r="AE67" s="235"/>
      <c r="AF67" s="235"/>
      <c r="AG67" s="238"/>
      <c r="AH67" s="239"/>
      <c r="AI67" s="441"/>
      <c r="AJ67" s="442"/>
      <c r="AK67" s="446"/>
      <c r="AL67" s="447"/>
      <c r="AM67" s="447"/>
      <c r="AN67" s="444"/>
    </row>
    <row r="68" spans="2:40" ht="13.5" customHeight="1" x14ac:dyDescent="0.15">
      <c r="B68" s="240"/>
      <c r="C68" s="236"/>
      <c r="D68" s="236"/>
      <c r="E68" s="236"/>
      <c r="F68" s="441"/>
      <c r="G68" s="442"/>
      <c r="H68" s="442"/>
      <c r="I68" s="235"/>
      <c r="J68" s="237"/>
      <c r="K68" s="235"/>
      <c r="L68" s="235"/>
      <c r="M68" s="443"/>
      <c r="N68" s="444"/>
      <c r="O68" s="235"/>
      <c r="P68" s="235"/>
      <c r="Q68" s="235"/>
      <c r="R68" s="235"/>
      <c r="S68" s="235"/>
      <c r="T68" s="235"/>
      <c r="U68" s="235"/>
      <c r="V68" s="235"/>
      <c r="W68" s="235"/>
      <c r="X68" s="235"/>
      <c r="Y68" s="235"/>
      <c r="Z68" s="235"/>
      <c r="AA68" s="238"/>
      <c r="AB68" s="239"/>
      <c r="AC68" s="443"/>
      <c r="AD68" s="445"/>
      <c r="AE68" s="235"/>
      <c r="AF68" s="235"/>
      <c r="AG68" s="238"/>
      <c r="AH68" s="239"/>
      <c r="AI68" s="441"/>
      <c r="AJ68" s="442"/>
      <c r="AK68" s="446"/>
      <c r="AL68" s="447"/>
      <c r="AM68" s="447"/>
      <c r="AN68" s="444"/>
    </row>
    <row r="69" spans="2:40" ht="13.5" customHeight="1" x14ac:dyDescent="0.15">
      <c r="B69" s="240"/>
      <c r="C69" s="236"/>
      <c r="D69" s="236"/>
      <c r="E69" s="236"/>
      <c r="F69" s="441"/>
      <c r="G69" s="442"/>
      <c r="H69" s="442"/>
      <c r="I69" s="235"/>
      <c r="J69" s="237"/>
      <c r="K69" s="235"/>
      <c r="L69" s="235"/>
      <c r="M69" s="443"/>
      <c r="N69" s="444"/>
      <c r="O69" s="235"/>
      <c r="P69" s="235"/>
      <c r="Q69" s="235"/>
      <c r="R69" s="235"/>
      <c r="S69" s="235"/>
      <c r="T69" s="235"/>
      <c r="U69" s="235"/>
      <c r="V69" s="235"/>
      <c r="W69" s="235"/>
      <c r="X69" s="235"/>
      <c r="Y69" s="235"/>
      <c r="Z69" s="235"/>
      <c r="AA69" s="238"/>
      <c r="AB69" s="239"/>
      <c r="AC69" s="443"/>
      <c r="AD69" s="445"/>
      <c r="AE69" s="235"/>
      <c r="AF69" s="235"/>
      <c r="AG69" s="238"/>
      <c r="AH69" s="239"/>
      <c r="AI69" s="441"/>
      <c r="AJ69" s="442"/>
      <c r="AK69" s="446"/>
      <c r="AL69" s="447"/>
      <c r="AM69" s="447"/>
      <c r="AN69" s="444"/>
    </row>
    <row r="70" spans="2:40" ht="13.5" customHeight="1" x14ac:dyDescent="0.15">
      <c r="B70" s="240"/>
      <c r="C70" s="236"/>
      <c r="D70" s="236"/>
      <c r="E70" s="236"/>
      <c r="F70" s="441"/>
      <c r="G70" s="442"/>
      <c r="H70" s="442"/>
      <c r="I70" s="235"/>
      <c r="J70" s="237"/>
      <c r="K70" s="235"/>
      <c r="L70" s="235"/>
      <c r="M70" s="443"/>
      <c r="N70" s="444"/>
      <c r="O70" s="235"/>
      <c r="P70" s="235"/>
      <c r="Q70" s="235"/>
      <c r="R70" s="235"/>
      <c r="S70" s="235"/>
      <c r="T70" s="235"/>
      <c r="U70" s="235"/>
      <c r="V70" s="235"/>
      <c r="W70" s="235"/>
      <c r="X70" s="235"/>
      <c r="Y70" s="235"/>
      <c r="Z70" s="235"/>
      <c r="AA70" s="238"/>
      <c r="AB70" s="239"/>
      <c r="AC70" s="443"/>
      <c r="AD70" s="445"/>
      <c r="AE70" s="235"/>
      <c r="AF70" s="235"/>
      <c r="AG70" s="238"/>
      <c r="AH70" s="239"/>
      <c r="AI70" s="441"/>
      <c r="AJ70" s="442"/>
      <c r="AK70" s="446"/>
      <c r="AL70" s="447"/>
      <c r="AM70" s="447"/>
      <c r="AN70" s="444"/>
    </row>
    <row r="71" spans="2:40" ht="13.5" customHeight="1" x14ac:dyDescent="0.15">
      <c r="B71" s="240"/>
      <c r="C71" s="236"/>
      <c r="D71" s="236"/>
      <c r="E71" s="236"/>
      <c r="F71" s="441"/>
      <c r="G71" s="442"/>
      <c r="H71" s="442"/>
      <c r="I71" s="235"/>
      <c r="J71" s="237"/>
      <c r="K71" s="235"/>
      <c r="L71" s="235"/>
      <c r="M71" s="443"/>
      <c r="N71" s="444"/>
      <c r="O71" s="235"/>
      <c r="P71" s="235"/>
      <c r="Q71" s="235"/>
      <c r="R71" s="235"/>
      <c r="S71" s="235"/>
      <c r="T71" s="235"/>
      <c r="U71" s="235"/>
      <c r="V71" s="235"/>
      <c r="W71" s="235"/>
      <c r="X71" s="235"/>
      <c r="Y71" s="235"/>
      <c r="Z71" s="235"/>
      <c r="AA71" s="238"/>
      <c r="AB71" s="239"/>
      <c r="AC71" s="443"/>
      <c r="AD71" s="445"/>
      <c r="AE71" s="235"/>
      <c r="AF71" s="235"/>
      <c r="AG71" s="238"/>
      <c r="AH71" s="239"/>
      <c r="AI71" s="441"/>
      <c r="AJ71" s="442"/>
      <c r="AK71" s="446"/>
      <c r="AL71" s="447"/>
      <c r="AM71" s="447"/>
      <c r="AN71" s="444"/>
    </row>
    <row r="72" spans="2:40" ht="13.5" customHeight="1" x14ac:dyDescent="0.15">
      <c r="B72" s="240"/>
      <c r="C72" s="236"/>
      <c r="D72" s="236"/>
      <c r="E72" s="236"/>
      <c r="F72" s="441"/>
      <c r="G72" s="442"/>
      <c r="H72" s="442"/>
      <c r="I72" s="235"/>
      <c r="J72" s="237"/>
      <c r="K72" s="235"/>
      <c r="L72" s="235"/>
      <c r="M72" s="443"/>
      <c r="N72" s="444"/>
      <c r="O72" s="235"/>
      <c r="P72" s="235"/>
      <c r="Q72" s="235"/>
      <c r="R72" s="235"/>
      <c r="S72" s="235"/>
      <c r="T72" s="235"/>
      <c r="U72" s="235"/>
      <c r="V72" s="235"/>
      <c r="W72" s="235"/>
      <c r="X72" s="235"/>
      <c r="Y72" s="235"/>
      <c r="Z72" s="235"/>
      <c r="AA72" s="238"/>
      <c r="AB72" s="239"/>
      <c r="AC72" s="443"/>
      <c r="AD72" s="445"/>
      <c r="AE72" s="235"/>
      <c r="AF72" s="235"/>
      <c r="AG72" s="238"/>
      <c r="AH72" s="239"/>
      <c r="AI72" s="441"/>
      <c r="AJ72" s="442"/>
      <c r="AK72" s="446"/>
      <c r="AL72" s="447"/>
      <c r="AM72" s="447"/>
      <c r="AN72" s="444"/>
    </row>
    <row r="73" spans="2:40" ht="13.5" customHeight="1" x14ac:dyDescent="0.15">
      <c r="B73" s="240"/>
      <c r="C73" s="236"/>
      <c r="D73" s="236"/>
      <c r="E73" s="236"/>
      <c r="F73" s="441"/>
      <c r="G73" s="442"/>
      <c r="H73" s="442"/>
      <c r="I73" s="235"/>
      <c r="J73" s="237"/>
      <c r="K73" s="235"/>
      <c r="L73" s="235"/>
      <c r="M73" s="443"/>
      <c r="N73" s="444"/>
      <c r="O73" s="235"/>
      <c r="P73" s="235"/>
      <c r="Q73" s="235"/>
      <c r="R73" s="235"/>
      <c r="S73" s="235"/>
      <c r="T73" s="235"/>
      <c r="U73" s="235"/>
      <c r="V73" s="235"/>
      <c r="W73" s="235"/>
      <c r="X73" s="235"/>
      <c r="Y73" s="235"/>
      <c r="Z73" s="235"/>
      <c r="AA73" s="238"/>
      <c r="AB73" s="239"/>
      <c r="AC73" s="443"/>
      <c r="AD73" s="445"/>
      <c r="AE73" s="235"/>
      <c r="AF73" s="235"/>
      <c r="AG73" s="238"/>
      <c r="AH73" s="239"/>
      <c r="AI73" s="441"/>
      <c r="AJ73" s="442"/>
      <c r="AK73" s="446"/>
      <c r="AL73" s="447"/>
      <c r="AM73" s="447"/>
      <c r="AN73" s="444"/>
    </row>
    <row r="74" spans="2:40" ht="13.5" customHeight="1" x14ac:dyDescent="0.15">
      <c r="B74" s="240"/>
      <c r="C74" s="236"/>
      <c r="D74" s="236"/>
      <c r="E74" s="236"/>
      <c r="F74" s="441"/>
      <c r="G74" s="442"/>
      <c r="H74" s="442"/>
      <c r="I74" s="235"/>
      <c r="J74" s="237"/>
      <c r="K74" s="235"/>
      <c r="L74" s="235"/>
      <c r="M74" s="443"/>
      <c r="N74" s="444"/>
      <c r="O74" s="235"/>
      <c r="P74" s="235"/>
      <c r="Q74" s="235"/>
      <c r="R74" s="235"/>
      <c r="S74" s="235"/>
      <c r="T74" s="235"/>
      <c r="U74" s="235"/>
      <c r="V74" s="235"/>
      <c r="W74" s="235"/>
      <c r="X74" s="235"/>
      <c r="Y74" s="235"/>
      <c r="Z74" s="235"/>
      <c r="AA74" s="238"/>
      <c r="AB74" s="239"/>
      <c r="AC74" s="443"/>
      <c r="AD74" s="445"/>
      <c r="AE74" s="235"/>
      <c r="AF74" s="235"/>
      <c r="AG74" s="238"/>
      <c r="AH74" s="239"/>
      <c r="AI74" s="441"/>
      <c r="AJ74" s="442"/>
      <c r="AK74" s="446"/>
      <c r="AL74" s="447"/>
      <c r="AM74" s="447"/>
      <c r="AN74" s="444"/>
    </row>
    <row r="75" spans="2:40" ht="13.5" customHeight="1" x14ac:dyDescent="0.15">
      <c r="B75" s="240"/>
      <c r="C75" s="236"/>
      <c r="D75" s="236"/>
      <c r="E75" s="236"/>
      <c r="F75" s="441"/>
      <c r="G75" s="442"/>
      <c r="H75" s="442"/>
      <c r="I75" s="235"/>
      <c r="J75" s="237"/>
      <c r="K75" s="235"/>
      <c r="L75" s="235"/>
      <c r="M75" s="443"/>
      <c r="N75" s="444"/>
      <c r="O75" s="235"/>
      <c r="P75" s="235"/>
      <c r="Q75" s="235"/>
      <c r="R75" s="235"/>
      <c r="S75" s="235"/>
      <c r="T75" s="235"/>
      <c r="U75" s="235"/>
      <c r="V75" s="235"/>
      <c r="W75" s="235"/>
      <c r="X75" s="235"/>
      <c r="Y75" s="235"/>
      <c r="Z75" s="235"/>
      <c r="AA75" s="238"/>
      <c r="AB75" s="239"/>
      <c r="AC75" s="443"/>
      <c r="AD75" s="445"/>
      <c r="AE75" s="235"/>
      <c r="AF75" s="235"/>
      <c r="AG75" s="238"/>
      <c r="AH75" s="239"/>
      <c r="AI75" s="441"/>
      <c r="AJ75" s="442"/>
      <c r="AK75" s="446"/>
      <c r="AL75" s="447"/>
      <c r="AM75" s="447"/>
      <c r="AN75" s="444"/>
    </row>
    <row r="76" spans="2:40" ht="13.5" customHeight="1" x14ac:dyDescent="0.15">
      <c r="B76" s="240"/>
      <c r="C76" s="236"/>
      <c r="D76" s="236"/>
      <c r="E76" s="236"/>
      <c r="F76" s="441"/>
      <c r="G76" s="442"/>
      <c r="H76" s="442"/>
      <c r="I76" s="235"/>
      <c r="J76" s="237"/>
      <c r="K76" s="235"/>
      <c r="L76" s="235"/>
      <c r="M76" s="443"/>
      <c r="N76" s="444"/>
      <c r="O76" s="235"/>
      <c r="P76" s="235"/>
      <c r="Q76" s="235"/>
      <c r="R76" s="235"/>
      <c r="S76" s="235"/>
      <c r="T76" s="235"/>
      <c r="U76" s="235"/>
      <c r="V76" s="235"/>
      <c r="W76" s="235"/>
      <c r="X76" s="235"/>
      <c r="Y76" s="235"/>
      <c r="Z76" s="235"/>
      <c r="AA76" s="238"/>
      <c r="AB76" s="239"/>
      <c r="AC76" s="443"/>
      <c r="AD76" s="445"/>
      <c r="AE76" s="235"/>
      <c r="AF76" s="235"/>
      <c r="AG76" s="238"/>
      <c r="AH76" s="239"/>
      <c r="AI76" s="441"/>
      <c r="AJ76" s="442"/>
      <c r="AK76" s="446"/>
      <c r="AL76" s="447"/>
      <c r="AM76" s="447"/>
      <c r="AN76" s="444"/>
    </row>
    <row r="77" spans="2:40" ht="13.5" customHeight="1" x14ac:dyDescent="0.15">
      <c r="B77" s="240"/>
      <c r="C77" s="236"/>
      <c r="D77" s="236"/>
      <c r="E77" s="236"/>
      <c r="F77" s="441"/>
      <c r="G77" s="442"/>
      <c r="H77" s="442"/>
      <c r="I77" s="235"/>
      <c r="J77" s="237"/>
      <c r="K77" s="235"/>
      <c r="L77" s="235"/>
      <c r="M77" s="443"/>
      <c r="N77" s="444"/>
      <c r="O77" s="235"/>
      <c r="P77" s="235"/>
      <c r="Q77" s="235"/>
      <c r="R77" s="235"/>
      <c r="S77" s="235"/>
      <c r="T77" s="235"/>
      <c r="U77" s="235"/>
      <c r="V77" s="235"/>
      <c r="W77" s="235"/>
      <c r="X77" s="235"/>
      <c r="Y77" s="235"/>
      <c r="Z77" s="235"/>
      <c r="AA77" s="238"/>
      <c r="AB77" s="239"/>
      <c r="AC77" s="443"/>
      <c r="AD77" s="445"/>
      <c r="AE77" s="235"/>
      <c r="AF77" s="235"/>
      <c r="AG77" s="238"/>
      <c r="AH77" s="239"/>
      <c r="AI77" s="441"/>
      <c r="AJ77" s="442"/>
      <c r="AK77" s="446"/>
      <c r="AL77" s="447"/>
      <c r="AM77" s="447"/>
      <c r="AN77" s="444"/>
    </row>
    <row r="78" spans="2:40" ht="13.5" customHeight="1" x14ac:dyDescent="0.15">
      <c r="B78" s="240"/>
      <c r="C78" s="236"/>
      <c r="D78" s="236"/>
      <c r="E78" s="236"/>
      <c r="F78" s="441"/>
      <c r="G78" s="442"/>
      <c r="H78" s="442"/>
      <c r="I78" s="235"/>
      <c r="J78" s="237"/>
      <c r="K78" s="235"/>
      <c r="L78" s="235"/>
      <c r="M78" s="443"/>
      <c r="N78" s="444"/>
      <c r="O78" s="235"/>
      <c r="P78" s="235"/>
      <c r="Q78" s="235"/>
      <c r="R78" s="235"/>
      <c r="S78" s="235"/>
      <c r="T78" s="235"/>
      <c r="U78" s="235"/>
      <c r="V78" s="235"/>
      <c r="W78" s="235"/>
      <c r="X78" s="235"/>
      <c r="Y78" s="235"/>
      <c r="Z78" s="235"/>
      <c r="AA78" s="238"/>
      <c r="AB78" s="239"/>
      <c r="AC78" s="443"/>
      <c r="AD78" s="445"/>
      <c r="AE78" s="235"/>
      <c r="AF78" s="235"/>
      <c r="AG78" s="238"/>
      <c r="AH78" s="239"/>
      <c r="AI78" s="441"/>
      <c r="AJ78" s="442"/>
      <c r="AK78" s="446"/>
      <c r="AL78" s="447"/>
      <c r="AM78" s="447"/>
      <c r="AN78" s="444"/>
    </row>
    <row r="79" spans="2:40" ht="13.5" customHeight="1" x14ac:dyDescent="0.15">
      <c r="B79" s="240"/>
      <c r="C79" s="236"/>
      <c r="D79" s="236"/>
      <c r="E79" s="236"/>
      <c r="F79" s="441"/>
      <c r="G79" s="442"/>
      <c r="H79" s="442"/>
      <c r="I79" s="235"/>
      <c r="J79" s="237"/>
      <c r="K79" s="235"/>
      <c r="L79" s="235"/>
      <c r="M79" s="443"/>
      <c r="N79" s="444"/>
      <c r="O79" s="235"/>
      <c r="P79" s="235"/>
      <c r="Q79" s="235"/>
      <c r="R79" s="235"/>
      <c r="S79" s="235"/>
      <c r="T79" s="235"/>
      <c r="U79" s="235"/>
      <c r="V79" s="235"/>
      <c r="W79" s="235"/>
      <c r="X79" s="235"/>
      <c r="Y79" s="235"/>
      <c r="Z79" s="235"/>
      <c r="AA79" s="238"/>
      <c r="AB79" s="239"/>
      <c r="AC79" s="443"/>
      <c r="AD79" s="445"/>
      <c r="AE79" s="235"/>
      <c r="AF79" s="235"/>
      <c r="AG79" s="238"/>
      <c r="AH79" s="239"/>
      <c r="AI79" s="441"/>
      <c r="AJ79" s="442"/>
      <c r="AK79" s="446"/>
      <c r="AL79" s="447"/>
      <c r="AM79" s="447"/>
      <c r="AN79" s="444"/>
    </row>
    <row r="80" spans="2:40" ht="13.5" customHeight="1" x14ac:dyDescent="0.15">
      <c r="B80" s="240"/>
      <c r="C80" s="254"/>
      <c r="D80" s="236"/>
      <c r="E80" s="236"/>
      <c r="F80" s="441"/>
      <c r="G80" s="442"/>
      <c r="H80" s="442"/>
      <c r="I80" s="235"/>
      <c r="J80" s="237"/>
      <c r="K80" s="235"/>
      <c r="L80" s="235"/>
      <c r="M80" s="443"/>
      <c r="N80" s="444"/>
      <c r="O80" s="235"/>
      <c r="P80" s="235"/>
      <c r="Q80" s="235"/>
      <c r="R80" s="235"/>
      <c r="S80" s="235"/>
      <c r="T80" s="235"/>
      <c r="U80" s="235"/>
      <c r="V80" s="235"/>
      <c r="W80" s="235"/>
      <c r="X80" s="235"/>
      <c r="Y80" s="235"/>
      <c r="Z80" s="235"/>
      <c r="AA80" s="238"/>
      <c r="AB80" s="239"/>
      <c r="AC80" s="443"/>
      <c r="AD80" s="445"/>
      <c r="AE80" s="235"/>
      <c r="AF80" s="235"/>
      <c r="AG80" s="238"/>
      <c r="AH80" s="239"/>
      <c r="AI80" s="441"/>
      <c r="AJ80" s="442"/>
      <c r="AK80" s="446"/>
      <c r="AL80" s="447"/>
      <c r="AM80" s="447"/>
      <c r="AN80" s="444"/>
    </row>
    <row r="81" spans="2:40" ht="13.5" customHeight="1" x14ac:dyDescent="0.15">
      <c r="B81" s="240"/>
      <c r="C81" s="236"/>
      <c r="D81" s="236"/>
      <c r="E81" s="236"/>
      <c r="F81" s="441"/>
      <c r="G81" s="442"/>
      <c r="H81" s="442"/>
      <c r="I81" s="235"/>
      <c r="J81" s="237"/>
      <c r="K81" s="235"/>
      <c r="L81" s="235"/>
      <c r="M81" s="443"/>
      <c r="N81" s="444"/>
      <c r="O81" s="235"/>
      <c r="P81" s="235"/>
      <c r="Q81" s="235"/>
      <c r="R81" s="235"/>
      <c r="S81" s="235"/>
      <c r="T81" s="235"/>
      <c r="U81" s="235"/>
      <c r="V81" s="235"/>
      <c r="W81" s="235"/>
      <c r="X81" s="235"/>
      <c r="Y81" s="235"/>
      <c r="Z81" s="235"/>
      <c r="AA81" s="238"/>
      <c r="AB81" s="239"/>
      <c r="AC81" s="443"/>
      <c r="AD81" s="445"/>
      <c r="AE81" s="235"/>
      <c r="AF81" s="235"/>
      <c r="AG81" s="238"/>
      <c r="AH81" s="239"/>
      <c r="AI81" s="441"/>
      <c r="AJ81" s="442"/>
      <c r="AK81" s="446"/>
      <c r="AL81" s="447"/>
      <c r="AM81" s="447"/>
      <c r="AN81" s="444"/>
    </row>
    <row r="82" spans="2:40" ht="13.5" customHeight="1" x14ac:dyDescent="0.15">
      <c r="B82" s="240"/>
      <c r="C82" s="236"/>
      <c r="D82" s="236"/>
      <c r="E82" s="236"/>
      <c r="F82" s="441"/>
      <c r="G82" s="442"/>
      <c r="H82" s="442"/>
      <c r="I82" s="235"/>
      <c r="J82" s="237"/>
      <c r="K82" s="235"/>
      <c r="L82" s="235"/>
      <c r="M82" s="443"/>
      <c r="N82" s="444"/>
      <c r="O82" s="235"/>
      <c r="P82" s="235"/>
      <c r="Q82" s="235"/>
      <c r="R82" s="235"/>
      <c r="S82" s="235"/>
      <c r="T82" s="235"/>
      <c r="U82" s="235"/>
      <c r="V82" s="235"/>
      <c r="W82" s="235"/>
      <c r="X82" s="235"/>
      <c r="Y82" s="235"/>
      <c r="Z82" s="235"/>
      <c r="AA82" s="238"/>
      <c r="AB82" s="239"/>
      <c r="AC82" s="443"/>
      <c r="AD82" s="445"/>
      <c r="AE82" s="235"/>
      <c r="AF82" s="235"/>
      <c r="AG82" s="238"/>
      <c r="AH82" s="239"/>
      <c r="AI82" s="441"/>
      <c r="AJ82" s="442"/>
      <c r="AK82" s="446"/>
      <c r="AL82" s="447"/>
      <c r="AM82" s="447"/>
      <c r="AN82" s="444"/>
    </row>
    <row r="83" spans="2:40" ht="13.5" customHeight="1" x14ac:dyDescent="0.15">
      <c r="B83" s="240"/>
      <c r="C83" s="236"/>
      <c r="D83" s="236"/>
      <c r="E83" s="236"/>
      <c r="F83" s="441"/>
      <c r="G83" s="442"/>
      <c r="H83" s="442"/>
      <c r="I83" s="235"/>
      <c r="J83" s="237"/>
      <c r="K83" s="235"/>
      <c r="L83" s="235"/>
      <c r="M83" s="443"/>
      <c r="N83" s="444"/>
      <c r="O83" s="235"/>
      <c r="P83" s="235"/>
      <c r="Q83" s="235"/>
      <c r="R83" s="235"/>
      <c r="S83" s="235"/>
      <c r="T83" s="235"/>
      <c r="U83" s="235"/>
      <c r="V83" s="235"/>
      <c r="W83" s="235"/>
      <c r="X83" s="235"/>
      <c r="Y83" s="235"/>
      <c r="Z83" s="235"/>
      <c r="AA83" s="238"/>
      <c r="AB83" s="239"/>
      <c r="AC83" s="443"/>
      <c r="AD83" s="445"/>
      <c r="AE83" s="235"/>
      <c r="AF83" s="235"/>
      <c r="AG83" s="238"/>
      <c r="AH83" s="239"/>
      <c r="AI83" s="441"/>
      <c r="AJ83" s="442"/>
      <c r="AK83" s="446"/>
      <c r="AL83" s="447"/>
      <c r="AM83" s="447"/>
      <c r="AN83" s="444"/>
    </row>
    <row r="84" spans="2:40" ht="13.5" customHeight="1" x14ac:dyDescent="0.15">
      <c r="B84" s="240"/>
      <c r="C84" s="236"/>
      <c r="D84" s="236"/>
      <c r="E84" s="236"/>
      <c r="F84" s="441"/>
      <c r="G84" s="442"/>
      <c r="H84" s="442"/>
      <c r="I84" s="235"/>
      <c r="J84" s="237"/>
      <c r="K84" s="235"/>
      <c r="L84" s="235"/>
      <c r="M84" s="443"/>
      <c r="N84" s="444"/>
      <c r="O84" s="235"/>
      <c r="P84" s="235"/>
      <c r="Q84" s="235"/>
      <c r="R84" s="235"/>
      <c r="S84" s="235"/>
      <c r="T84" s="235"/>
      <c r="U84" s="235"/>
      <c r="V84" s="235"/>
      <c r="W84" s="235"/>
      <c r="X84" s="235"/>
      <c r="Y84" s="235"/>
      <c r="Z84" s="235"/>
      <c r="AA84" s="238"/>
      <c r="AB84" s="239"/>
      <c r="AC84" s="443"/>
      <c r="AD84" s="445"/>
      <c r="AE84" s="235"/>
      <c r="AF84" s="235"/>
      <c r="AG84" s="238"/>
      <c r="AH84" s="239"/>
      <c r="AI84" s="441"/>
      <c r="AJ84" s="442"/>
      <c r="AK84" s="446"/>
      <c r="AL84" s="447"/>
      <c r="AM84" s="447"/>
      <c r="AN84" s="444"/>
    </row>
    <row r="85" spans="2:40" ht="13.5" customHeight="1" x14ac:dyDescent="0.15">
      <c r="B85" s="240"/>
      <c r="C85" s="236"/>
      <c r="D85" s="236"/>
      <c r="E85" s="236"/>
      <c r="F85" s="441"/>
      <c r="G85" s="442"/>
      <c r="H85" s="442"/>
      <c r="I85" s="235"/>
      <c r="J85" s="237"/>
      <c r="K85" s="235"/>
      <c r="L85" s="235"/>
      <c r="M85" s="443"/>
      <c r="N85" s="444"/>
      <c r="O85" s="235"/>
      <c r="P85" s="235"/>
      <c r="Q85" s="235"/>
      <c r="R85" s="235"/>
      <c r="S85" s="235"/>
      <c r="T85" s="235"/>
      <c r="U85" s="235"/>
      <c r="V85" s="235"/>
      <c r="W85" s="235"/>
      <c r="X85" s="235"/>
      <c r="Y85" s="235"/>
      <c r="Z85" s="235"/>
      <c r="AA85" s="238"/>
      <c r="AB85" s="239"/>
      <c r="AC85" s="443"/>
      <c r="AD85" s="445"/>
      <c r="AE85" s="235"/>
      <c r="AF85" s="235"/>
      <c r="AG85" s="238"/>
      <c r="AH85" s="239"/>
      <c r="AI85" s="441"/>
      <c r="AJ85" s="442"/>
      <c r="AK85" s="446"/>
      <c r="AL85" s="447"/>
      <c r="AM85" s="447"/>
      <c r="AN85" s="444"/>
    </row>
    <row r="86" spans="2:40" ht="13.5" customHeight="1" x14ac:dyDescent="0.15">
      <c r="B86" s="240"/>
      <c r="C86" s="236"/>
      <c r="D86" s="236"/>
      <c r="E86" s="236"/>
      <c r="F86" s="441"/>
      <c r="G86" s="442"/>
      <c r="H86" s="442"/>
      <c r="I86" s="235"/>
      <c r="J86" s="237"/>
      <c r="K86" s="235"/>
      <c r="L86" s="235"/>
      <c r="M86" s="443"/>
      <c r="N86" s="444"/>
      <c r="O86" s="235"/>
      <c r="P86" s="235"/>
      <c r="Q86" s="235"/>
      <c r="R86" s="235"/>
      <c r="S86" s="235"/>
      <c r="T86" s="235"/>
      <c r="U86" s="235"/>
      <c r="V86" s="235"/>
      <c r="W86" s="235"/>
      <c r="X86" s="235"/>
      <c r="Y86" s="235"/>
      <c r="Z86" s="235"/>
      <c r="AA86" s="238"/>
      <c r="AB86" s="239"/>
      <c r="AC86" s="443"/>
      <c r="AD86" s="445"/>
      <c r="AE86" s="235"/>
      <c r="AF86" s="235"/>
      <c r="AG86" s="238"/>
      <c r="AH86" s="239"/>
      <c r="AI86" s="441"/>
      <c r="AJ86" s="442"/>
      <c r="AK86" s="446"/>
      <c r="AL86" s="447"/>
      <c r="AM86" s="447"/>
      <c r="AN86" s="444"/>
    </row>
    <row r="87" spans="2:40" ht="13.5" customHeight="1" x14ac:dyDescent="0.15">
      <c r="B87" s="240"/>
      <c r="C87" s="236"/>
      <c r="D87" s="236"/>
      <c r="E87" s="236"/>
      <c r="F87" s="441"/>
      <c r="G87" s="442"/>
      <c r="H87" s="442"/>
      <c r="I87" s="235"/>
      <c r="J87" s="237"/>
      <c r="K87" s="235"/>
      <c r="L87" s="235"/>
      <c r="M87" s="443"/>
      <c r="N87" s="444"/>
      <c r="O87" s="235"/>
      <c r="P87" s="235"/>
      <c r="Q87" s="235"/>
      <c r="R87" s="235"/>
      <c r="S87" s="235"/>
      <c r="T87" s="235"/>
      <c r="U87" s="235"/>
      <c r="V87" s="235"/>
      <c r="W87" s="235"/>
      <c r="X87" s="235"/>
      <c r="Y87" s="235"/>
      <c r="Z87" s="235"/>
      <c r="AA87" s="238"/>
      <c r="AB87" s="239"/>
      <c r="AC87" s="443"/>
      <c r="AD87" s="445"/>
      <c r="AE87" s="235"/>
      <c r="AF87" s="235"/>
      <c r="AG87" s="238"/>
      <c r="AH87" s="239"/>
      <c r="AI87" s="441"/>
      <c r="AJ87" s="442"/>
      <c r="AK87" s="446"/>
      <c r="AL87" s="447"/>
      <c r="AM87" s="447"/>
      <c r="AN87" s="444"/>
    </row>
    <row r="88" spans="2:40" ht="13.5" customHeight="1" x14ac:dyDescent="0.15">
      <c r="B88" s="240"/>
      <c r="C88" s="236"/>
      <c r="D88" s="236"/>
      <c r="E88" s="236"/>
      <c r="F88" s="441"/>
      <c r="G88" s="442"/>
      <c r="H88" s="442"/>
      <c r="I88" s="235"/>
      <c r="J88" s="237"/>
      <c r="K88" s="235"/>
      <c r="L88" s="235"/>
      <c r="M88" s="443"/>
      <c r="N88" s="444"/>
      <c r="O88" s="235"/>
      <c r="P88" s="235"/>
      <c r="Q88" s="235"/>
      <c r="R88" s="235"/>
      <c r="S88" s="235"/>
      <c r="T88" s="235"/>
      <c r="U88" s="235"/>
      <c r="V88" s="235"/>
      <c r="W88" s="235"/>
      <c r="X88" s="235"/>
      <c r="Y88" s="235"/>
      <c r="Z88" s="235"/>
      <c r="AA88" s="238"/>
      <c r="AB88" s="239"/>
      <c r="AC88" s="443"/>
      <c r="AD88" s="445"/>
      <c r="AE88" s="235"/>
      <c r="AF88" s="235"/>
      <c r="AG88" s="238"/>
      <c r="AH88" s="239"/>
      <c r="AI88" s="441"/>
      <c r="AJ88" s="442"/>
      <c r="AK88" s="446"/>
      <c r="AL88" s="447"/>
      <c r="AM88" s="447"/>
      <c r="AN88" s="444"/>
    </row>
    <row r="89" spans="2:40" ht="13.5" customHeight="1" x14ac:dyDescent="0.15">
      <c r="B89" s="3" t="s">
        <v>209</v>
      </c>
    </row>
  </sheetData>
  <mergeCells count="44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 ref="AK51:AN51"/>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7:AN57"/>
    <mergeCell ref="AK75:AN75"/>
    <mergeCell ref="F76:H76"/>
    <mergeCell ref="M76:N76"/>
    <mergeCell ref="AC76:AD76"/>
    <mergeCell ref="AI76:AJ76"/>
    <mergeCell ref="F58:H58"/>
    <mergeCell ref="M58:N58"/>
    <mergeCell ref="AC58:AD58"/>
    <mergeCell ref="AI58:AJ58"/>
    <mergeCell ref="AK58:AN58"/>
    <mergeCell ref="F59:H59"/>
    <mergeCell ref="M59:N59"/>
    <mergeCell ref="AC59:AD59"/>
    <mergeCell ref="AI59:AJ59"/>
    <mergeCell ref="AK59:AN59"/>
    <mergeCell ref="AK76:AN76"/>
    <mergeCell ref="F61:H61"/>
    <mergeCell ref="M61:N61"/>
    <mergeCell ref="AC61:AD61"/>
    <mergeCell ref="AI61:AJ61"/>
    <mergeCell ref="AK61:AN61"/>
    <mergeCell ref="F62:H62"/>
    <mergeCell ref="M62:N62"/>
    <mergeCell ref="AC62:AD62"/>
    <mergeCell ref="F88:H88"/>
    <mergeCell ref="M88:N88"/>
    <mergeCell ref="AC88:AD88"/>
    <mergeCell ref="AI88:AJ88"/>
    <mergeCell ref="AK88:AN88"/>
    <mergeCell ref="F60:H60"/>
    <mergeCell ref="M60:N60"/>
    <mergeCell ref="AC60:AD60"/>
    <mergeCell ref="AI60:AJ60"/>
    <mergeCell ref="AK60:AN60"/>
    <mergeCell ref="F87:H87"/>
    <mergeCell ref="M87:N87"/>
    <mergeCell ref="AC87:AD87"/>
    <mergeCell ref="AI87:AJ87"/>
    <mergeCell ref="AK87:AN87"/>
    <mergeCell ref="F74:H74"/>
    <mergeCell ref="M74:N74"/>
    <mergeCell ref="AC74:AD74"/>
    <mergeCell ref="AI74:AJ74"/>
    <mergeCell ref="AK74:AN74"/>
    <mergeCell ref="F75:H75"/>
    <mergeCell ref="M75:N75"/>
    <mergeCell ref="AC75:AD75"/>
    <mergeCell ref="AI75:AJ75"/>
    <mergeCell ref="F77:H77"/>
    <mergeCell ref="M77:N77"/>
    <mergeCell ref="AC77:AD77"/>
    <mergeCell ref="AI77:AJ77"/>
    <mergeCell ref="AK77:AN77"/>
    <mergeCell ref="F78:H78"/>
    <mergeCell ref="M78:N78"/>
    <mergeCell ref="AC78:AD78"/>
    <mergeCell ref="AI78:AJ78"/>
    <mergeCell ref="AK78:AN78"/>
    <mergeCell ref="F79:H79"/>
    <mergeCell ref="M79:N79"/>
    <mergeCell ref="AC79:AD79"/>
    <mergeCell ref="AI79:AJ79"/>
    <mergeCell ref="AK79:AN79"/>
    <mergeCell ref="F80:H80"/>
    <mergeCell ref="M80:N80"/>
    <mergeCell ref="AC80:AD80"/>
    <mergeCell ref="AI80:AJ80"/>
    <mergeCell ref="AK80:AN80"/>
    <mergeCell ref="F81:H81"/>
    <mergeCell ref="M81:N81"/>
    <mergeCell ref="AC81:AD81"/>
    <mergeCell ref="AI81:AJ81"/>
    <mergeCell ref="AK81:AN81"/>
    <mergeCell ref="F82:H82"/>
    <mergeCell ref="M82:N82"/>
    <mergeCell ref="AC82:AD82"/>
    <mergeCell ref="AI82:AJ82"/>
    <mergeCell ref="AK82:AN82"/>
    <mergeCell ref="F83:H83"/>
    <mergeCell ref="M83:N83"/>
    <mergeCell ref="AC83:AD83"/>
    <mergeCell ref="AI83:AJ83"/>
    <mergeCell ref="AK83:AN83"/>
    <mergeCell ref="F84:H84"/>
    <mergeCell ref="M84:N84"/>
    <mergeCell ref="AC84:AD84"/>
    <mergeCell ref="AI84:AJ84"/>
    <mergeCell ref="AK84:AN84"/>
    <mergeCell ref="F85:H85"/>
    <mergeCell ref="M85:N85"/>
    <mergeCell ref="AC85:AD85"/>
    <mergeCell ref="AI85:AJ85"/>
    <mergeCell ref="AK85:AN85"/>
    <mergeCell ref="F86:H86"/>
    <mergeCell ref="M86:N86"/>
    <mergeCell ref="AC86:AD86"/>
    <mergeCell ref="AI86:AJ86"/>
    <mergeCell ref="AK86:AN86"/>
    <mergeCell ref="AI62:AJ62"/>
    <mergeCell ref="AK62:AN62"/>
    <mergeCell ref="F63:H63"/>
    <mergeCell ref="M63:N63"/>
    <mergeCell ref="AC63:AD63"/>
    <mergeCell ref="AI63:AJ63"/>
    <mergeCell ref="AK63:AN63"/>
    <mergeCell ref="F64:H64"/>
    <mergeCell ref="M64:N64"/>
    <mergeCell ref="AC64:AD64"/>
    <mergeCell ref="AI64:AJ64"/>
    <mergeCell ref="AK64:AN64"/>
    <mergeCell ref="F65:H65"/>
    <mergeCell ref="M65:N65"/>
    <mergeCell ref="AC65:AD65"/>
    <mergeCell ref="AI65:AJ65"/>
    <mergeCell ref="AK65:AN65"/>
    <mergeCell ref="F66:H66"/>
    <mergeCell ref="M66:N66"/>
    <mergeCell ref="AC66:AD66"/>
    <mergeCell ref="AI66:AJ66"/>
    <mergeCell ref="AK66:AN66"/>
    <mergeCell ref="F67:H67"/>
    <mergeCell ref="M67:N67"/>
    <mergeCell ref="AC67:AD67"/>
    <mergeCell ref="AI67:AJ67"/>
    <mergeCell ref="AK67:AN67"/>
    <mergeCell ref="F68:H68"/>
    <mergeCell ref="M68:N68"/>
    <mergeCell ref="AC68:AD68"/>
    <mergeCell ref="AI68:AJ68"/>
    <mergeCell ref="AK68:AN68"/>
    <mergeCell ref="F69:H69"/>
    <mergeCell ref="M69:N69"/>
    <mergeCell ref="AC69:AD69"/>
    <mergeCell ref="AI69:AJ69"/>
    <mergeCell ref="AK69:AN69"/>
    <mergeCell ref="F70:H70"/>
    <mergeCell ref="M70:N70"/>
    <mergeCell ref="AC70:AD70"/>
    <mergeCell ref="AI70:AJ70"/>
    <mergeCell ref="AK70:AN70"/>
    <mergeCell ref="F73:H73"/>
    <mergeCell ref="M73:N73"/>
    <mergeCell ref="AC73:AD73"/>
    <mergeCell ref="AI73:AJ73"/>
    <mergeCell ref="AK73:AN73"/>
    <mergeCell ref="F71:H71"/>
    <mergeCell ref="M71:N71"/>
    <mergeCell ref="AC71:AD71"/>
    <mergeCell ref="AI71:AJ71"/>
    <mergeCell ref="AK71:AN71"/>
    <mergeCell ref="F72:H72"/>
    <mergeCell ref="M72:N72"/>
    <mergeCell ref="AC72:AD72"/>
    <mergeCell ref="AI72:AJ72"/>
    <mergeCell ref="AK72:AN72"/>
  </mergeCells>
  <phoneticPr fontId="11"/>
  <dataValidations count="1">
    <dataValidation type="list" allowBlank="1" showInputMessage="1" showErrorMessage="1" sqref="U23 U37 AB23 AE13 AF12:AG12 AH11 AH43 U55 AB55 AE45 AF44:AG44 U82 K10:L88 U69"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1" fitToWidth="0" fitToHeight="2" orientation="landscape" copies="2" r:id="rId1"/>
  <headerFooter alignWithMargins="0"/>
  <rowBreaks count="1" manualBreakCount="1">
    <brk id="49" min="1"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I18"/>
  <sheetViews>
    <sheetView showGridLines="0" showZeros="0" view="pageBreakPreview" zoomScaleNormal="70" zoomScaleSheetLayoutView="100" workbookViewId="0">
      <selection activeCell="AL13" sqref="AL13"/>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4" customFormat="1" ht="24.95" customHeight="1" x14ac:dyDescent="0.15">
      <c r="B3" s="552" t="s">
        <v>210</v>
      </c>
      <c r="C3" s="552"/>
      <c r="D3" s="552"/>
      <c r="E3" s="552"/>
      <c r="F3" s="552"/>
      <c r="G3" s="552"/>
      <c r="H3" s="552"/>
      <c r="I3" s="552"/>
      <c r="J3" s="552"/>
      <c r="K3" s="552"/>
      <c r="L3" s="552"/>
      <c r="M3" s="552"/>
      <c r="N3" s="552"/>
      <c r="O3" s="552"/>
      <c r="P3" s="552"/>
      <c r="Q3" s="552"/>
      <c r="R3" s="552"/>
      <c r="S3" s="552"/>
      <c r="T3" s="552"/>
      <c r="U3" s="552"/>
      <c r="V3" s="552"/>
      <c r="W3" s="552"/>
      <c r="X3" s="552"/>
      <c r="Y3" s="552"/>
      <c r="Z3" s="552"/>
      <c r="AA3" s="552"/>
      <c r="AB3" s="552"/>
      <c r="AC3" s="552"/>
      <c r="AD3" s="552"/>
      <c r="AE3" s="552"/>
      <c r="AF3" s="552"/>
      <c r="AG3" s="552"/>
      <c r="AH3" s="552"/>
      <c r="AI3" s="552"/>
    </row>
    <row r="4" spans="2:35" ht="20.100000000000001" customHeight="1" x14ac:dyDescent="0.15">
      <c r="B4" s="553" t="s">
        <v>532</v>
      </c>
      <c r="C4" s="554"/>
      <c r="D4" s="555"/>
      <c r="E4" s="556" t="str">
        <f>'様式A-1'!$D$3</f>
        <v>ナカヤマトンネル</v>
      </c>
      <c r="F4" s="557"/>
      <c r="G4" s="557"/>
      <c r="H4" s="557"/>
      <c r="I4" s="558"/>
      <c r="J4" s="559" t="s">
        <v>533</v>
      </c>
      <c r="K4" s="559"/>
      <c r="L4" s="559"/>
      <c r="M4" s="560" t="str">
        <f>'様式A-1'!$J$3</f>
        <v>一般県道藤生停車場錦帯橋線</v>
      </c>
      <c r="N4" s="560"/>
      <c r="O4" s="560"/>
      <c r="P4" s="560"/>
      <c r="Q4" s="560"/>
      <c r="R4" s="560"/>
      <c r="S4" s="534" t="s">
        <v>534</v>
      </c>
      <c r="T4" s="535"/>
      <c r="U4" s="535"/>
      <c r="V4" s="536"/>
      <c r="W4" s="540" t="str">
        <f>'様式A-1'!$K$5</f>
        <v>復建調査設計㈱・小笠原洋</v>
      </c>
      <c r="X4" s="541"/>
      <c r="Y4" s="541"/>
      <c r="Z4" s="541"/>
      <c r="AA4" s="541"/>
      <c r="AB4" s="542"/>
      <c r="AC4" s="546" t="s">
        <v>535</v>
      </c>
      <c r="AD4" s="547"/>
      <c r="AE4" s="548"/>
      <c r="AF4" s="561">
        <f>'様式A-1'!$R$5</f>
        <v>45967</v>
      </c>
      <c r="AG4" s="562"/>
      <c r="AH4" s="562"/>
      <c r="AI4" s="563"/>
    </row>
    <row r="5" spans="2:35" ht="20.100000000000001" customHeight="1" x14ac:dyDescent="0.15">
      <c r="B5" s="567" t="s">
        <v>536</v>
      </c>
      <c r="C5" s="568"/>
      <c r="D5" s="569"/>
      <c r="E5" s="570" t="str">
        <f>'様式A-1'!$D$4</f>
        <v>中山トンネル</v>
      </c>
      <c r="F5" s="571"/>
      <c r="G5" s="571"/>
      <c r="H5" s="571"/>
      <c r="I5" s="572"/>
      <c r="J5" s="573" t="s">
        <v>537</v>
      </c>
      <c r="K5" s="573"/>
      <c r="L5" s="573"/>
      <c r="M5" s="560" t="str">
        <f>'様式A-1'!$R$3</f>
        <v>山口県岩国土木建築事務所</v>
      </c>
      <c r="N5" s="560"/>
      <c r="O5" s="560"/>
      <c r="P5" s="560"/>
      <c r="Q5" s="560"/>
      <c r="R5" s="560"/>
      <c r="S5" s="537"/>
      <c r="T5" s="538"/>
      <c r="U5" s="538"/>
      <c r="V5" s="539"/>
      <c r="W5" s="543"/>
      <c r="X5" s="544"/>
      <c r="Y5" s="544"/>
      <c r="Z5" s="544"/>
      <c r="AA5" s="544"/>
      <c r="AB5" s="545"/>
      <c r="AC5" s="549"/>
      <c r="AD5" s="550"/>
      <c r="AE5" s="551"/>
      <c r="AF5" s="564"/>
      <c r="AG5" s="565"/>
      <c r="AH5" s="565"/>
      <c r="AI5" s="566"/>
    </row>
    <row r="6" spans="2:35" ht="26.25" customHeight="1" x14ac:dyDescent="0.15">
      <c r="B6" s="530" t="s">
        <v>211</v>
      </c>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row>
    <row r="7" spans="2:35" ht="35.450000000000003" customHeight="1" x14ac:dyDescent="0.15">
      <c r="B7" s="531"/>
      <c r="C7" s="533"/>
      <c r="D7" s="533"/>
      <c r="E7" s="533"/>
      <c r="F7" s="533"/>
      <c r="G7" s="533"/>
      <c r="H7" s="533"/>
      <c r="I7" s="533"/>
      <c r="J7" s="533"/>
      <c r="K7" s="533"/>
      <c r="L7" s="533"/>
      <c r="M7" s="533"/>
      <c r="N7" s="533"/>
      <c r="O7" s="533"/>
      <c r="P7" s="533"/>
      <c r="Q7" s="533"/>
      <c r="R7" s="533"/>
      <c r="S7" s="533"/>
      <c r="T7" s="533"/>
      <c r="U7" s="533"/>
      <c r="V7" s="533"/>
      <c r="W7" s="533"/>
      <c r="X7" s="533"/>
      <c r="Y7" s="533"/>
      <c r="Z7" s="533"/>
      <c r="AA7" s="533"/>
      <c r="AB7" s="533"/>
      <c r="AC7" s="533"/>
      <c r="AD7" s="533"/>
      <c r="AE7" s="533"/>
      <c r="AF7" s="533"/>
      <c r="AG7" s="533"/>
      <c r="AH7" s="533"/>
      <c r="AI7" s="533"/>
    </row>
    <row r="8" spans="2:35" ht="35.450000000000003" customHeight="1" x14ac:dyDescent="0.15">
      <c r="B8" s="531"/>
      <c r="C8" s="533"/>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row>
    <row r="9" spans="2:35" ht="35.450000000000003" customHeight="1" x14ac:dyDescent="0.15">
      <c r="B9" s="531"/>
      <c r="C9" s="533"/>
      <c r="D9" s="533"/>
      <c r="E9" s="533"/>
      <c r="F9" s="533"/>
      <c r="G9" s="533"/>
      <c r="H9" s="533"/>
      <c r="I9" s="533"/>
      <c r="J9" s="533"/>
      <c r="K9" s="533"/>
      <c r="L9" s="533"/>
      <c r="M9" s="533"/>
      <c r="N9" s="533"/>
      <c r="O9" s="533"/>
      <c r="P9" s="533"/>
      <c r="Q9" s="533"/>
      <c r="R9" s="533"/>
      <c r="S9" s="533"/>
      <c r="T9" s="533"/>
      <c r="U9" s="533"/>
      <c r="V9" s="533"/>
      <c r="W9" s="533"/>
      <c r="X9" s="533"/>
      <c r="Y9" s="533"/>
      <c r="Z9" s="533"/>
      <c r="AA9" s="533"/>
      <c r="AB9" s="533"/>
      <c r="AC9" s="533"/>
      <c r="AD9" s="533"/>
      <c r="AE9" s="533"/>
      <c r="AF9" s="533"/>
      <c r="AG9" s="533"/>
      <c r="AH9" s="533"/>
      <c r="AI9" s="533"/>
    </row>
    <row r="10" spans="2:35" ht="35.450000000000003" customHeight="1" x14ac:dyDescent="0.15">
      <c r="B10" s="531"/>
      <c r="C10" s="533"/>
      <c r="D10" s="533"/>
      <c r="E10" s="533"/>
      <c r="F10" s="533"/>
      <c r="G10" s="533"/>
      <c r="H10" s="533"/>
      <c r="I10" s="533"/>
      <c r="J10" s="533"/>
      <c r="K10" s="533"/>
      <c r="L10" s="533"/>
      <c r="M10" s="533"/>
      <c r="N10" s="533"/>
      <c r="O10" s="533"/>
      <c r="P10" s="533"/>
      <c r="Q10" s="533"/>
      <c r="R10" s="533"/>
      <c r="S10" s="533"/>
      <c r="T10" s="533"/>
      <c r="U10" s="533"/>
      <c r="V10" s="533"/>
      <c r="W10" s="533"/>
      <c r="X10" s="533"/>
      <c r="Y10" s="533"/>
      <c r="Z10" s="533"/>
      <c r="AA10" s="533"/>
      <c r="AB10" s="533"/>
      <c r="AC10" s="533"/>
      <c r="AD10" s="533"/>
      <c r="AE10" s="533"/>
      <c r="AF10" s="533"/>
      <c r="AG10" s="533"/>
      <c r="AH10" s="533"/>
      <c r="AI10" s="533"/>
    </row>
    <row r="11" spans="2:35" ht="35.450000000000003" customHeight="1" x14ac:dyDescent="0.15">
      <c r="B11" s="531"/>
      <c r="C11" s="533"/>
      <c r="D11" s="533"/>
      <c r="E11" s="533"/>
      <c r="F11" s="533"/>
      <c r="G11" s="533"/>
      <c r="H11" s="533"/>
      <c r="I11" s="533"/>
      <c r="J11" s="533"/>
      <c r="K11" s="533"/>
      <c r="L11" s="533"/>
      <c r="M11" s="533"/>
      <c r="N11" s="533"/>
      <c r="O11" s="533"/>
      <c r="P11" s="533"/>
      <c r="Q11" s="533"/>
      <c r="R11" s="533"/>
      <c r="S11" s="533"/>
      <c r="T11" s="533"/>
      <c r="U11" s="533"/>
      <c r="V11" s="533"/>
      <c r="W11" s="533"/>
      <c r="X11" s="533"/>
      <c r="Y11" s="533"/>
      <c r="Z11" s="533"/>
      <c r="AA11" s="533"/>
      <c r="AB11" s="533"/>
      <c r="AC11" s="533"/>
      <c r="AD11" s="533"/>
      <c r="AE11" s="533"/>
      <c r="AF11" s="533"/>
      <c r="AG11" s="533"/>
      <c r="AH11" s="533"/>
      <c r="AI11" s="533"/>
    </row>
    <row r="12" spans="2:35" ht="35.450000000000003" customHeight="1" x14ac:dyDescent="0.15">
      <c r="B12" s="531"/>
      <c r="C12" s="533"/>
      <c r="D12" s="533"/>
      <c r="E12" s="533"/>
      <c r="F12" s="533"/>
      <c r="G12" s="533"/>
      <c r="H12" s="533"/>
      <c r="I12" s="533"/>
      <c r="J12" s="533"/>
      <c r="K12" s="533"/>
      <c r="L12" s="533"/>
      <c r="M12" s="533"/>
      <c r="N12" s="533"/>
      <c r="O12" s="533"/>
      <c r="P12" s="533"/>
      <c r="Q12" s="533"/>
      <c r="R12" s="533"/>
      <c r="S12" s="533"/>
      <c r="T12" s="533"/>
      <c r="U12" s="533"/>
      <c r="V12" s="533"/>
      <c r="W12" s="533"/>
      <c r="X12" s="533"/>
      <c r="Y12" s="533"/>
      <c r="Z12" s="533"/>
      <c r="AA12" s="533"/>
      <c r="AB12" s="533"/>
      <c r="AC12" s="533"/>
      <c r="AD12" s="533"/>
      <c r="AE12" s="533"/>
      <c r="AF12" s="533"/>
      <c r="AG12" s="533"/>
      <c r="AH12" s="533"/>
      <c r="AI12" s="533"/>
    </row>
    <row r="13" spans="2:35" ht="35.450000000000003" customHeight="1" x14ac:dyDescent="0.15">
      <c r="B13" s="531"/>
      <c r="C13" s="533"/>
      <c r="D13" s="533"/>
      <c r="E13" s="533"/>
      <c r="F13" s="533"/>
      <c r="G13" s="533"/>
      <c r="H13" s="533"/>
      <c r="I13" s="533"/>
      <c r="J13" s="533"/>
      <c r="K13" s="533"/>
      <c r="L13" s="533"/>
      <c r="M13" s="533"/>
      <c r="N13" s="533"/>
      <c r="O13" s="533"/>
      <c r="P13" s="533"/>
      <c r="Q13" s="533"/>
      <c r="R13" s="533"/>
      <c r="S13" s="533"/>
      <c r="T13" s="533"/>
      <c r="U13" s="533"/>
      <c r="V13" s="533"/>
      <c r="W13" s="533"/>
      <c r="X13" s="533"/>
      <c r="Y13" s="533"/>
      <c r="Z13" s="533"/>
      <c r="AA13" s="533"/>
      <c r="AB13" s="533"/>
      <c r="AC13" s="533"/>
      <c r="AD13" s="533"/>
      <c r="AE13" s="533"/>
      <c r="AF13" s="533"/>
      <c r="AG13" s="533"/>
      <c r="AH13" s="533"/>
      <c r="AI13" s="533"/>
    </row>
    <row r="14" spans="2:35" ht="35.450000000000003" customHeight="1" x14ac:dyDescent="0.15">
      <c r="B14" s="531"/>
      <c r="C14" s="533"/>
      <c r="D14" s="533"/>
      <c r="E14" s="533"/>
      <c r="F14" s="533"/>
      <c r="G14" s="533"/>
      <c r="H14" s="533"/>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row>
    <row r="15" spans="2:35" ht="35.450000000000003" customHeight="1" x14ac:dyDescent="0.15">
      <c r="B15" s="531"/>
      <c r="C15" s="533"/>
      <c r="D15" s="533"/>
      <c r="E15" s="533"/>
      <c r="F15" s="533"/>
      <c r="G15" s="533"/>
      <c r="H15" s="533"/>
      <c r="I15" s="533"/>
      <c r="J15" s="533"/>
      <c r="K15" s="533"/>
      <c r="L15" s="533"/>
      <c r="M15" s="533"/>
      <c r="N15" s="533"/>
      <c r="O15" s="533"/>
      <c r="P15" s="533"/>
      <c r="Q15" s="533"/>
      <c r="R15" s="533"/>
      <c r="S15" s="533"/>
      <c r="T15" s="533"/>
      <c r="U15" s="533"/>
      <c r="V15" s="533"/>
      <c r="W15" s="533"/>
      <c r="X15" s="533"/>
      <c r="Y15" s="533"/>
      <c r="Z15" s="533"/>
      <c r="AA15" s="533"/>
      <c r="AB15" s="533"/>
      <c r="AC15" s="533"/>
      <c r="AD15" s="533"/>
      <c r="AE15" s="533"/>
      <c r="AF15" s="533"/>
      <c r="AG15" s="533"/>
      <c r="AH15" s="533"/>
      <c r="AI15" s="533"/>
    </row>
    <row r="16" spans="2:35" ht="35.450000000000003" customHeight="1" x14ac:dyDescent="0.15">
      <c r="B16" s="531"/>
      <c r="C16" s="533"/>
      <c r="D16" s="533"/>
      <c r="E16" s="533"/>
      <c r="F16" s="533"/>
      <c r="G16" s="533"/>
      <c r="H16" s="533"/>
      <c r="I16" s="533"/>
      <c r="J16" s="533"/>
      <c r="K16" s="533"/>
      <c r="L16" s="533"/>
      <c r="M16" s="533"/>
      <c r="N16" s="533"/>
      <c r="O16" s="533"/>
      <c r="P16" s="533"/>
      <c r="Q16" s="533"/>
      <c r="R16" s="533"/>
      <c r="S16" s="533"/>
      <c r="T16" s="533"/>
      <c r="U16" s="533"/>
      <c r="V16" s="533"/>
      <c r="W16" s="533"/>
      <c r="X16" s="533"/>
      <c r="Y16" s="533"/>
      <c r="Z16" s="533"/>
      <c r="AA16" s="533"/>
      <c r="AB16" s="533"/>
      <c r="AC16" s="533"/>
      <c r="AD16" s="533"/>
      <c r="AE16" s="533"/>
      <c r="AF16" s="533"/>
      <c r="AG16" s="533"/>
      <c r="AH16" s="533"/>
      <c r="AI16" s="533"/>
    </row>
    <row r="17" spans="2:35" ht="35.450000000000003" customHeight="1" x14ac:dyDescent="0.15">
      <c r="B17" s="531"/>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533"/>
      <c r="AD17" s="533"/>
      <c r="AE17" s="533"/>
      <c r="AF17" s="533"/>
      <c r="AG17" s="533"/>
      <c r="AH17" s="533"/>
      <c r="AI17" s="533"/>
    </row>
    <row r="18" spans="2:35" ht="53.25" customHeight="1" x14ac:dyDescent="0.15">
      <c r="B18" s="531"/>
      <c r="C18" s="533"/>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3"/>
      <c r="AB18" s="533"/>
      <c r="AC18" s="533"/>
      <c r="AD18" s="533"/>
      <c r="AE18" s="533"/>
      <c r="AF18" s="533"/>
      <c r="AG18" s="533"/>
      <c r="AH18" s="533"/>
      <c r="AI18" s="53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BF2-5D7B-4250-AA61-AC67E26DD775}">
  <sheetPr codeName="Sheet16">
    <pageSetUpPr fitToPage="1"/>
  </sheetPr>
  <dimension ref="B1:AA37"/>
  <sheetViews>
    <sheetView showGridLines="0" showZeros="0" view="pageBreakPreview" zoomScaleNormal="7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
        <v>606</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
        <v>603</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
        <v>400</v>
      </c>
      <c r="J5" s="370"/>
      <c r="K5" s="371"/>
      <c r="L5" s="302" t="s">
        <v>549</v>
      </c>
      <c r="M5" s="302"/>
      <c r="N5" s="182" t="s">
        <v>550</v>
      </c>
      <c r="O5" s="150">
        <f>+'様式A-1'!$Z$5</f>
        <v>508</v>
      </c>
      <c r="P5" s="183" t="s">
        <v>551</v>
      </c>
      <c r="Q5" s="589" t="s">
        <v>552</v>
      </c>
      <c r="R5" s="586" t="s">
        <v>624</v>
      </c>
      <c r="S5" s="374" t="s">
        <v>65</v>
      </c>
      <c r="T5" s="374"/>
      <c r="U5" s="151" t="s">
        <v>408</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
        <v>824</v>
      </c>
      <c r="J6" s="370"/>
      <c r="K6" s="371"/>
      <c r="L6" s="302" t="s">
        <v>556</v>
      </c>
      <c r="M6" s="302"/>
      <c r="N6" s="182" t="s">
        <v>550</v>
      </c>
      <c r="O6" s="179">
        <f>+'様式A-1'!$E$15</f>
        <v>10.75</v>
      </c>
      <c r="P6" s="183" t="s">
        <v>551</v>
      </c>
      <c r="Q6" s="356"/>
      <c r="R6" s="587"/>
      <c r="S6" s="302" t="s">
        <v>63</v>
      </c>
      <c r="T6" s="302"/>
      <c r="U6" s="152" t="s">
        <v>417</v>
      </c>
      <c r="V6" s="354"/>
      <c r="W6" s="149" t="s">
        <v>546</v>
      </c>
      <c r="X6" s="581">
        <f>+'様式A-1'!$E$10</f>
        <v>132.16652199999999</v>
      </c>
      <c r="Y6" s="582"/>
      <c r="Z6" s="583"/>
    </row>
    <row r="7" spans="2:27" ht="7.5" customHeight="1" x14ac:dyDescent="0.15">
      <c r="B7" s="617" t="s">
        <v>557</v>
      </c>
      <c r="C7" s="617"/>
      <c r="D7" s="618" t="s">
        <v>542</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v>60</v>
      </c>
      <c r="M8" s="604"/>
      <c r="N8" s="188" t="s">
        <v>542</v>
      </c>
      <c r="O8" s="605">
        <v>1</v>
      </c>
      <c r="P8" s="605"/>
      <c r="Q8" s="188" t="s">
        <v>560</v>
      </c>
      <c r="R8" s="603">
        <v>0</v>
      </c>
      <c r="S8" s="604"/>
      <c r="T8" s="590" t="s">
        <v>561</v>
      </c>
      <c r="U8" s="589"/>
      <c r="V8" s="590" t="s">
        <v>562</v>
      </c>
      <c r="W8" s="589"/>
      <c r="X8" s="593">
        <v>11</v>
      </c>
      <c r="Y8" s="594"/>
      <c r="Z8" s="156"/>
      <c r="AA8" s="84"/>
    </row>
    <row r="9" spans="2:27" ht="10.9" customHeight="1" x14ac:dyDescent="0.15">
      <c r="B9" s="617"/>
      <c r="C9" s="617"/>
      <c r="D9" s="618"/>
      <c r="E9" s="618"/>
      <c r="F9" s="156"/>
      <c r="G9" s="619"/>
      <c r="H9" s="620"/>
      <c r="I9" s="622"/>
      <c r="J9" s="597" t="s">
        <v>470</v>
      </c>
      <c r="K9" s="599" t="s">
        <v>523</v>
      </c>
      <c r="L9" s="593">
        <v>0</v>
      </c>
      <c r="M9" s="594"/>
      <c r="N9" s="597" t="s">
        <v>542</v>
      </c>
      <c r="O9" s="593">
        <v>0</v>
      </c>
      <c r="P9" s="594"/>
      <c r="Q9" s="597" t="s">
        <v>560</v>
      </c>
      <c r="R9" s="593">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v>1</v>
      </c>
      <c r="Y10" s="594"/>
      <c r="Z10" s="156"/>
      <c r="AA10" s="84"/>
    </row>
    <row r="11" spans="2:27" ht="21.75" customHeight="1" x14ac:dyDescent="0.15">
      <c r="B11" s="617"/>
      <c r="C11" s="617"/>
      <c r="D11" s="618"/>
      <c r="E11" s="618"/>
      <c r="F11" s="156"/>
      <c r="G11" s="591"/>
      <c r="H11" s="592"/>
      <c r="I11" s="623"/>
      <c r="J11" s="188" t="s">
        <v>564</v>
      </c>
      <c r="K11" s="158" t="s">
        <v>523</v>
      </c>
      <c r="L11" s="614">
        <v>0</v>
      </c>
      <c r="M11" s="615"/>
      <c r="N11" s="188" t="s">
        <v>542</v>
      </c>
      <c r="O11" s="616">
        <v>0</v>
      </c>
      <c r="P11" s="616"/>
      <c r="Q11" s="188" t="s">
        <v>560</v>
      </c>
      <c r="R11" s="614">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J29:P29"/>
    <mergeCell ref="Q29:Y29"/>
    <mergeCell ref="C12:Z28"/>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BDBBCA34-5B3E-429A-896B-AC8BBECD2C44}"/>
    <dataValidation allowBlank="1" showInputMessage="1" showErrorMessage="1" prompt="緯度を小数点以下５桁まで入力する。" sqref="X3:Z3 X5:Z5" xr:uid="{B53F2853-96B4-4891-9ACA-C524B14FCB0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CA10F9-1853-4D09-9F2F-4609AB9D9AD4}">
          <x14:formula1>
            <xm:f>'(参考)リスト'!$G$16:$G$19</xm:f>
          </x14:formula1>
          <xm:sqref>D7:E11</xm:sqref>
        </x14:dataValidation>
        <x14:dataValidation type="list" allowBlank="1" showInputMessage="1" showErrorMessage="1" xr:uid="{32AB079F-2573-495F-B80D-EB5654DC37EB}">
          <x14:formula1>
            <xm:f>'(参考)リスト'!$E$6:$E$10</xm:f>
          </x14:formula1>
          <xm:sqref>U6</xm:sqref>
        </x14:dataValidation>
        <x14:dataValidation type="list" allowBlank="1" showInputMessage="1" showErrorMessage="1" xr:uid="{BA87C761-191D-4D3E-B448-86301CB6A370}">
          <x14:formula1>
            <xm:f>'(参考)リスト'!$F$6:$F$7</xm:f>
          </x14:formula1>
          <xm:sqref>U5</xm:sqref>
        </x14:dataValidation>
        <x14:dataValidation type="list" allowBlank="1" showInputMessage="1" showErrorMessage="1" xr:uid="{116F4AC9-732E-4CF9-A210-885D96A54CE1}">
          <x14:formula1>
            <xm:f>'(参考)リスト'!$D$6:$D$7</xm:f>
          </x14:formula1>
          <xm:sqref>R5:R6</xm:sqref>
        </x14:dataValidation>
        <x14:dataValidation type="list" allowBlank="1" showInputMessage="1" showErrorMessage="1" xr:uid="{D91BCE46-126C-4504-9E3C-14A18C5F00B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5D23-7A95-411F-AE56-E2C437FCEC9B}">
  <sheetPr codeName="Sheet35">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0E5817A7-78F9-493A-8442-006B78CC2266}"/>
    <dataValidation allowBlank="1" showInputMessage="1" showErrorMessage="1" prompt="経度を小数点以下５桁まで入力する。" sqref="X4:Z4 X6:Z6" xr:uid="{4C500FB4-04A9-40B8-9591-3ED8C7208D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FB63AF-D894-4B08-8B89-53B26BCF7A18}">
          <x14:formula1>
            <xm:f>'(参考)リスト'!$C$6:$C$11</xm:f>
          </x14:formula1>
          <xm:sqref>I5:K5</xm:sqref>
        </x14:dataValidation>
        <x14:dataValidation type="list" allowBlank="1" showInputMessage="1" showErrorMessage="1" xr:uid="{58A57209-DD32-473D-AAF0-01823670879B}">
          <x14:formula1>
            <xm:f>'(参考)リスト'!$D$6:$D$7</xm:f>
          </x14:formula1>
          <xm:sqref>R5:R6</xm:sqref>
        </x14:dataValidation>
        <x14:dataValidation type="list" allowBlank="1" showInputMessage="1" showErrorMessage="1" xr:uid="{3CF569BF-2D54-447B-99F4-8D2258A03CE5}">
          <x14:formula1>
            <xm:f>'(参考)リスト'!$F$6:$F$7</xm:f>
          </x14:formula1>
          <xm:sqref>U5</xm:sqref>
        </x14:dataValidation>
        <x14:dataValidation type="list" allowBlank="1" showInputMessage="1" showErrorMessage="1" xr:uid="{C7611C9D-4833-467E-B0C9-501C1AEA1701}">
          <x14:formula1>
            <xm:f>'(参考)リスト'!$E$6:$E$10</xm:f>
          </x14:formula1>
          <xm:sqref>U6</xm:sqref>
        </x14:dataValidation>
        <x14:dataValidation type="list" allowBlank="1" showInputMessage="1" showErrorMessage="1" xr:uid="{905C8F01-A243-466E-A6C2-673E819E413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C834-68CE-4F3A-BFB0-042DCE812589}">
  <sheetPr codeName="Sheet36">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111412F5-EA60-4AB6-ACCC-8955704812A0}"/>
    <dataValidation allowBlank="1" showInputMessage="1" showErrorMessage="1" prompt="経度を小数点以下５桁まで入力する。" sqref="X4:Z4 X6:Z6" xr:uid="{1AD5D4B2-1DD5-408A-B2AB-539A503FFC5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6F6259-590C-4B9F-9CF8-CB3ECD3C2DC5}">
          <x14:formula1>
            <xm:f>'(参考)リスト'!$C$6:$C$11</xm:f>
          </x14:formula1>
          <xm:sqref>I5:K5</xm:sqref>
        </x14:dataValidation>
        <x14:dataValidation type="list" allowBlank="1" showInputMessage="1" showErrorMessage="1" xr:uid="{6A168D4D-C383-4504-B530-FEE806F59664}">
          <x14:formula1>
            <xm:f>'(参考)リスト'!$D$6:$D$7</xm:f>
          </x14:formula1>
          <xm:sqref>R5:R6</xm:sqref>
        </x14:dataValidation>
        <x14:dataValidation type="list" allowBlank="1" showInputMessage="1" showErrorMessage="1" xr:uid="{C8DF6F65-6C68-4A51-948A-9E7C1062F38E}">
          <x14:formula1>
            <xm:f>'(参考)リスト'!$F$6:$F$7</xm:f>
          </x14:formula1>
          <xm:sqref>U5</xm:sqref>
        </x14:dataValidation>
        <x14:dataValidation type="list" allowBlank="1" showInputMessage="1" showErrorMessage="1" xr:uid="{7F5BE95E-4983-43E9-85D1-B8DF20E3A1F3}">
          <x14:formula1>
            <xm:f>'(参考)リスト'!$E$6:$E$10</xm:f>
          </x14:formula1>
          <xm:sqref>U6</xm:sqref>
        </x14:dataValidation>
        <x14:dataValidation type="list" allowBlank="1" showInputMessage="1" showErrorMessage="1" xr:uid="{FEA2FF38-87E9-40B2-9A86-140399BF429C}">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8B71-86D8-40D4-9AED-E6172551C191}">
  <sheetPr codeName="Sheet37">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F8CC582F-6EC6-40EF-AFFB-A9FFD9586852}"/>
    <dataValidation allowBlank="1" showInputMessage="1" showErrorMessage="1" prompt="経度を小数点以下５桁まで入力する。" sqref="X4:Z4 X6:Z6" xr:uid="{4C1C3CA8-456D-4C85-9699-82529F4434E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9EF319-7DF4-47B0-B8F0-C74D6DACEE14}">
          <x14:formula1>
            <xm:f>'(参考)リスト'!$C$6:$C$11</xm:f>
          </x14:formula1>
          <xm:sqref>I5:K5</xm:sqref>
        </x14:dataValidation>
        <x14:dataValidation type="list" allowBlank="1" showInputMessage="1" showErrorMessage="1" xr:uid="{F00D8F97-DB6E-4A03-AD3B-C3CC1076B70B}">
          <x14:formula1>
            <xm:f>'(参考)リスト'!$D$6:$D$7</xm:f>
          </x14:formula1>
          <xm:sqref>R5:R6</xm:sqref>
        </x14:dataValidation>
        <x14:dataValidation type="list" allowBlank="1" showInputMessage="1" showErrorMessage="1" xr:uid="{278562CA-1F0D-4A89-AC57-1F412472AD84}">
          <x14:formula1>
            <xm:f>'(参考)リスト'!$F$6:$F$7</xm:f>
          </x14:formula1>
          <xm:sqref>U5</xm:sqref>
        </x14:dataValidation>
        <x14:dataValidation type="list" allowBlank="1" showInputMessage="1" showErrorMessage="1" xr:uid="{B743A3CF-8DB1-4F97-AB85-994684BD47E8}">
          <x14:formula1>
            <xm:f>'(参考)リスト'!$E$6:$E$10</xm:f>
          </x14:formula1>
          <xm:sqref>U6</xm:sqref>
        </x14:dataValidation>
        <x14:dataValidation type="list" allowBlank="1" showInputMessage="1" showErrorMessage="1" xr:uid="{9655088B-1E29-4B9F-B82D-DE70115A8230}">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9E0B-BACB-4188-B52F-A1222FF0A113}">
  <sheetPr codeName="Sheet144">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9EC315E7-F74E-4ED8-AF66-5ACD0FA2368C}"/>
    <dataValidation allowBlank="1" showInputMessage="1" showErrorMessage="1" prompt="経度を小数点以下５桁まで入力する。" sqref="X4:Z4 X6:Z6" xr:uid="{39E2465F-B815-484E-AFBA-149E0C356803}"/>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D0AA92-8777-4D51-B3D0-77BBECFF6909}">
          <x14:formula1>
            <xm:f>'(参考)リスト'!$C$6:$C$11</xm:f>
          </x14:formula1>
          <xm:sqref>I5:K5</xm:sqref>
        </x14:dataValidation>
        <x14:dataValidation type="list" allowBlank="1" showInputMessage="1" showErrorMessage="1" xr:uid="{BC592ADE-7F53-44E5-8BDE-EFBC8562405B}">
          <x14:formula1>
            <xm:f>'(参考)リスト'!$D$6:$D$7</xm:f>
          </x14:formula1>
          <xm:sqref>R5:R6</xm:sqref>
        </x14:dataValidation>
        <x14:dataValidation type="list" allowBlank="1" showInputMessage="1" showErrorMessage="1" xr:uid="{69D39F32-E930-400F-B786-2AC14069A3A8}">
          <x14:formula1>
            <xm:f>'(参考)リスト'!$F$6:$F$7</xm:f>
          </x14:formula1>
          <xm:sqref>U5</xm:sqref>
        </x14:dataValidation>
        <x14:dataValidation type="list" allowBlank="1" showInputMessage="1" showErrorMessage="1" xr:uid="{C20CFEBD-3823-49EB-9638-68407DC76F47}">
          <x14:formula1>
            <xm:f>'(参考)リスト'!$E$6:$E$10</xm:f>
          </x14:formula1>
          <xm:sqref>U6</xm:sqref>
        </x14:dataValidation>
        <x14:dataValidation type="list" allowBlank="1" showInputMessage="1" showErrorMessage="1" xr:uid="{468A8222-1221-4086-9BD8-A3716A60BA1B}">
          <x14:formula1>
            <xm:f>'(参考)リスト'!$G$16:$G$19</xm:f>
          </x14:formula1>
          <xm:sqref>D7:E11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A57E8-586C-4772-BDFC-DB526FF9CE17}">
  <sheetPr codeName="Sheet145">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E5D1CB91-645F-4C48-9621-E2FECC5CDE52}"/>
    <dataValidation allowBlank="1" showInputMessage="1" showErrorMessage="1" prompt="経度を小数点以下５桁まで入力する。" sqref="X4:Z4 X6:Z6" xr:uid="{757E6BD8-DA2D-4D92-B17F-759412B907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0E401A-3FBF-46B2-A353-3277D42600CA}">
          <x14:formula1>
            <xm:f>'(参考)リスト'!$C$6:$C$11</xm:f>
          </x14:formula1>
          <xm:sqref>I5:K5</xm:sqref>
        </x14:dataValidation>
        <x14:dataValidation type="list" allowBlank="1" showInputMessage="1" showErrorMessage="1" xr:uid="{223A8F61-232C-4188-9EA9-941649E10A94}">
          <x14:formula1>
            <xm:f>'(参考)リスト'!$D$6:$D$7</xm:f>
          </x14:formula1>
          <xm:sqref>R5:R6</xm:sqref>
        </x14:dataValidation>
        <x14:dataValidation type="list" allowBlank="1" showInputMessage="1" showErrorMessage="1" xr:uid="{DEA16933-9952-4654-9005-6062A51F2E7D}">
          <x14:formula1>
            <xm:f>'(参考)リスト'!$F$6:$F$7</xm:f>
          </x14:formula1>
          <xm:sqref>U5</xm:sqref>
        </x14:dataValidation>
        <x14:dataValidation type="list" allowBlank="1" showInputMessage="1" showErrorMessage="1" xr:uid="{9E88033D-073F-4C76-80D4-7A39CC56EBE7}">
          <x14:formula1>
            <xm:f>'(参考)リスト'!$E$6:$E$10</xm:f>
          </x14:formula1>
          <xm:sqref>U6</xm:sqref>
        </x14:dataValidation>
        <x14:dataValidation type="list" allowBlank="1" showInputMessage="1" showErrorMessage="1" xr:uid="{36F810DF-C53C-44CB-A4C2-735D77231799}">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84289-3E7D-4ED7-9A9B-7E6C1A46D71D}">
  <sheetPr codeName="Sheet52">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dataValidations count="2">
    <dataValidation allowBlank="1" showInputMessage="1" showErrorMessage="1" prompt="緯度を小数点以下５桁まで入力する。" sqref="X3:Z3 X5:Z5" xr:uid="{DA96E27F-8755-4748-9912-AD85BC3797A4}"/>
    <dataValidation allowBlank="1" showInputMessage="1" showErrorMessage="1" prompt="経度を小数点以下５桁まで入力する。" sqref="X4:Z4 X6:Z6" xr:uid="{C33A1E74-2E26-4FA2-95A4-03D188D4A0D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A13B91-753F-4CF1-90C4-92FB2EF3E4EA}">
          <x14:formula1>
            <xm:f>'(参考)リスト'!$C$6:$C$11</xm:f>
          </x14:formula1>
          <xm:sqref>I5:K5</xm:sqref>
        </x14:dataValidation>
        <x14:dataValidation type="list" allowBlank="1" showInputMessage="1" showErrorMessage="1" xr:uid="{EC007CE3-4FCE-4FEC-AB94-E98173B13D9F}">
          <x14:formula1>
            <xm:f>'(参考)リスト'!$D$6:$D$7</xm:f>
          </x14:formula1>
          <xm:sqref>R5:R6</xm:sqref>
        </x14:dataValidation>
        <x14:dataValidation type="list" allowBlank="1" showInputMessage="1" showErrorMessage="1" xr:uid="{A357C814-1D62-4522-9B7D-097A181C0479}">
          <x14:formula1>
            <xm:f>'(参考)リスト'!$F$6:$F$7</xm:f>
          </x14:formula1>
          <xm:sqref>U5</xm:sqref>
        </x14:dataValidation>
        <x14:dataValidation type="list" allowBlank="1" showInputMessage="1" showErrorMessage="1" xr:uid="{1A37A9C9-48A1-4D50-899C-269EF2DCD1D6}">
          <x14:formula1>
            <xm:f>'(参考)リスト'!$E$6:$E$10</xm:f>
          </x14:formula1>
          <xm:sqref>U6</xm:sqref>
        </x14:dataValidation>
        <x14:dataValidation type="list" allowBlank="1" showInputMessage="1" showErrorMessage="1" xr:uid="{D6113613-9F0D-4795-B6D9-2CFF098B025D}">
          <x14:formula1>
            <xm:f>'(参考)リスト'!$G$16:$G$19</xm:f>
          </x14:formula1>
          <xm:sqref>D7:E11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E1B7-59CD-4D98-AB39-29742603D01B}">
  <sheetPr codeName="Sheet53">
    <pageSetUpPr fitToPage="1"/>
  </sheetPr>
  <dimension ref="B1:AA37"/>
  <sheetViews>
    <sheetView showGridLines="0" showZeros="0" view="pageBreakPreview" zoomScaleNormal="70" zoomScaleSheetLayoutView="100" workbookViewId="0">
      <selection activeCell="R30" sqref="R30:T30"/>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9" t="s">
        <v>212</v>
      </c>
      <c r="C2" s="146"/>
      <c r="D2" s="146"/>
      <c r="E2" s="146"/>
      <c r="F2" s="146"/>
      <c r="G2" s="146"/>
      <c r="H2" s="146"/>
      <c r="I2" s="146"/>
      <c r="J2" s="146"/>
      <c r="K2" s="146"/>
      <c r="L2" s="146"/>
      <c r="M2" s="148"/>
      <c r="N2" s="302" t="s">
        <v>540</v>
      </c>
      <c r="O2" s="302"/>
      <c r="P2" s="574">
        <f>+'様式B (1)'!$P$2</f>
        <v>45861</v>
      </c>
      <c r="Q2" s="575"/>
      <c r="R2" s="576"/>
      <c r="S2" s="302" t="s">
        <v>565</v>
      </c>
      <c r="T2" s="302"/>
      <c r="U2" s="302"/>
      <c r="V2" s="303" t="str">
        <f>+'様式A-1'!$W$2</f>
        <v>34.12836,132.17178</v>
      </c>
      <c r="W2" s="303"/>
      <c r="X2" s="303"/>
      <c r="Y2" s="303"/>
      <c r="Z2" s="303"/>
    </row>
    <row r="3" spans="2:27" ht="20.100000000000001" customHeight="1" x14ac:dyDescent="0.15">
      <c r="B3" s="184" t="s">
        <v>532</v>
      </c>
      <c r="C3" s="376" t="str">
        <f>+'様式A-1'!$D$3</f>
        <v>ナカヤマトンネル</v>
      </c>
      <c r="D3" s="377"/>
      <c r="E3" s="377"/>
      <c r="F3" s="378"/>
      <c r="G3" s="374" t="s">
        <v>533</v>
      </c>
      <c r="H3" s="376" t="str">
        <f>+'様式A-1'!$J$3</f>
        <v>一般県道藤生停車場錦帯橋線</v>
      </c>
      <c r="I3" s="377"/>
      <c r="J3" s="378"/>
      <c r="K3" s="374" t="s">
        <v>537</v>
      </c>
      <c r="L3" s="577" t="str">
        <f>+'様式A-1'!$R$3</f>
        <v>山口県岩国土木建築事務所</v>
      </c>
      <c r="M3" s="577"/>
      <c r="N3" s="577"/>
      <c r="O3" s="577"/>
      <c r="P3" s="577"/>
      <c r="Q3" s="351" t="s">
        <v>538</v>
      </c>
      <c r="R3" s="353"/>
      <c r="S3" s="376" t="str">
        <f>'様式B (1)'!$S$3</f>
        <v>復建調査設計株式会社</v>
      </c>
      <c r="T3" s="377"/>
      <c r="U3" s="378"/>
      <c r="V3" s="579" t="s">
        <v>543</v>
      </c>
      <c r="W3" s="149" t="s">
        <v>544</v>
      </c>
      <c r="X3" s="581">
        <f>+'様式A-1'!$E$7</f>
        <v>34.145159999999997</v>
      </c>
      <c r="Y3" s="582"/>
      <c r="Z3" s="583"/>
    </row>
    <row r="4" spans="2:27" ht="20.100000000000001" customHeight="1" x14ac:dyDescent="0.15">
      <c r="B4" s="181" t="s">
        <v>545</v>
      </c>
      <c r="C4" s="379" t="str">
        <f>+'様式A-1'!$D$4</f>
        <v>中山トンネル</v>
      </c>
      <c r="D4" s="380"/>
      <c r="E4" s="380"/>
      <c r="F4" s="381"/>
      <c r="G4" s="368"/>
      <c r="H4" s="379"/>
      <c r="I4" s="380"/>
      <c r="J4" s="381"/>
      <c r="K4" s="368"/>
      <c r="L4" s="578"/>
      <c r="M4" s="578"/>
      <c r="N4" s="578"/>
      <c r="O4" s="578"/>
      <c r="P4" s="578"/>
      <c r="Q4" s="354"/>
      <c r="R4" s="356"/>
      <c r="S4" s="379" t="str">
        <f>'様式B (1)'!$S$4</f>
        <v>小笠原洋</v>
      </c>
      <c r="T4" s="380"/>
      <c r="U4" s="381"/>
      <c r="V4" s="580"/>
      <c r="W4" s="193" t="s">
        <v>546</v>
      </c>
      <c r="X4" s="581">
        <f>+'様式A-1'!$E$8</f>
        <v>132.17140000000001</v>
      </c>
      <c r="Y4" s="582"/>
      <c r="Z4" s="583"/>
    </row>
    <row r="5" spans="2:27" ht="20.100000000000001" customHeight="1" x14ac:dyDescent="0.15">
      <c r="B5" s="584" t="s">
        <v>547</v>
      </c>
      <c r="C5" s="188" t="s">
        <v>548</v>
      </c>
      <c r="D5" s="369" t="str">
        <f>+'様式A-1'!$E$5</f>
        <v>岩国市平田</v>
      </c>
      <c r="E5" s="370"/>
      <c r="F5" s="370"/>
      <c r="G5" s="341" t="s">
        <v>395</v>
      </c>
      <c r="H5" s="342"/>
      <c r="I5" s="369" t="str">
        <f>'様式B (1)'!$I$5</f>
        <v>山岳トンネル工法（NATM）</v>
      </c>
      <c r="J5" s="370"/>
      <c r="K5" s="371"/>
      <c r="L5" s="302" t="s">
        <v>549</v>
      </c>
      <c r="M5" s="302"/>
      <c r="N5" s="182" t="s">
        <v>550</v>
      </c>
      <c r="O5" s="150">
        <f>+'様式A-1'!$Z$5</f>
        <v>508</v>
      </c>
      <c r="P5" s="183" t="s">
        <v>551</v>
      </c>
      <c r="Q5" s="589" t="s">
        <v>552</v>
      </c>
      <c r="R5" s="586" t="str">
        <f>'様式B (1)'!$R$5</f>
        <v>一般道</v>
      </c>
      <c r="S5" s="374" t="s">
        <v>65</v>
      </c>
      <c r="T5" s="374"/>
      <c r="U5" s="151" t="str">
        <f>'様式B (1)'!$U$5</f>
        <v>無</v>
      </c>
      <c r="V5" s="351" t="s">
        <v>553</v>
      </c>
      <c r="W5" s="149" t="s">
        <v>544</v>
      </c>
      <c r="X5" s="581">
        <f>+'様式A-1'!$E$9</f>
        <v>34.147063000000003</v>
      </c>
      <c r="Y5" s="582"/>
      <c r="Z5" s="583"/>
    </row>
    <row r="6" spans="2:27" ht="20.100000000000001" customHeight="1" x14ac:dyDescent="0.15">
      <c r="B6" s="585"/>
      <c r="C6" s="188" t="s">
        <v>554</v>
      </c>
      <c r="D6" s="588" t="str">
        <f>+'様式A-1'!$E$6</f>
        <v>岩国市御庄</v>
      </c>
      <c r="E6" s="370"/>
      <c r="F6" s="370"/>
      <c r="G6" s="302" t="s">
        <v>555</v>
      </c>
      <c r="H6" s="302"/>
      <c r="I6" s="369" t="str">
        <f>'様式B (1)'!$I$6</f>
        <v>2002年</v>
      </c>
      <c r="J6" s="370"/>
      <c r="K6" s="371"/>
      <c r="L6" s="302" t="s">
        <v>556</v>
      </c>
      <c r="M6" s="302"/>
      <c r="N6" s="182" t="s">
        <v>550</v>
      </c>
      <c r="O6" s="179">
        <f>+'様式A-1'!$E$15</f>
        <v>10.75</v>
      </c>
      <c r="P6" s="183" t="s">
        <v>551</v>
      </c>
      <c r="Q6" s="356"/>
      <c r="R6" s="587"/>
      <c r="S6" s="302" t="s">
        <v>63</v>
      </c>
      <c r="T6" s="302"/>
      <c r="U6" s="152" t="str">
        <f>'様式B (1)'!$U$6</f>
        <v>指定なし</v>
      </c>
      <c r="V6" s="354"/>
      <c r="W6" s="149" t="s">
        <v>546</v>
      </c>
      <c r="X6" s="581">
        <f>+'様式A-1'!$E$10</f>
        <v>132.16652199999999</v>
      </c>
      <c r="Y6" s="582"/>
      <c r="Z6" s="583"/>
    </row>
    <row r="7" spans="2:27" ht="7.5" customHeight="1" x14ac:dyDescent="0.15">
      <c r="B7" s="617" t="s">
        <v>557</v>
      </c>
      <c r="C7" s="617"/>
      <c r="D7" s="618" t="str">
        <f>'様式B (1)'!$D$7</f>
        <v>Ⅲ</v>
      </c>
      <c r="E7" s="618"/>
      <c r="F7" s="153"/>
      <c r="G7" s="153"/>
      <c r="H7" s="153"/>
      <c r="I7" s="153"/>
      <c r="J7" s="153"/>
      <c r="K7" s="153"/>
      <c r="L7" s="153"/>
      <c r="M7" s="153"/>
      <c r="N7" s="153"/>
      <c r="O7" s="153"/>
      <c r="P7" s="153"/>
      <c r="Q7" s="153"/>
      <c r="R7" s="153"/>
      <c r="S7" s="153"/>
      <c r="T7" s="153"/>
      <c r="U7" s="153"/>
      <c r="V7" s="153"/>
      <c r="W7" s="153"/>
      <c r="X7" s="154"/>
      <c r="Y7" s="154"/>
      <c r="Z7" s="155"/>
    </row>
    <row r="8" spans="2:27" ht="21.75" customHeight="1" x14ac:dyDescent="0.15">
      <c r="B8" s="617"/>
      <c r="C8" s="617"/>
      <c r="D8" s="618"/>
      <c r="E8" s="618"/>
      <c r="F8" s="156"/>
      <c r="G8" s="590" t="s">
        <v>558</v>
      </c>
      <c r="H8" s="589"/>
      <c r="I8" s="621" t="s">
        <v>559</v>
      </c>
      <c r="J8" s="157" t="s">
        <v>541</v>
      </c>
      <c r="K8" s="158" t="s">
        <v>523</v>
      </c>
      <c r="L8" s="603">
        <f>'様式B (1)'!$L$8</f>
        <v>60</v>
      </c>
      <c r="M8" s="604"/>
      <c r="N8" s="188" t="s">
        <v>542</v>
      </c>
      <c r="O8" s="605">
        <f>'様式B (1)'!$O$8</f>
        <v>1</v>
      </c>
      <c r="P8" s="605"/>
      <c r="Q8" s="188" t="s">
        <v>560</v>
      </c>
      <c r="R8" s="603">
        <f>'様式B (1)'!$R$8</f>
        <v>0</v>
      </c>
      <c r="S8" s="604"/>
      <c r="T8" s="590" t="s">
        <v>561</v>
      </c>
      <c r="U8" s="589"/>
      <c r="V8" s="590" t="s">
        <v>562</v>
      </c>
      <c r="W8" s="589"/>
      <c r="X8" s="593">
        <f>'様式B (1)'!$X$8</f>
        <v>11</v>
      </c>
      <c r="Y8" s="594"/>
      <c r="Z8" s="156"/>
      <c r="AA8" s="84"/>
    </row>
    <row r="9" spans="2:27" ht="10.9" customHeight="1" x14ac:dyDescent="0.15">
      <c r="B9" s="617"/>
      <c r="C9" s="617"/>
      <c r="D9" s="618"/>
      <c r="E9" s="618"/>
      <c r="F9" s="156"/>
      <c r="G9" s="619"/>
      <c r="H9" s="620"/>
      <c r="I9" s="622"/>
      <c r="J9" s="597" t="s">
        <v>470</v>
      </c>
      <c r="K9" s="599" t="s">
        <v>523</v>
      </c>
      <c r="L9" s="593">
        <f>'様式B (1)'!$L$9</f>
        <v>0</v>
      </c>
      <c r="M9" s="594"/>
      <c r="N9" s="597" t="s">
        <v>542</v>
      </c>
      <c r="O9" s="593">
        <f>'様式B (1)'!$O$9</f>
        <v>0</v>
      </c>
      <c r="P9" s="594"/>
      <c r="Q9" s="597" t="s">
        <v>560</v>
      </c>
      <c r="R9" s="593">
        <f>'様式B (1)'!$R$9</f>
        <v>0</v>
      </c>
      <c r="S9" s="594"/>
      <c r="T9" s="619"/>
      <c r="U9" s="620"/>
      <c r="V9" s="591"/>
      <c r="W9" s="592"/>
      <c r="X9" s="595"/>
      <c r="Y9" s="596"/>
      <c r="Z9" s="156"/>
      <c r="AA9" s="84"/>
    </row>
    <row r="10" spans="2:27" ht="10.9" customHeight="1" x14ac:dyDescent="0.15">
      <c r="B10" s="617"/>
      <c r="C10" s="617"/>
      <c r="D10" s="618"/>
      <c r="E10" s="618"/>
      <c r="F10" s="156"/>
      <c r="G10" s="619"/>
      <c r="H10" s="620"/>
      <c r="I10" s="622"/>
      <c r="J10" s="598"/>
      <c r="K10" s="600"/>
      <c r="L10" s="601"/>
      <c r="M10" s="602"/>
      <c r="N10" s="598"/>
      <c r="O10" s="601"/>
      <c r="P10" s="602"/>
      <c r="Q10" s="598"/>
      <c r="R10" s="601"/>
      <c r="S10" s="602"/>
      <c r="T10" s="619"/>
      <c r="U10" s="620"/>
      <c r="V10" s="610" t="s">
        <v>563</v>
      </c>
      <c r="W10" s="611"/>
      <c r="X10" s="593">
        <f>'様式B (1)'!$X$10</f>
        <v>1</v>
      </c>
      <c r="Y10" s="594"/>
      <c r="Z10" s="156"/>
      <c r="AA10" s="84"/>
    </row>
    <row r="11" spans="2:27" ht="21.75" customHeight="1" x14ac:dyDescent="0.15">
      <c r="B11" s="617"/>
      <c r="C11" s="617"/>
      <c r="D11" s="618"/>
      <c r="E11" s="618"/>
      <c r="F11" s="156"/>
      <c r="G11" s="591"/>
      <c r="H11" s="592"/>
      <c r="I11" s="623"/>
      <c r="J11" s="188" t="s">
        <v>564</v>
      </c>
      <c r="K11" s="158" t="s">
        <v>523</v>
      </c>
      <c r="L11" s="614">
        <f>'様式B (1)'!$L$11</f>
        <v>0</v>
      </c>
      <c r="M11" s="615"/>
      <c r="N11" s="188" t="s">
        <v>542</v>
      </c>
      <c r="O11" s="616">
        <f>'様式B (1)'!$O$11</f>
        <v>0</v>
      </c>
      <c r="P11" s="616"/>
      <c r="Q11" s="188" t="s">
        <v>560</v>
      </c>
      <c r="R11" s="614">
        <f>'様式B (1)'!$R$11</f>
        <v>0</v>
      </c>
      <c r="S11" s="615"/>
      <c r="T11" s="591"/>
      <c r="U11" s="592"/>
      <c r="V11" s="612"/>
      <c r="W11" s="613"/>
      <c r="X11" s="601"/>
      <c r="Y11" s="602"/>
      <c r="Z11" s="156"/>
      <c r="AA11" s="84"/>
    </row>
    <row r="12" spans="2:27" ht="21.75" customHeight="1" x14ac:dyDescent="0.15">
      <c r="B12" s="372" t="s">
        <v>216</v>
      </c>
      <c r="C12" s="607"/>
      <c r="D12" s="608"/>
      <c r="E12" s="608"/>
      <c r="F12" s="608"/>
      <c r="G12" s="608"/>
      <c r="H12" s="608"/>
      <c r="I12" s="608"/>
      <c r="J12" s="608"/>
      <c r="K12" s="608"/>
      <c r="L12" s="608"/>
      <c r="M12" s="608"/>
      <c r="N12" s="608"/>
      <c r="O12" s="608"/>
      <c r="P12" s="608"/>
      <c r="Q12" s="608"/>
      <c r="R12" s="608"/>
      <c r="S12" s="608"/>
      <c r="T12" s="608"/>
      <c r="U12" s="608"/>
      <c r="V12" s="608"/>
      <c r="W12" s="608"/>
      <c r="X12" s="608"/>
      <c r="Y12" s="608"/>
      <c r="Z12" s="609"/>
      <c r="AA12" s="84"/>
    </row>
    <row r="13" spans="2:27" ht="21.75" customHeight="1" x14ac:dyDescent="0.15">
      <c r="B13" s="373"/>
      <c r="C13" s="607"/>
      <c r="D13" s="608"/>
      <c r="E13" s="608"/>
      <c r="F13" s="608"/>
      <c r="G13" s="608"/>
      <c r="H13" s="608"/>
      <c r="I13" s="608"/>
      <c r="J13" s="608"/>
      <c r="K13" s="608"/>
      <c r="L13" s="608"/>
      <c r="M13" s="608"/>
      <c r="N13" s="608"/>
      <c r="O13" s="608"/>
      <c r="P13" s="608"/>
      <c r="Q13" s="608"/>
      <c r="R13" s="608"/>
      <c r="S13" s="608"/>
      <c r="T13" s="608"/>
      <c r="U13" s="608"/>
      <c r="V13" s="608"/>
      <c r="W13" s="608"/>
      <c r="X13" s="608"/>
      <c r="Y13" s="608"/>
      <c r="Z13" s="609"/>
      <c r="AA13" s="84"/>
    </row>
    <row r="14" spans="2:27" ht="21.75" customHeight="1" x14ac:dyDescent="0.15">
      <c r="B14" s="373"/>
      <c r="C14" s="607"/>
      <c r="D14" s="608"/>
      <c r="E14" s="608"/>
      <c r="F14" s="608"/>
      <c r="G14" s="608"/>
      <c r="H14" s="608"/>
      <c r="I14" s="608"/>
      <c r="J14" s="608"/>
      <c r="K14" s="608"/>
      <c r="L14" s="608"/>
      <c r="M14" s="608"/>
      <c r="N14" s="608"/>
      <c r="O14" s="608"/>
      <c r="P14" s="608"/>
      <c r="Q14" s="608"/>
      <c r="R14" s="608"/>
      <c r="S14" s="608"/>
      <c r="T14" s="608"/>
      <c r="U14" s="608"/>
      <c r="V14" s="608"/>
      <c r="W14" s="608"/>
      <c r="X14" s="608"/>
      <c r="Y14" s="608"/>
      <c r="Z14" s="609"/>
      <c r="AA14" s="84"/>
    </row>
    <row r="15" spans="2:27" ht="21.75" customHeight="1" x14ac:dyDescent="0.15">
      <c r="B15" s="373"/>
      <c r="C15" s="607"/>
      <c r="D15" s="608"/>
      <c r="E15" s="608"/>
      <c r="F15" s="608"/>
      <c r="G15" s="608"/>
      <c r="H15" s="608"/>
      <c r="I15" s="608"/>
      <c r="J15" s="608"/>
      <c r="K15" s="608"/>
      <c r="L15" s="608"/>
      <c r="M15" s="608"/>
      <c r="N15" s="608"/>
      <c r="O15" s="608"/>
      <c r="P15" s="608"/>
      <c r="Q15" s="608"/>
      <c r="R15" s="608"/>
      <c r="S15" s="608"/>
      <c r="T15" s="608"/>
      <c r="U15" s="608"/>
      <c r="V15" s="608"/>
      <c r="W15" s="608"/>
      <c r="X15" s="608"/>
      <c r="Y15" s="608"/>
      <c r="Z15" s="609"/>
    </row>
    <row r="16" spans="2:27" ht="21.75" customHeight="1" x14ac:dyDescent="0.15">
      <c r="B16" s="373"/>
      <c r="C16" s="607"/>
      <c r="D16" s="608"/>
      <c r="E16" s="608"/>
      <c r="F16" s="608"/>
      <c r="G16" s="608"/>
      <c r="H16" s="608"/>
      <c r="I16" s="608"/>
      <c r="J16" s="608"/>
      <c r="K16" s="608"/>
      <c r="L16" s="608"/>
      <c r="M16" s="608"/>
      <c r="N16" s="608"/>
      <c r="O16" s="608"/>
      <c r="P16" s="608"/>
      <c r="Q16" s="608"/>
      <c r="R16" s="608"/>
      <c r="S16" s="608"/>
      <c r="T16" s="608"/>
      <c r="U16" s="608"/>
      <c r="V16" s="608"/>
      <c r="W16" s="608"/>
      <c r="X16" s="608"/>
      <c r="Y16" s="608"/>
      <c r="Z16" s="609"/>
    </row>
    <row r="17" spans="2:26" ht="21.75" customHeight="1" x14ac:dyDescent="0.15">
      <c r="B17" s="373"/>
      <c r="C17" s="607"/>
      <c r="D17" s="608"/>
      <c r="E17" s="608"/>
      <c r="F17" s="608"/>
      <c r="G17" s="608"/>
      <c r="H17" s="608"/>
      <c r="I17" s="608"/>
      <c r="J17" s="608"/>
      <c r="K17" s="608"/>
      <c r="L17" s="608"/>
      <c r="M17" s="608"/>
      <c r="N17" s="608"/>
      <c r="O17" s="608"/>
      <c r="P17" s="608"/>
      <c r="Q17" s="608"/>
      <c r="R17" s="608"/>
      <c r="S17" s="608"/>
      <c r="T17" s="608"/>
      <c r="U17" s="608"/>
      <c r="V17" s="608"/>
      <c r="W17" s="608"/>
      <c r="X17" s="608"/>
      <c r="Y17" s="608"/>
      <c r="Z17" s="609"/>
    </row>
    <row r="18" spans="2:26" ht="21.75" customHeight="1" x14ac:dyDescent="0.15">
      <c r="B18" s="373"/>
      <c r="C18" s="607"/>
      <c r="D18" s="608"/>
      <c r="E18" s="608"/>
      <c r="F18" s="608"/>
      <c r="G18" s="608"/>
      <c r="H18" s="608"/>
      <c r="I18" s="608"/>
      <c r="J18" s="608"/>
      <c r="K18" s="608"/>
      <c r="L18" s="608"/>
      <c r="M18" s="608"/>
      <c r="N18" s="608"/>
      <c r="O18" s="608"/>
      <c r="P18" s="608"/>
      <c r="Q18" s="608"/>
      <c r="R18" s="608"/>
      <c r="S18" s="608"/>
      <c r="T18" s="608"/>
      <c r="U18" s="608"/>
      <c r="V18" s="608"/>
      <c r="W18" s="608"/>
      <c r="X18" s="608"/>
      <c r="Y18" s="608"/>
      <c r="Z18" s="609"/>
    </row>
    <row r="19" spans="2:26" ht="21.75" customHeight="1" x14ac:dyDescent="0.15">
      <c r="B19" s="373"/>
      <c r="C19" s="607"/>
      <c r="D19" s="608"/>
      <c r="E19" s="608"/>
      <c r="F19" s="608"/>
      <c r="G19" s="608"/>
      <c r="H19" s="608"/>
      <c r="I19" s="608"/>
      <c r="J19" s="608"/>
      <c r="K19" s="608"/>
      <c r="L19" s="608"/>
      <c r="M19" s="608"/>
      <c r="N19" s="608"/>
      <c r="O19" s="608"/>
      <c r="P19" s="608"/>
      <c r="Q19" s="608"/>
      <c r="R19" s="608"/>
      <c r="S19" s="608"/>
      <c r="T19" s="608"/>
      <c r="U19" s="608"/>
      <c r="V19" s="608"/>
      <c r="W19" s="608"/>
      <c r="X19" s="608"/>
      <c r="Y19" s="608"/>
      <c r="Z19" s="609"/>
    </row>
    <row r="20" spans="2:26" ht="21.75" customHeight="1" x14ac:dyDescent="0.15">
      <c r="B20" s="373"/>
      <c r="C20" s="607"/>
      <c r="D20" s="608"/>
      <c r="E20" s="608"/>
      <c r="F20" s="608"/>
      <c r="G20" s="608"/>
      <c r="H20" s="608"/>
      <c r="I20" s="608"/>
      <c r="J20" s="608"/>
      <c r="K20" s="608"/>
      <c r="L20" s="608"/>
      <c r="M20" s="608"/>
      <c r="N20" s="608"/>
      <c r="O20" s="608"/>
      <c r="P20" s="608"/>
      <c r="Q20" s="608"/>
      <c r="R20" s="608"/>
      <c r="S20" s="608"/>
      <c r="T20" s="608"/>
      <c r="U20" s="608"/>
      <c r="V20" s="608"/>
      <c r="W20" s="608"/>
      <c r="X20" s="608"/>
      <c r="Y20" s="608"/>
      <c r="Z20" s="609"/>
    </row>
    <row r="21" spans="2:26" ht="21.75" customHeight="1" x14ac:dyDescent="0.15">
      <c r="B21" s="373"/>
      <c r="C21" s="607"/>
      <c r="D21" s="608"/>
      <c r="E21" s="608"/>
      <c r="F21" s="608"/>
      <c r="G21" s="608"/>
      <c r="H21" s="608"/>
      <c r="I21" s="608"/>
      <c r="J21" s="608"/>
      <c r="K21" s="608"/>
      <c r="L21" s="608"/>
      <c r="M21" s="608"/>
      <c r="N21" s="608"/>
      <c r="O21" s="608"/>
      <c r="P21" s="608"/>
      <c r="Q21" s="608"/>
      <c r="R21" s="608"/>
      <c r="S21" s="608"/>
      <c r="T21" s="608"/>
      <c r="U21" s="608"/>
      <c r="V21" s="608"/>
      <c r="W21" s="608"/>
      <c r="X21" s="608"/>
      <c r="Y21" s="608"/>
      <c r="Z21" s="609"/>
    </row>
    <row r="22" spans="2:26" ht="21.75" customHeight="1" x14ac:dyDescent="0.15">
      <c r="B22" s="373"/>
      <c r="C22" s="607"/>
      <c r="D22" s="608"/>
      <c r="E22" s="608"/>
      <c r="F22" s="608"/>
      <c r="G22" s="608"/>
      <c r="H22" s="608"/>
      <c r="I22" s="608"/>
      <c r="J22" s="608"/>
      <c r="K22" s="608"/>
      <c r="L22" s="608"/>
      <c r="M22" s="608"/>
      <c r="N22" s="608"/>
      <c r="O22" s="608"/>
      <c r="P22" s="608"/>
      <c r="Q22" s="608"/>
      <c r="R22" s="608"/>
      <c r="S22" s="608"/>
      <c r="T22" s="608"/>
      <c r="U22" s="608"/>
      <c r="V22" s="608"/>
      <c r="W22" s="608"/>
      <c r="X22" s="608"/>
      <c r="Y22" s="608"/>
      <c r="Z22" s="609"/>
    </row>
    <row r="23" spans="2:26" ht="21.75" customHeight="1" x14ac:dyDescent="0.15">
      <c r="B23" s="373"/>
      <c r="C23" s="607"/>
      <c r="D23" s="608"/>
      <c r="E23" s="608"/>
      <c r="F23" s="608"/>
      <c r="G23" s="608"/>
      <c r="H23" s="608"/>
      <c r="I23" s="608"/>
      <c r="J23" s="608"/>
      <c r="K23" s="608"/>
      <c r="L23" s="608"/>
      <c r="M23" s="608"/>
      <c r="N23" s="608"/>
      <c r="O23" s="608"/>
      <c r="P23" s="608"/>
      <c r="Q23" s="608"/>
      <c r="R23" s="608"/>
      <c r="S23" s="608"/>
      <c r="T23" s="608"/>
      <c r="U23" s="608"/>
      <c r="V23" s="608"/>
      <c r="W23" s="608"/>
      <c r="X23" s="608"/>
      <c r="Y23" s="608"/>
      <c r="Z23" s="609"/>
    </row>
    <row r="24" spans="2:26" ht="21.75" customHeight="1" x14ac:dyDescent="0.15">
      <c r="B24" s="373"/>
      <c r="C24" s="607"/>
      <c r="D24" s="608"/>
      <c r="E24" s="608"/>
      <c r="F24" s="608"/>
      <c r="G24" s="608"/>
      <c r="H24" s="608"/>
      <c r="I24" s="608"/>
      <c r="J24" s="608"/>
      <c r="K24" s="608"/>
      <c r="L24" s="608"/>
      <c r="M24" s="608"/>
      <c r="N24" s="608"/>
      <c r="O24" s="608"/>
      <c r="P24" s="608"/>
      <c r="Q24" s="608"/>
      <c r="R24" s="608"/>
      <c r="S24" s="608"/>
      <c r="T24" s="608"/>
      <c r="U24" s="608"/>
      <c r="V24" s="608"/>
      <c r="W24" s="608"/>
      <c r="X24" s="608"/>
      <c r="Y24" s="608"/>
      <c r="Z24" s="609"/>
    </row>
    <row r="25" spans="2:26" ht="21.75" customHeight="1" x14ac:dyDescent="0.15">
      <c r="B25" s="373"/>
      <c r="C25" s="607"/>
      <c r="D25" s="608"/>
      <c r="E25" s="608"/>
      <c r="F25" s="608"/>
      <c r="G25" s="608"/>
      <c r="H25" s="608"/>
      <c r="I25" s="608"/>
      <c r="J25" s="608"/>
      <c r="K25" s="608"/>
      <c r="L25" s="608"/>
      <c r="M25" s="608"/>
      <c r="N25" s="608"/>
      <c r="O25" s="608"/>
      <c r="P25" s="608"/>
      <c r="Q25" s="608"/>
      <c r="R25" s="608"/>
      <c r="S25" s="608"/>
      <c r="T25" s="608"/>
      <c r="U25" s="608"/>
      <c r="V25" s="608"/>
      <c r="W25" s="608"/>
      <c r="X25" s="608"/>
      <c r="Y25" s="608"/>
      <c r="Z25" s="609"/>
    </row>
    <row r="26" spans="2:26" ht="21.75" customHeight="1" x14ac:dyDescent="0.15">
      <c r="B26" s="373"/>
      <c r="C26" s="607"/>
      <c r="D26" s="608"/>
      <c r="E26" s="608"/>
      <c r="F26" s="608"/>
      <c r="G26" s="608"/>
      <c r="H26" s="608"/>
      <c r="I26" s="608"/>
      <c r="J26" s="608"/>
      <c r="K26" s="608"/>
      <c r="L26" s="608"/>
      <c r="M26" s="608"/>
      <c r="N26" s="608"/>
      <c r="O26" s="608"/>
      <c r="P26" s="608"/>
      <c r="Q26" s="608"/>
      <c r="R26" s="608"/>
      <c r="S26" s="608"/>
      <c r="T26" s="608"/>
      <c r="U26" s="608"/>
      <c r="V26" s="608"/>
      <c r="W26" s="608"/>
      <c r="X26" s="608"/>
      <c r="Y26" s="608"/>
      <c r="Z26" s="609"/>
    </row>
    <row r="27" spans="2:26" ht="21.75" customHeight="1" x14ac:dyDescent="0.15">
      <c r="B27" s="373"/>
      <c r="C27" s="607"/>
      <c r="D27" s="608"/>
      <c r="E27" s="608"/>
      <c r="F27" s="608"/>
      <c r="G27" s="608"/>
      <c r="H27" s="608"/>
      <c r="I27" s="608"/>
      <c r="J27" s="608"/>
      <c r="K27" s="608"/>
      <c r="L27" s="608"/>
      <c r="M27" s="608"/>
      <c r="N27" s="608"/>
      <c r="O27" s="608"/>
      <c r="P27" s="608"/>
      <c r="Q27" s="608"/>
      <c r="R27" s="608"/>
      <c r="S27" s="608"/>
      <c r="T27" s="608"/>
      <c r="U27" s="608"/>
      <c r="V27" s="608"/>
      <c r="W27" s="608"/>
      <c r="X27" s="608"/>
      <c r="Y27" s="608"/>
      <c r="Z27" s="609"/>
    </row>
    <row r="28" spans="2:26" ht="21.75" customHeight="1" x14ac:dyDescent="0.15">
      <c r="B28" s="373"/>
      <c r="C28" s="607"/>
      <c r="D28" s="608"/>
      <c r="E28" s="608"/>
      <c r="F28" s="608"/>
      <c r="G28" s="608"/>
      <c r="H28" s="608"/>
      <c r="I28" s="608"/>
      <c r="J28" s="608"/>
      <c r="K28" s="608"/>
      <c r="L28" s="608"/>
      <c r="M28" s="608"/>
      <c r="N28" s="608"/>
      <c r="O28" s="608"/>
      <c r="P28" s="608"/>
      <c r="Q28" s="608"/>
      <c r="R28" s="608"/>
      <c r="S28" s="608"/>
      <c r="T28" s="608"/>
      <c r="U28" s="608"/>
      <c r="V28" s="608"/>
      <c r="W28" s="608"/>
      <c r="X28" s="608"/>
      <c r="Y28" s="608"/>
      <c r="Z28" s="609"/>
    </row>
    <row r="29" spans="2:26" ht="47.25" customHeight="1" x14ac:dyDescent="0.15">
      <c r="B29" s="423"/>
      <c r="C29" s="160"/>
      <c r="D29" s="160"/>
      <c r="E29" s="161"/>
      <c r="F29" s="162"/>
      <c r="G29" s="160"/>
      <c r="H29" s="160"/>
      <c r="I29" s="160"/>
      <c r="J29" s="606" t="s">
        <v>217</v>
      </c>
      <c r="K29" s="606"/>
      <c r="L29" s="606"/>
      <c r="M29" s="606"/>
      <c r="N29" s="606"/>
      <c r="O29" s="606"/>
      <c r="P29" s="606"/>
      <c r="Q29" s="606" t="s">
        <v>218</v>
      </c>
      <c r="R29" s="606"/>
      <c r="S29" s="606"/>
      <c r="T29" s="606"/>
      <c r="U29" s="606"/>
      <c r="V29" s="606"/>
      <c r="W29" s="606"/>
      <c r="X29" s="606"/>
      <c r="Y29" s="606"/>
      <c r="Z29" s="163"/>
    </row>
    <row r="30" spans="2:26" ht="15" customHeight="1" x14ac:dyDescent="0.15">
      <c r="C30" s="211"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dataValidations count="2">
    <dataValidation allowBlank="1" showInputMessage="1" showErrorMessage="1" prompt="緯度を小数点以下５桁まで入力する。" sqref="X3:Z3 X5:Z5" xr:uid="{68A4901D-32AD-4793-BA09-5024128F6963}"/>
    <dataValidation allowBlank="1" showInputMessage="1" showErrorMessage="1" prompt="経度を小数点以下５桁まで入力する。" sqref="X4:Z4 X6:Z6" xr:uid="{0A06C094-5B22-4BB2-8D4F-D5505BE1A098}"/>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8046300-9397-4FDF-9B35-78B5E9F97F6C}">
          <x14:formula1>
            <xm:f>'(参考)リスト'!$C$6:$C$11</xm:f>
          </x14:formula1>
          <xm:sqref>I5:K5</xm:sqref>
        </x14:dataValidation>
        <x14:dataValidation type="list" allowBlank="1" showInputMessage="1" showErrorMessage="1" xr:uid="{BD71245D-077B-42FA-8CDE-DC804826B9D9}">
          <x14:formula1>
            <xm:f>'(参考)リスト'!$D$6:$D$7</xm:f>
          </x14:formula1>
          <xm:sqref>R5:R6</xm:sqref>
        </x14:dataValidation>
        <x14:dataValidation type="list" allowBlank="1" showInputMessage="1" showErrorMessage="1" xr:uid="{CF185A79-B171-4336-907D-24BEAA9A892E}">
          <x14:formula1>
            <xm:f>'(参考)リスト'!$F$6:$F$7</xm:f>
          </x14:formula1>
          <xm:sqref>U5</xm:sqref>
        </x14:dataValidation>
        <x14:dataValidation type="list" allowBlank="1" showInputMessage="1" showErrorMessage="1" xr:uid="{5F263BD2-E64B-4E79-86D9-DAEBD0149B87}">
          <x14:formula1>
            <xm:f>'(参考)リスト'!$E$6:$E$10</xm:f>
          </x14:formula1>
          <xm:sqref>U6</xm:sqref>
        </x14:dataValidation>
        <x14:dataValidation type="list" allowBlank="1" showInputMessage="1" showErrorMessage="1" xr:uid="{C5DE4835-02A2-4615-A88E-BF8F628D217F}">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Y95"/>
  <sheetViews>
    <sheetView showGridLines="0" showZeros="0" view="pageBreakPreview" zoomScaleNormal="55" zoomScaleSheetLayoutView="100" workbookViewId="0">
      <selection activeCell="N7" sqref="N7:N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49" t="s">
        <v>223</v>
      </c>
      <c r="C2" s="649"/>
      <c r="D2" s="649"/>
      <c r="E2" s="649"/>
      <c r="F2" s="650"/>
      <c r="G2" s="650"/>
      <c r="H2" s="650"/>
      <c r="I2" s="649"/>
      <c r="J2" s="649"/>
      <c r="K2" s="649"/>
      <c r="L2" s="649"/>
      <c r="M2" s="649"/>
      <c r="N2" s="649"/>
      <c r="O2" s="649"/>
      <c r="P2" s="649"/>
      <c r="Q2" s="649"/>
      <c r="R2" s="649"/>
      <c r="S2" s="649"/>
      <c r="T2" s="649"/>
      <c r="U2" s="649"/>
      <c r="V2" s="649"/>
      <c r="W2" s="649"/>
      <c r="X2" s="649"/>
      <c r="Y2" s="159"/>
    </row>
    <row r="3" spans="2:25" ht="20.100000000000001" customHeight="1" x14ac:dyDescent="0.15">
      <c r="B3" s="415" t="s">
        <v>60</v>
      </c>
      <c r="C3" s="425"/>
      <c r="D3" s="425"/>
      <c r="E3" s="425"/>
      <c r="F3" s="651" t="str">
        <f>+'様式A-1'!$D$3</f>
        <v>ナカヤマトンネル</v>
      </c>
      <c r="G3" s="651"/>
      <c r="H3" s="651"/>
      <c r="I3" s="339" t="s">
        <v>61</v>
      </c>
      <c r="J3" s="340"/>
      <c r="K3" s="369" t="str">
        <f>+'様式A-1'!$J$3</f>
        <v>一般県道藤生停車場錦帯橋線</v>
      </c>
      <c r="L3" s="370"/>
      <c r="M3" s="370"/>
      <c r="N3" s="371"/>
      <c r="O3" s="374" t="s">
        <v>224</v>
      </c>
      <c r="P3" s="652" t="str">
        <f>+'様式B (1)'!$S$3</f>
        <v>復建調査設計株式会社</v>
      </c>
      <c r="Q3" s="577"/>
      <c r="R3" s="577"/>
      <c r="S3" s="653"/>
      <c r="T3" s="590" t="s">
        <v>225</v>
      </c>
      <c r="U3" s="654"/>
      <c r="V3" s="654"/>
      <c r="W3" s="589"/>
      <c r="X3" s="658">
        <f>+'様式B (1)'!$P$2</f>
        <v>45861</v>
      </c>
      <c r="Y3" s="659"/>
    </row>
    <row r="4" spans="2:25" ht="20.100000000000001" customHeight="1" x14ac:dyDescent="0.15">
      <c r="B4" s="365" t="s">
        <v>167</v>
      </c>
      <c r="C4" s="366"/>
      <c r="D4" s="366"/>
      <c r="E4" s="366"/>
      <c r="F4" s="662" t="str">
        <f>+'様式A-1'!$D$4</f>
        <v>中山トンネル</v>
      </c>
      <c r="G4" s="662"/>
      <c r="H4" s="662"/>
      <c r="I4" s="663" t="s">
        <v>168</v>
      </c>
      <c r="J4" s="664"/>
      <c r="K4" s="369" t="str">
        <f>+'様式A-1'!$R$3</f>
        <v>山口県岩国土木建築事務所</v>
      </c>
      <c r="L4" s="370"/>
      <c r="M4" s="370"/>
      <c r="N4" s="371"/>
      <c r="O4" s="368"/>
      <c r="P4" s="665" t="str">
        <f>+'様式B (1)'!$S$4</f>
        <v>小笠原洋</v>
      </c>
      <c r="Q4" s="578"/>
      <c r="R4" s="578"/>
      <c r="S4" s="657"/>
      <c r="T4" s="655"/>
      <c r="U4" s="656"/>
      <c r="V4" s="656"/>
      <c r="W4" s="657"/>
      <c r="X4" s="660"/>
      <c r="Y4" s="661"/>
    </row>
    <row r="5" spans="2:25" ht="15" customHeight="1" x14ac:dyDescent="0.15">
      <c r="B5" s="373" t="s">
        <v>226</v>
      </c>
      <c r="C5" s="634" t="s">
        <v>227</v>
      </c>
      <c r="D5" s="635"/>
      <c r="E5" s="626" t="s">
        <v>228</v>
      </c>
      <c r="F5" s="626" t="s">
        <v>229</v>
      </c>
      <c r="G5" s="637" t="s">
        <v>230</v>
      </c>
      <c r="H5" s="638"/>
      <c r="I5" s="415" t="s">
        <v>231</v>
      </c>
      <c r="J5" s="425"/>
      <c r="K5" s="425"/>
      <c r="L5" s="425"/>
      <c r="M5" s="425"/>
      <c r="N5" s="426"/>
      <c r="O5" s="641" t="s">
        <v>232</v>
      </c>
      <c r="P5" s="584" t="s">
        <v>233</v>
      </c>
      <c r="Q5" s="643"/>
      <c r="R5" s="643"/>
      <c r="S5" s="644"/>
      <c r="T5" s="637" t="s">
        <v>234</v>
      </c>
      <c r="U5" s="647"/>
      <c r="V5" s="647"/>
      <c r="W5" s="647"/>
      <c r="X5" s="638"/>
      <c r="Y5" s="625" t="s">
        <v>235</v>
      </c>
    </row>
    <row r="6" spans="2:25" ht="15" customHeight="1" x14ac:dyDescent="0.15">
      <c r="B6" s="373"/>
      <c r="C6" s="634"/>
      <c r="D6" s="635"/>
      <c r="E6" s="626"/>
      <c r="F6" s="626"/>
      <c r="G6" s="639"/>
      <c r="H6" s="640"/>
      <c r="I6" s="365"/>
      <c r="J6" s="366"/>
      <c r="K6" s="366"/>
      <c r="L6" s="366"/>
      <c r="M6" s="366"/>
      <c r="N6" s="367"/>
      <c r="O6" s="642"/>
      <c r="P6" s="585"/>
      <c r="Q6" s="645"/>
      <c r="R6" s="645"/>
      <c r="S6" s="646"/>
      <c r="T6" s="639"/>
      <c r="U6" s="648"/>
      <c r="V6" s="648"/>
      <c r="W6" s="648"/>
      <c r="X6" s="640"/>
      <c r="Y6" s="626"/>
    </row>
    <row r="7" spans="2:25" ht="16.149999999999999" customHeight="1" x14ac:dyDescent="0.15">
      <c r="B7" s="373"/>
      <c r="C7" s="634"/>
      <c r="D7" s="635"/>
      <c r="E7" s="626"/>
      <c r="F7" s="626"/>
      <c r="G7" s="617" t="s">
        <v>236</v>
      </c>
      <c r="H7" s="617" t="s">
        <v>237</v>
      </c>
      <c r="I7" s="629" t="s">
        <v>238</v>
      </c>
      <c r="J7" s="629" t="s">
        <v>239</v>
      </c>
      <c r="K7" s="630"/>
      <c r="L7" s="630"/>
      <c r="M7" s="631" t="s">
        <v>240</v>
      </c>
      <c r="N7" s="632" t="s">
        <v>241</v>
      </c>
      <c r="O7" s="629" t="s">
        <v>242</v>
      </c>
      <c r="P7" s="403" t="s">
        <v>243</v>
      </c>
      <c r="Q7" s="630"/>
      <c r="R7" s="617" t="s">
        <v>244</v>
      </c>
      <c r="S7" s="617" t="s">
        <v>245</v>
      </c>
      <c r="T7" s="633" t="s">
        <v>246</v>
      </c>
      <c r="U7" s="617" t="s">
        <v>247</v>
      </c>
      <c r="V7" s="630"/>
      <c r="W7" s="630"/>
      <c r="X7" s="630"/>
      <c r="Y7" s="626"/>
    </row>
    <row r="8" spans="2:25" ht="16.149999999999999" customHeight="1" x14ac:dyDescent="0.15">
      <c r="B8" s="373"/>
      <c r="C8" s="365"/>
      <c r="D8" s="367"/>
      <c r="E8" s="636"/>
      <c r="F8" s="636"/>
      <c r="G8" s="628"/>
      <c r="H8" s="628"/>
      <c r="I8" s="630"/>
      <c r="J8" s="630"/>
      <c r="K8" s="630"/>
      <c r="L8" s="630"/>
      <c r="M8" s="630"/>
      <c r="N8" s="630"/>
      <c r="O8" s="630"/>
      <c r="P8" s="164" t="s">
        <v>248</v>
      </c>
      <c r="Q8" s="164" t="s">
        <v>249</v>
      </c>
      <c r="R8" s="630"/>
      <c r="S8" s="630"/>
      <c r="T8" s="630"/>
      <c r="U8" s="630"/>
      <c r="V8" s="630"/>
      <c r="W8" s="630"/>
      <c r="X8" s="630"/>
      <c r="Y8" s="627"/>
    </row>
    <row r="9" spans="2:25" ht="15.75" customHeight="1" x14ac:dyDescent="0.15">
      <c r="B9" s="373"/>
      <c r="C9" s="419" t="s">
        <v>566</v>
      </c>
      <c r="D9" s="398"/>
      <c r="E9" s="131">
        <v>1</v>
      </c>
      <c r="F9" s="242">
        <v>0</v>
      </c>
      <c r="G9" s="178" t="s">
        <v>626</v>
      </c>
      <c r="H9" s="178" t="s">
        <v>628</v>
      </c>
      <c r="I9" s="178" t="s">
        <v>541</v>
      </c>
      <c r="J9" s="346" t="s">
        <v>442</v>
      </c>
      <c r="K9" s="346"/>
      <c r="L9" s="346"/>
      <c r="M9" s="178" t="s">
        <v>652</v>
      </c>
      <c r="N9" s="178" t="s">
        <v>530</v>
      </c>
      <c r="O9" s="178" t="s">
        <v>530</v>
      </c>
      <c r="P9" s="178"/>
      <c r="Q9" s="178" t="s">
        <v>592</v>
      </c>
      <c r="R9" s="178" t="s">
        <v>593</v>
      </c>
      <c r="S9" s="178" t="s">
        <v>593</v>
      </c>
      <c r="T9" s="178" t="s">
        <v>524</v>
      </c>
      <c r="U9" s="346" t="s">
        <v>525</v>
      </c>
      <c r="V9" s="624"/>
      <c r="W9" s="624"/>
      <c r="X9" s="624"/>
      <c r="Y9" s="178" t="s">
        <v>526</v>
      </c>
    </row>
    <row r="10" spans="2:25" ht="15.95" customHeight="1" x14ac:dyDescent="0.15">
      <c r="B10" s="373"/>
      <c r="C10" s="419" t="s">
        <v>567</v>
      </c>
      <c r="D10" s="398"/>
      <c r="E10" s="131">
        <v>1</v>
      </c>
      <c r="F10" s="242">
        <v>7.65</v>
      </c>
      <c r="G10" s="178" t="s">
        <v>522</v>
      </c>
      <c r="H10" s="178" t="s">
        <v>599</v>
      </c>
      <c r="I10" s="178" t="s">
        <v>541</v>
      </c>
      <c r="J10" s="346" t="s">
        <v>442</v>
      </c>
      <c r="K10" s="346"/>
      <c r="L10" s="346"/>
      <c r="M10" s="178" t="s">
        <v>654</v>
      </c>
      <c r="N10" s="178" t="s">
        <v>655</v>
      </c>
      <c r="O10" s="178" t="s">
        <v>542</v>
      </c>
      <c r="P10" s="178"/>
      <c r="Q10" s="178" t="s">
        <v>542</v>
      </c>
      <c r="R10" s="178" t="s">
        <v>436</v>
      </c>
      <c r="S10" s="178" t="s">
        <v>446</v>
      </c>
      <c r="T10" s="178" t="s">
        <v>531</v>
      </c>
      <c r="U10" s="346" t="s">
        <v>656</v>
      </c>
      <c r="V10" s="624"/>
      <c r="W10" s="624"/>
      <c r="X10" s="624"/>
      <c r="Y10" s="234"/>
    </row>
    <row r="11" spans="2:25" ht="15.95" customHeight="1" x14ac:dyDescent="0.15">
      <c r="B11" s="373"/>
      <c r="C11" s="419" t="s">
        <v>567</v>
      </c>
      <c r="D11" s="398"/>
      <c r="E11" s="131">
        <v>2</v>
      </c>
      <c r="F11" s="242">
        <v>7.65</v>
      </c>
      <c r="G11" s="178" t="s">
        <v>522</v>
      </c>
      <c r="H11" s="178" t="s">
        <v>599</v>
      </c>
      <c r="I11" s="178" t="s">
        <v>541</v>
      </c>
      <c r="J11" s="346" t="s">
        <v>442</v>
      </c>
      <c r="K11" s="346"/>
      <c r="L11" s="346"/>
      <c r="M11" s="178" t="s">
        <v>852</v>
      </c>
      <c r="N11" s="178" t="s">
        <v>852</v>
      </c>
      <c r="O11" s="178" t="s">
        <v>542</v>
      </c>
      <c r="P11" s="178"/>
      <c r="Q11" s="178" t="s">
        <v>592</v>
      </c>
      <c r="R11" s="178" t="s">
        <v>593</v>
      </c>
      <c r="S11" s="178" t="s">
        <v>593</v>
      </c>
      <c r="T11" s="178" t="s">
        <v>524</v>
      </c>
      <c r="U11" s="346" t="s">
        <v>525</v>
      </c>
      <c r="V11" s="624"/>
      <c r="W11" s="624"/>
      <c r="X11" s="624"/>
      <c r="Y11" s="178"/>
    </row>
    <row r="12" spans="2:25" ht="15.95" customHeight="1" x14ac:dyDescent="0.15">
      <c r="B12" s="373"/>
      <c r="C12" s="419" t="s">
        <v>570</v>
      </c>
      <c r="D12" s="398"/>
      <c r="E12" s="131">
        <v>1</v>
      </c>
      <c r="F12" s="242">
        <v>35</v>
      </c>
      <c r="G12" s="178" t="s">
        <v>522</v>
      </c>
      <c r="H12" s="178" t="s">
        <v>600</v>
      </c>
      <c r="I12" s="178" t="s">
        <v>541</v>
      </c>
      <c r="J12" s="346" t="s">
        <v>451</v>
      </c>
      <c r="K12" s="346"/>
      <c r="L12" s="346"/>
      <c r="M12" s="178" t="s">
        <v>657</v>
      </c>
      <c r="N12" s="178" t="s">
        <v>530</v>
      </c>
      <c r="O12" s="178" t="s">
        <v>530</v>
      </c>
      <c r="P12" s="178"/>
      <c r="Q12" s="178" t="s">
        <v>592</v>
      </c>
      <c r="R12" s="178" t="s">
        <v>593</v>
      </c>
      <c r="S12" s="178" t="s">
        <v>593</v>
      </c>
      <c r="T12" s="178" t="s">
        <v>524</v>
      </c>
      <c r="U12" s="346" t="s">
        <v>525</v>
      </c>
      <c r="V12" s="624"/>
      <c r="W12" s="624"/>
      <c r="X12" s="624"/>
      <c r="Y12" s="178"/>
    </row>
    <row r="13" spans="2:25" ht="15.95" customHeight="1" x14ac:dyDescent="0.15">
      <c r="B13" s="373"/>
      <c r="C13" s="419" t="s">
        <v>571</v>
      </c>
      <c r="D13" s="398"/>
      <c r="E13" s="131">
        <v>1</v>
      </c>
      <c r="F13" s="242">
        <v>44</v>
      </c>
      <c r="G13" s="178" t="s">
        <v>522</v>
      </c>
      <c r="H13" s="178" t="s">
        <v>629</v>
      </c>
      <c r="I13" s="178" t="s">
        <v>541</v>
      </c>
      <c r="J13" s="346" t="s">
        <v>451</v>
      </c>
      <c r="K13" s="346"/>
      <c r="L13" s="346"/>
      <c r="M13" s="178" t="s">
        <v>659</v>
      </c>
      <c r="N13" s="178" t="s">
        <v>530</v>
      </c>
      <c r="O13" s="178" t="s">
        <v>530</v>
      </c>
      <c r="P13" s="178"/>
      <c r="Q13" s="178" t="s">
        <v>592</v>
      </c>
      <c r="R13" s="178" t="s">
        <v>593</v>
      </c>
      <c r="S13" s="178" t="s">
        <v>593</v>
      </c>
      <c r="T13" s="178" t="s">
        <v>524</v>
      </c>
      <c r="U13" s="346" t="s">
        <v>525</v>
      </c>
      <c r="V13" s="624"/>
      <c r="W13" s="624"/>
      <c r="X13" s="624"/>
      <c r="Y13" s="178"/>
    </row>
    <row r="14" spans="2:25" ht="15.95" customHeight="1" x14ac:dyDescent="0.15">
      <c r="B14" s="373"/>
      <c r="C14" s="419" t="s">
        <v>571</v>
      </c>
      <c r="D14" s="398"/>
      <c r="E14" s="131">
        <v>2</v>
      </c>
      <c r="F14" s="242">
        <v>44.5</v>
      </c>
      <c r="G14" s="178" t="s">
        <v>522</v>
      </c>
      <c r="H14" s="178" t="s">
        <v>625</v>
      </c>
      <c r="I14" s="178" t="s">
        <v>541</v>
      </c>
      <c r="J14" s="346" t="s">
        <v>451</v>
      </c>
      <c r="K14" s="346"/>
      <c r="L14" s="346"/>
      <c r="M14" s="178" t="s">
        <v>661</v>
      </c>
      <c r="N14" s="178" t="s">
        <v>530</v>
      </c>
      <c r="O14" s="178" t="s">
        <v>592</v>
      </c>
      <c r="P14" s="178"/>
      <c r="Q14" s="178" t="s">
        <v>592</v>
      </c>
      <c r="R14" s="178" t="s">
        <v>593</v>
      </c>
      <c r="S14" s="178" t="s">
        <v>593</v>
      </c>
      <c r="T14" s="178" t="s">
        <v>524</v>
      </c>
      <c r="U14" s="346" t="s">
        <v>525</v>
      </c>
      <c r="V14" s="624"/>
      <c r="W14" s="624"/>
      <c r="X14" s="624"/>
      <c r="Y14" s="178"/>
    </row>
    <row r="15" spans="2:25" ht="15.95" customHeight="1" x14ac:dyDescent="0.15">
      <c r="B15" s="373"/>
      <c r="C15" s="419" t="s">
        <v>573</v>
      </c>
      <c r="D15" s="398"/>
      <c r="E15" s="131">
        <v>1</v>
      </c>
      <c r="F15" s="242">
        <v>70.45</v>
      </c>
      <c r="G15" s="178" t="s">
        <v>522</v>
      </c>
      <c r="H15" s="178" t="s">
        <v>600</v>
      </c>
      <c r="I15" s="178" t="s">
        <v>541</v>
      </c>
      <c r="J15" s="346" t="s">
        <v>442</v>
      </c>
      <c r="K15" s="346"/>
      <c r="L15" s="346"/>
      <c r="M15" s="178" t="s">
        <v>663</v>
      </c>
      <c r="N15" s="178" t="s">
        <v>530</v>
      </c>
      <c r="O15" s="178" t="s">
        <v>592</v>
      </c>
      <c r="P15" s="178"/>
      <c r="Q15" s="178" t="s">
        <v>592</v>
      </c>
      <c r="R15" s="178" t="s">
        <v>593</v>
      </c>
      <c r="S15" s="178" t="s">
        <v>593</v>
      </c>
      <c r="T15" s="178" t="s">
        <v>524</v>
      </c>
      <c r="U15" s="346" t="s">
        <v>525</v>
      </c>
      <c r="V15" s="624"/>
      <c r="W15" s="624"/>
      <c r="X15" s="624"/>
      <c r="Y15" s="178" t="s">
        <v>526</v>
      </c>
    </row>
    <row r="16" spans="2:25" ht="15.95" customHeight="1" x14ac:dyDescent="0.15">
      <c r="B16" s="373"/>
      <c r="C16" s="419" t="s">
        <v>574</v>
      </c>
      <c r="D16" s="398"/>
      <c r="E16" s="131">
        <v>1</v>
      </c>
      <c r="F16" s="242">
        <v>80.95</v>
      </c>
      <c r="G16" s="178" t="s">
        <v>522</v>
      </c>
      <c r="H16" s="178" t="s">
        <v>629</v>
      </c>
      <c r="I16" s="178" t="s">
        <v>541</v>
      </c>
      <c r="J16" s="346" t="s">
        <v>442</v>
      </c>
      <c r="K16" s="346"/>
      <c r="L16" s="346"/>
      <c r="M16" s="178" t="s">
        <v>664</v>
      </c>
      <c r="N16" s="178" t="s">
        <v>530</v>
      </c>
      <c r="O16" s="178" t="s">
        <v>592</v>
      </c>
      <c r="P16" s="178"/>
      <c r="Q16" s="178" t="s">
        <v>592</v>
      </c>
      <c r="R16" s="178" t="s">
        <v>593</v>
      </c>
      <c r="S16" s="178" t="s">
        <v>593</v>
      </c>
      <c r="T16" s="178" t="s">
        <v>524</v>
      </c>
      <c r="U16" s="346" t="s">
        <v>525</v>
      </c>
      <c r="V16" s="624"/>
      <c r="W16" s="624"/>
      <c r="X16" s="624"/>
      <c r="Y16" s="178" t="s">
        <v>526</v>
      </c>
    </row>
    <row r="17" spans="2:25" ht="15.95" customHeight="1" x14ac:dyDescent="0.15">
      <c r="B17" s="373"/>
      <c r="C17" s="419" t="s">
        <v>579</v>
      </c>
      <c r="D17" s="398"/>
      <c r="E17" s="131">
        <v>1</v>
      </c>
      <c r="F17" s="242">
        <v>133.4</v>
      </c>
      <c r="G17" s="178" t="s">
        <v>522</v>
      </c>
      <c r="H17" s="178" t="s">
        <v>600</v>
      </c>
      <c r="I17" s="178" t="s">
        <v>541</v>
      </c>
      <c r="J17" s="419" t="s">
        <v>442</v>
      </c>
      <c r="K17" s="267"/>
      <c r="L17" s="398"/>
      <c r="M17" s="178" t="s">
        <v>663</v>
      </c>
      <c r="N17" s="178" t="s">
        <v>530</v>
      </c>
      <c r="O17" s="178" t="s">
        <v>592</v>
      </c>
      <c r="P17" s="178"/>
      <c r="Q17" s="178" t="s">
        <v>592</v>
      </c>
      <c r="R17" s="178" t="s">
        <v>593</v>
      </c>
      <c r="S17" s="178" t="s">
        <v>593</v>
      </c>
      <c r="T17" s="178" t="s">
        <v>524</v>
      </c>
      <c r="U17" s="419" t="s">
        <v>525</v>
      </c>
      <c r="V17" s="267"/>
      <c r="W17" s="267"/>
      <c r="X17" s="398"/>
      <c r="Y17" s="178" t="s">
        <v>526</v>
      </c>
    </row>
    <row r="18" spans="2:25" ht="15.95" customHeight="1" x14ac:dyDescent="0.15">
      <c r="B18" s="373"/>
      <c r="C18" s="419" t="s">
        <v>583</v>
      </c>
      <c r="D18" s="398"/>
      <c r="E18" s="131">
        <v>1</v>
      </c>
      <c r="F18" s="242">
        <v>165.5</v>
      </c>
      <c r="G18" s="178" t="s">
        <v>522</v>
      </c>
      <c r="H18" s="178" t="s">
        <v>625</v>
      </c>
      <c r="I18" s="178" t="s">
        <v>541</v>
      </c>
      <c r="J18" s="419" t="s">
        <v>451</v>
      </c>
      <c r="K18" s="267"/>
      <c r="L18" s="398"/>
      <c r="M18" s="178" t="s">
        <v>665</v>
      </c>
      <c r="N18" s="178" t="s">
        <v>530</v>
      </c>
      <c r="O18" s="178" t="s">
        <v>592</v>
      </c>
      <c r="P18" s="178"/>
      <c r="Q18" s="178" t="s">
        <v>592</v>
      </c>
      <c r="R18" s="178" t="s">
        <v>593</v>
      </c>
      <c r="S18" s="178" t="s">
        <v>593</v>
      </c>
      <c r="T18" s="178" t="s">
        <v>524</v>
      </c>
      <c r="U18" s="419" t="s">
        <v>525</v>
      </c>
      <c r="V18" s="267"/>
      <c r="W18" s="267"/>
      <c r="X18" s="398"/>
      <c r="Y18" s="178"/>
    </row>
    <row r="19" spans="2:25" ht="15.95" customHeight="1" x14ac:dyDescent="0.15">
      <c r="B19" s="373"/>
      <c r="C19" s="419" t="s">
        <v>585</v>
      </c>
      <c r="D19" s="398"/>
      <c r="E19" s="131">
        <v>1</v>
      </c>
      <c r="F19" s="242">
        <v>196.4</v>
      </c>
      <c r="G19" s="178" t="s">
        <v>522</v>
      </c>
      <c r="H19" s="178" t="s">
        <v>625</v>
      </c>
      <c r="I19" s="178" t="s">
        <v>541</v>
      </c>
      <c r="J19" s="419" t="s">
        <v>442</v>
      </c>
      <c r="K19" s="267"/>
      <c r="L19" s="398"/>
      <c r="M19" s="178" t="s">
        <v>668</v>
      </c>
      <c r="N19" s="178" t="s">
        <v>530</v>
      </c>
      <c r="O19" s="178" t="s">
        <v>592</v>
      </c>
      <c r="P19" s="178"/>
      <c r="Q19" s="178" t="s">
        <v>592</v>
      </c>
      <c r="R19" s="178" t="s">
        <v>593</v>
      </c>
      <c r="S19" s="178" t="s">
        <v>593</v>
      </c>
      <c r="T19" s="178" t="s">
        <v>524</v>
      </c>
      <c r="U19" s="419" t="s">
        <v>525</v>
      </c>
      <c r="V19" s="267"/>
      <c r="W19" s="267"/>
      <c r="X19" s="398"/>
      <c r="Y19" s="178" t="s">
        <v>526</v>
      </c>
    </row>
    <row r="20" spans="2:25" ht="15.95" customHeight="1" x14ac:dyDescent="0.15">
      <c r="B20" s="373"/>
      <c r="C20" s="419" t="s">
        <v>587</v>
      </c>
      <c r="D20" s="398"/>
      <c r="E20" s="131">
        <v>1</v>
      </c>
      <c r="F20" s="242">
        <v>217.35</v>
      </c>
      <c r="G20" s="178" t="s">
        <v>522</v>
      </c>
      <c r="H20" s="178" t="s">
        <v>625</v>
      </c>
      <c r="I20" s="178" t="s">
        <v>541</v>
      </c>
      <c r="J20" s="419" t="s">
        <v>442</v>
      </c>
      <c r="K20" s="267"/>
      <c r="L20" s="398"/>
      <c r="M20" s="178" t="s">
        <v>669</v>
      </c>
      <c r="N20" s="178" t="s">
        <v>530</v>
      </c>
      <c r="O20" s="178" t="s">
        <v>592</v>
      </c>
      <c r="P20" s="178"/>
      <c r="Q20" s="178" t="s">
        <v>592</v>
      </c>
      <c r="R20" s="178" t="s">
        <v>593</v>
      </c>
      <c r="S20" s="178" t="s">
        <v>593</v>
      </c>
      <c r="T20" s="178" t="s">
        <v>524</v>
      </c>
      <c r="U20" s="346" t="s">
        <v>525</v>
      </c>
      <c r="V20" s="624"/>
      <c r="W20" s="624"/>
      <c r="X20" s="624"/>
      <c r="Y20" s="178" t="s">
        <v>526</v>
      </c>
    </row>
    <row r="21" spans="2:25" ht="15.95" customHeight="1" x14ac:dyDescent="0.15">
      <c r="B21" s="373"/>
      <c r="C21" s="419" t="s">
        <v>589</v>
      </c>
      <c r="D21" s="398"/>
      <c r="E21" s="131">
        <v>1</v>
      </c>
      <c r="F21" s="242">
        <v>228</v>
      </c>
      <c r="G21" s="178" t="s">
        <v>522</v>
      </c>
      <c r="H21" s="178" t="s">
        <v>625</v>
      </c>
      <c r="I21" s="178" t="s">
        <v>541</v>
      </c>
      <c r="J21" s="346" t="s">
        <v>476</v>
      </c>
      <c r="K21" s="346"/>
      <c r="L21" s="346"/>
      <c r="M21" s="178" t="s">
        <v>670</v>
      </c>
      <c r="N21" s="178" t="s">
        <v>671</v>
      </c>
      <c r="O21" s="178" t="s">
        <v>592</v>
      </c>
      <c r="P21" s="178"/>
      <c r="Q21" s="178" t="s">
        <v>592</v>
      </c>
      <c r="R21" s="178" t="s">
        <v>593</v>
      </c>
      <c r="S21" s="178" t="s">
        <v>593</v>
      </c>
      <c r="T21" s="178" t="s">
        <v>524</v>
      </c>
      <c r="U21" s="346" t="s">
        <v>525</v>
      </c>
      <c r="V21" s="624"/>
      <c r="W21" s="624"/>
      <c r="X21" s="624"/>
      <c r="Y21" s="178" t="s">
        <v>771</v>
      </c>
    </row>
    <row r="22" spans="2:25" ht="15.95" customHeight="1" x14ac:dyDescent="0.15">
      <c r="B22" s="373"/>
      <c r="C22" s="419" t="s">
        <v>608</v>
      </c>
      <c r="D22" s="398"/>
      <c r="E22" s="131">
        <v>1</v>
      </c>
      <c r="F22" s="242">
        <v>248.6</v>
      </c>
      <c r="G22" s="178" t="s">
        <v>522</v>
      </c>
      <c r="H22" s="178" t="s">
        <v>599</v>
      </c>
      <c r="I22" s="178" t="s">
        <v>541</v>
      </c>
      <c r="J22" s="346" t="s">
        <v>442</v>
      </c>
      <c r="K22" s="346"/>
      <c r="L22" s="346"/>
      <c r="M22" s="178" t="s">
        <v>673</v>
      </c>
      <c r="N22" s="178" t="s">
        <v>674</v>
      </c>
      <c r="O22" s="178" t="s">
        <v>542</v>
      </c>
      <c r="P22" s="178"/>
      <c r="Q22" s="178" t="s">
        <v>592</v>
      </c>
      <c r="R22" s="178" t="s">
        <v>593</v>
      </c>
      <c r="S22" s="178" t="s">
        <v>593</v>
      </c>
      <c r="T22" s="178" t="s">
        <v>524</v>
      </c>
      <c r="U22" s="346" t="s">
        <v>525</v>
      </c>
      <c r="V22" s="624"/>
      <c r="W22" s="624"/>
      <c r="X22" s="624"/>
      <c r="Y22" s="178"/>
    </row>
    <row r="23" spans="2:25" ht="15.95" customHeight="1" x14ac:dyDescent="0.15">
      <c r="B23" s="373"/>
      <c r="C23" s="419" t="s">
        <v>609</v>
      </c>
      <c r="D23" s="398"/>
      <c r="E23" s="131">
        <v>1</v>
      </c>
      <c r="F23" s="242">
        <v>269.5</v>
      </c>
      <c r="G23" s="178" t="s">
        <v>522</v>
      </c>
      <c r="H23" s="178" t="s">
        <v>599</v>
      </c>
      <c r="I23" s="178" t="s">
        <v>541</v>
      </c>
      <c r="J23" s="346" t="s">
        <v>442</v>
      </c>
      <c r="K23" s="346"/>
      <c r="L23" s="346"/>
      <c r="M23" s="178" t="s">
        <v>675</v>
      </c>
      <c r="N23" s="178" t="s">
        <v>676</v>
      </c>
      <c r="O23" s="178" t="s">
        <v>592</v>
      </c>
      <c r="P23" s="178" t="s">
        <v>542</v>
      </c>
      <c r="Q23" s="178" t="s">
        <v>529</v>
      </c>
      <c r="R23" s="178" t="s">
        <v>593</v>
      </c>
      <c r="S23" s="178" t="s">
        <v>593</v>
      </c>
      <c r="T23" s="178" t="s">
        <v>527</v>
      </c>
      <c r="U23" s="346" t="s">
        <v>528</v>
      </c>
      <c r="V23" s="624"/>
      <c r="W23" s="624"/>
      <c r="X23" s="624"/>
      <c r="Y23" s="178"/>
    </row>
    <row r="24" spans="2:25" ht="15.95" customHeight="1" x14ac:dyDescent="0.15">
      <c r="B24" s="373"/>
      <c r="C24" s="419" t="s">
        <v>610</v>
      </c>
      <c r="D24" s="398"/>
      <c r="E24" s="131">
        <v>1</v>
      </c>
      <c r="F24" s="242">
        <v>275</v>
      </c>
      <c r="G24" s="178" t="s">
        <v>522</v>
      </c>
      <c r="H24" s="178" t="s">
        <v>601</v>
      </c>
      <c r="I24" s="178" t="s">
        <v>541</v>
      </c>
      <c r="J24" s="346" t="s">
        <v>442</v>
      </c>
      <c r="K24" s="346"/>
      <c r="L24" s="346"/>
      <c r="M24" s="178" t="s">
        <v>679</v>
      </c>
      <c r="N24" s="178" t="s">
        <v>530</v>
      </c>
      <c r="O24" s="178" t="s">
        <v>592</v>
      </c>
      <c r="P24" s="178"/>
      <c r="Q24" s="178" t="s">
        <v>592</v>
      </c>
      <c r="R24" s="178" t="s">
        <v>593</v>
      </c>
      <c r="S24" s="178" t="s">
        <v>593</v>
      </c>
      <c r="T24" s="178" t="s">
        <v>524</v>
      </c>
      <c r="U24" s="346" t="s">
        <v>525</v>
      </c>
      <c r="V24" s="624"/>
      <c r="W24" s="624"/>
      <c r="X24" s="624"/>
      <c r="Y24" s="178" t="s">
        <v>526</v>
      </c>
    </row>
    <row r="25" spans="2:25" ht="15.95" customHeight="1" x14ac:dyDescent="0.15">
      <c r="B25" s="373"/>
      <c r="C25" s="419" t="s">
        <v>611</v>
      </c>
      <c r="D25" s="398"/>
      <c r="E25" s="131">
        <v>1</v>
      </c>
      <c r="F25" s="242">
        <v>290.39999999999998</v>
      </c>
      <c r="G25" s="178" t="s">
        <v>522</v>
      </c>
      <c r="H25" s="178" t="s">
        <v>600</v>
      </c>
      <c r="I25" s="178" t="s">
        <v>541</v>
      </c>
      <c r="J25" s="346" t="s">
        <v>442</v>
      </c>
      <c r="K25" s="346"/>
      <c r="L25" s="346"/>
      <c r="M25" s="178" t="s">
        <v>680</v>
      </c>
      <c r="N25" s="178" t="s">
        <v>530</v>
      </c>
      <c r="O25" s="178" t="s">
        <v>592</v>
      </c>
      <c r="P25" s="178"/>
      <c r="Q25" s="178" t="s">
        <v>592</v>
      </c>
      <c r="R25" s="178" t="s">
        <v>593</v>
      </c>
      <c r="S25" s="178" t="s">
        <v>593</v>
      </c>
      <c r="T25" s="178" t="s">
        <v>524</v>
      </c>
      <c r="U25" s="346" t="s">
        <v>525</v>
      </c>
      <c r="V25" s="624"/>
      <c r="W25" s="624"/>
      <c r="X25" s="624"/>
      <c r="Y25" s="178" t="s">
        <v>526</v>
      </c>
    </row>
    <row r="26" spans="2:25" ht="15.95" customHeight="1" x14ac:dyDescent="0.15">
      <c r="B26" s="373"/>
      <c r="C26" s="419" t="s">
        <v>611</v>
      </c>
      <c r="D26" s="398"/>
      <c r="E26" s="131">
        <v>2</v>
      </c>
      <c r="F26" s="242">
        <v>290.39999999999998</v>
      </c>
      <c r="G26" s="178" t="s">
        <v>522</v>
      </c>
      <c r="H26" s="178" t="s">
        <v>625</v>
      </c>
      <c r="I26" s="178" t="s">
        <v>541</v>
      </c>
      <c r="J26" s="346" t="s">
        <v>442</v>
      </c>
      <c r="K26" s="346"/>
      <c r="L26" s="346"/>
      <c r="M26" s="178" t="s">
        <v>681</v>
      </c>
      <c r="N26" s="178" t="s">
        <v>530</v>
      </c>
      <c r="O26" s="178" t="s">
        <v>530</v>
      </c>
      <c r="P26" s="178"/>
      <c r="Q26" s="178" t="s">
        <v>592</v>
      </c>
      <c r="R26" s="178" t="s">
        <v>593</v>
      </c>
      <c r="S26" s="178" t="s">
        <v>593</v>
      </c>
      <c r="T26" s="178" t="s">
        <v>524</v>
      </c>
      <c r="U26" s="346" t="s">
        <v>525</v>
      </c>
      <c r="V26" s="624"/>
      <c r="W26" s="624"/>
      <c r="X26" s="624"/>
      <c r="Y26" s="178" t="s">
        <v>526</v>
      </c>
    </row>
    <row r="27" spans="2:25" ht="15.95" customHeight="1" x14ac:dyDescent="0.15">
      <c r="B27" s="373"/>
      <c r="C27" s="419" t="s">
        <v>612</v>
      </c>
      <c r="D27" s="398"/>
      <c r="E27" s="131">
        <v>1</v>
      </c>
      <c r="F27" s="242">
        <v>300.85000000000002</v>
      </c>
      <c r="G27" s="178" t="s">
        <v>522</v>
      </c>
      <c r="H27" s="178" t="s">
        <v>600</v>
      </c>
      <c r="I27" s="178" t="s">
        <v>541</v>
      </c>
      <c r="J27" s="346" t="s">
        <v>442</v>
      </c>
      <c r="K27" s="346"/>
      <c r="L27" s="346"/>
      <c r="M27" s="178" t="s">
        <v>683</v>
      </c>
      <c r="N27" s="178" t="s">
        <v>530</v>
      </c>
      <c r="O27" s="178" t="s">
        <v>592</v>
      </c>
      <c r="P27" s="178"/>
      <c r="Q27" s="178" t="s">
        <v>592</v>
      </c>
      <c r="R27" s="178" t="s">
        <v>593</v>
      </c>
      <c r="S27" s="178" t="s">
        <v>593</v>
      </c>
      <c r="T27" s="178" t="s">
        <v>524</v>
      </c>
      <c r="U27" s="346" t="s">
        <v>525</v>
      </c>
      <c r="V27" s="624"/>
      <c r="W27" s="624"/>
      <c r="X27" s="624"/>
      <c r="Y27" s="178" t="s">
        <v>526</v>
      </c>
    </row>
    <row r="28" spans="2:25" ht="15.95" customHeight="1" x14ac:dyDescent="0.15">
      <c r="B28" s="373"/>
      <c r="C28" s="419" t="s">
        <v>612</v>
      </c>
      <c r="D28" s="398"/>
      <c r="E28" s="131">
        <v>2</v>
      </c>
      <c r="F28" s="242">
        <v>298</v>
      </c>
      <c r="G28" s="178" t="s">
        <v>522</v>
      </c>
      <c r="H28" s="178" t="s">
        <v>601</v>
      </c>
      <c r="I28" s="178" t="s">
        <v>541</v>
      </c>
      <c r="J28" s="346" t="s">
        <v>442</v>
      </c>
      <c r="K28" s="346"/>
      <c r="L28" s="346"/>
      <c r="M28" s="178" t="s">
        <v>684</v>
      </c>
      <c r="N28" s="178" t="s">
        <v>530</v>
      </c>
      <c r="O28" s="178" t="s">
        <v>592</v>
      </c>
      <c r="P28" s="178"/>
      <c r="Q28" s="178" t="s">
        <v>592</v>
      </c>
      <c r="R28" s="178" t="s">
        <v>593</v>
      </c>
      <c r="S28" s="178" t="s">
        <v>593</v>
      </c>
      <c r="T28" s="178" t="s">
        <v>524</v>
      </c>
      <c r="U28" s="346" t="s">
        <v>525</v>
      </c>
      <c r="V28" s="624"/>
      <c r="W28" s="624"/>
      <c r="X28" s="624"/>
      <c r="Y28" s="178" t="s">
        <v>526</v>
      </c>
    </row>
    <row r="29" spans="2:25" ht="15.95" customHeight="1" x14ac:dyDescent="0.15">
      <c r="B29" s="373"/>
      <c r="C29" s="419" t="s">
        <v>613</v>
      </c>
      <c r="D29" s="398"/>
      <c r="E29" s="131">
        <v>1</v>
      </c>
      <c r="F29" s="242">
        <v>301.5</v>
      </c>
      <c r="G29" s="178" t="s">
        <v>522</v>
      </c>
      <c r="H29" s="178" t="s">
        <v>625</v>
      </c>
      <c r="I29" s="178" t="s">
        <v>541</v>
      </c>
      <c r="J29" s="346" t="s">
        <v>476</v>
      </c>
      <c r="K29" s="346"/>
      <c r="L29" s="346"/>
      <c r="M29" s="178" t="s">
        <v>685</v>
      </c>
      <c r="N29" s="178" t="s">
        <v>685</v>
      </c>
      <c r="O29" s="178" t="s">
        <v>592</v>
      </c>
      <c r="P29" s="178"/>
      <c r="Q29" s="178" t="s">
        <v>592</v>
      </c>
      <c r="R29" s="178" t="s">
        <v>593</v>
      </c>
      <c r="S29" s="178" t="s">
        <v>593</v>
      </c>
      <c r="T29" s="178" t="s">
        <v>524</v>
      </c>
      <c r="U29" s="346" t="s">
        <v>525</v>
      </c>
      <c r="V29" s="624"/>
      <c r="W29" s="624"/>
      <c r="X29" s="624"/>
      <c r="Y29" s="178" t="s">
        <v>771</v>
      </c>
    </row>
    <row r="30" spans="2:25" ht="15.95" customHeight="1" x14ac:dyDescent="0.15">
      <c r="B30" s="373"/>
      <c r="C30" s="419" t="s">
        <v>613</v>
      </c>
      <c r="D30" s="398"/>
      <c r="E30" s="131">
        <v>2</v>
      </c>
      <c r="F30" s="242">
        <v>302</v>
      </c>
      <c r="G30" s="178" t="s">
        <v>522</v>
      </c>
      <c r="H30" s="178" t="s">
        <v>625</v>
      </c>
      <c r="I30" s="178" t="s">
        <v>541</v>
      </c>
      <c r="J30" s="346" t="s">
        <v>476</v>
      </c>
      <c r="K30" s="346"/>
      <c r="L30" s="346"/>
      <c r="M30" s="178" t="s">
        <v>687</v>
      </c>
      <c r="N30" s="178" t="s">
        <v>530</v>
      </c>
      <c r="O30" s="178" t="s">
        <v>530</v>
      </c>
      <c r="P30" s="178"/>
      <c r="Q30" s="178" t="s">
        <v>592</v>
      </c>
      <c r="R30" s="178" t="s">
        <v>593</v>
      </c>
      <c r="S30" s="178" t="s">
        <v>593</v>
      </c>
      <c r="T30" s="178" t="s">
        <v>524</v>
      </c>
      <c r="U30" s="346" t="s">
        <v>525</v>
      </c>
      <c r="V30" s="624"/>
      <c r="W30" s="624"/>
      <c r="X30" s="624"/>
      <c r="Y30" s="178" t="s">
        <v>771</v>
      </c>
    </row>
    <row r="31" spans="2:25" ht="15.95" customHeight="1" x14ac:dyDescent="0.15">
      <c r="B31" s="373"/>
      <c r="C31" s="419" t="s">
        <v>614</v>
      </c>
      <c r="D31" s="398"/>
      <c r="E31" s="131">
        <v>1</v>
      </c>
      <c r="F31" s="242">
        <v>319</v>
      </c>
      <c r="G31" s="178" t="s">
        <v>522</v>
      </c>
      <c r="H31" s="178" t="s">
        <v>737</v>
      </c>
      <c r="I31" s="178" t="s">
        <v>541</v>
      </c>
      <c r="J31" s="346" t="s">
        <v>442</v>
      </c>
      <c r="K31" s="346"/>
      <c r="L31" s="346"/>
      <c r="M31" s="178" t="s">
        <v>689</v>
      </c>
      <c r="N31" s="178" t="s">
        <v>689</v>
      </c>
      <c r="O31" s="178" t="s">
        <v>592</v>
      </c>
      <c r="P31" s="178"/>
      <c r="Q31" s="178" t="s">
        <v>592</v>
      </c>
      <c r="R31" s="178" t="s">
        <v>593</v>
      </c>
      <c r="S31" s="178" t="s">
        <v>593</v>
      </c>
      <c r="T31" s="178" t="s">
        <v>524</v>
      </c>
      <c r="U31" s="346" t="s">
        <v>525</v>
      </c>
      <c r="V31" s="624"/>
      <c r="W31" s="624"/>
      <c r="X31" s="624"/>
      <c r="Y31" s="178"/>
    </row>
    <row r="32" spans="2:25" ht="15.95" customHeight="1" x14ac:dyDescent="0.15">
      <c r="B32" s="373"/>
      <c r="C32" s="419" t="s">
        <v>615</v>
      </c>
      <c r="D32" s="398"/>
      <c r="E32" s="131">
        <v>1</v>
      </c>
      <c r="F32" s="242">
        <v>329</v>
      </c>
      <c r="G32" s="178" t="s">
        <v>522</v>
      </c>
      <c r="H32" s="178" t="s">
        <v>601</v>
      </c>
      <c r="I32" s="178" t="s">
        <v>541</v>
      </c>
      <c r="J32" s="346" t="s">
        <v>442</v>
      </c>
      <c r="K32" s="346"/>
      <c r="L32" s="346"/>
      <c r="M32" s="178" t="s">
        <v>690</v>
      </c>
      <c r="N32" s="178" t="s">
        <v>530</v>
      </c>
      <c r="O32" s="178" t="s">
        <v>592</v>
      </c>
      <c r="P32" s="178"/>
      <c r="Q32" s="178" t="s">
        <v>592</v>
      </c>
      <c r="R32" s="178" t="s">
        <v>593</v>
      </c>
      <c r="S32" s="178" t="s">
        <v>593</v>
      </c>
      <c r="T32" s="178" t="s">
        <v>524</v>
      </c>
      <c r="U32" s="346" t="s">
        <v>525</v>
      </c>
      <c r="V32" s="624"/>
      <c r="W32" s="624"/>
      <c r="X32" s="624"/>
      <c r="Y32" s="178" t="s">
        <v>526</v>
      </c>
    </row>
    <row r="33" spans="2:25" ht="15.95" customHeight="1" x14ac:dyDescent="0.15">
      <c r="B33" s="373"/>
      <c r="C33" s="419" t="s">
        <v>615</v>
      </c>
      <c r="D33" s="398"/>
      <c r="E33" s="131">
        <v>2</v>
      </c>
      <c r="F33" s="242">
        <v>329</v>
      </c>
      <c r="G33" s="178" t="s">
        <v>522</v>
      </c>
      <c r="H33" s="178" t="s">
        <v>625</v>
      </c>
      <c r="I33" s="178" t="s">
        <v>541</v>
      </c>
      <c r="J33" s="346" t="s">
        <v>442</v>
      </c>
      <c r="K33" s="346"/>
      <c r="L33" s="346"/>
      <c r="M33" s="178" t="s">
        <v>670</v>
      </c>
      <c r="N33" s="178" t="s">
        <v>530</v>
      </c>
      <c r="O33" s="178" t="s">
        <v>530</v>
      </c>
      <c r="P33" s="178"/>
      <c r="Q33" s="178" t="s">
        <v>592</v>
      </c>
      <c r="R33" s="178" t="s">
        <v>593</v>
      </c>
      <c r="S33" s="178" t="s">
        <v>593</v>
      </c>
      <c r="T33" s="178" t="s">
        <v>524</v>
      </c>
      <c r="U33" s="346" t="s">
        <v>525</v>
      </c>
      <c r="V33" s="624"/>
      <c r="W33" s="624"/>
      <c r="X33" s="624"/>
      <c r="Y33" s="178" t="s">
        <v>526</v>
      </c>
    </row>
    <row r="34" spans="2:25" ht="15.95" customHeight="1" x14ac:dyDescent="0.15">
      <c r="B34" s="373"/>
      <c r="C34" s="419" t="s">
        <v>615</v>
      </c>
      <c r="D34" s="398"/>
      <c r="E34" s="131">
        <v>3</v>
      </c>
      <c r="F34" s="242">
        <v>325.5</v>
      </c>
      <c r="G34" s="178" t="s">
        <v>522</v>
      </c>
      <c r="H34" s="178" t="s">
        <v>737</v>
      </c>
      <c r="I34" s="178" t="s">
        <v>541</v>
      </c>
      <c r="J34" s="346" t="s">
        <v>442</v>
      </c>
      <c r="K34" s="346"/>
      <c r="L34" s="346"/>
      <c r="M34" s="178" t="s">
        <v>691</v>
      </c>
      <c r="N34" s="178" t="s">
        <v>691</v>
      </c>
      <c r="O34" s="178" t="s">
        <v>592</v>
      </c>
      <c r="P34" s="178"/>
      <c r="Q34" s="178" t="s">
        <v>592</v>
      </c>
      <c r="R34" s="178" t="s">
        <v>593</v>
      </c>
      <c r="S34" s="178" t="s">
        <v>593</v>
      </c>
      <c r="T34" s="178" t="s">
        <v>524</v>
      </c>
      <c r="U34" s="346" t="s">
        <v>525</v>
      </c>
      <c r="V34" s="624"/>
      <c r="W34" s="624"/>
      <c r="X34" s="624"/>
      <c r="Y34" s="178"/>
    </row>
    <row r="35" spans="2:25" ht="15.95" customHeight="1" x14ac:dyDescent="0.15">
      <c r="B35" s="373"/>
      <c r="C35" s="419" t="s">
        <v>616</v>
      </c>
      <c r="D35" s="398"/>
      <c r="E35" s="131">
        <v>1</v>
      </c>
      <c r="F35" s="242">
        <v>340</v>
      </c>
      <c r="G35" s="178" t="s">
        <v>522</v>
      </c>
      <c r="H35" s="178" t="s">
        <v>625</v>
      </c>
      <c r="I35" s="178" t="s">
        <v>541</v>
      </c>
      <c r="J35" s="346" t="s">
        <v>442</v>
      </c>
      <c r="K35" s="346"/>
      <c r="L35" s="346"/>
      <c r="M35" s="178" t="s">
        <v>692</v>
      </c>
      <c r="N35" s="178" t="s">
        <v>530</v>
      </c>
      <c r="O35" s="178" t="s">
        <v>530</v>
      </c>
      <c r="P35" s="178"/>
      <c r="Q35" s="178" t="s">
        <v>592</v>
      </c>
      <c r="R35" s="178" t="s">
        <v>593</v>
      </c>
      <c r="S35" s="178" t="s">
        <v>593</v>
      </c>
      <c r="T35" s="178" t="s">
        <v>524</v>
      </c>
      <c r="U35" s="346" t="s">
        <v>525</v>
      </c>
      <c r="V35" s="624"/>
      <c r="W35" s="624"/>
      <c r="X35" s="624"/>
      <c r="Y35" s="178" t="s">
        <v>526</v>
      </c>
    </row>
    <row r="36" spans="2:25" ht="15.95" customHeight="1" x14ac:dyDescent="0.15">
      <c r="B36" s="373"/>
      <c r="C36" s="419" t="s">
        <v>617</v>
      </c>
      <c r="D36" s="398"/>
      <c r="E36" s="131">
        <v>1</v>
      </c>
      <c r="F36" s="242">
        <v>350</v>
      </c>
      <c r="G36" s="178" t="s">
        <v>522</v>
      </c>
      <c r="H36" s="178" t="s">
        <v>601</v>
      </c>
      <c r="I36" s="178" t="s">
        <v>541</v>
      </c>
      <c r="J36" s="346" t="s">
        <v>442</v>
      </c>
      <c r="K36" s="346"/>
      <c r="L36" s="346"/>
      <c r="M36" s="178" t="s">
        <v>694</v>
      </c>
      <c r="N36" s="178" t="s">
        <v>530</v>
      </c>
      <c r="O36" s="178" t="s">
        <v>592</v>
      </c>
      <c r="P36" s="178"/>
      <c r="Q36" s="178" t="s">
        <v>592</v>
      </c>
      <c r="R36" s="178" t="s">
        <v>593</v>
      </c>
      <c r="S36" s="178" t="s">
        <v>593</v>
      </c>
      <c r="T36" s="178" t="s">
        <v>524</v>
      </c>
      <c r="U36" s="346" t="s">
        <v>525</v>
      </c>
      <c r="V36" s="624"/>
      <c r="W36" s="624"/>
      <c r="X36" s="624"/>
      <c r="Y36" s="178" t="s">
        <v>526</v>
      </c>
    </row>
    <row r="37" spans="2:25" ht="15.95" customHeight="1" x14ac:dyDescent="0.15">
      <c r="B37" s="373"/>
      <c r="C37" s="419" t="s">
        <v>619</v>
      </c>
      <c r="D37" s="398"/>
      <c r="E37" s="131">
        <v>1</v>
      </c>
      <c r="F37" s="242">
        <v>374.1</v>
      </c>
      <c r="G37" s="178" t="s">
        <v>522</v>
      </c>
      <c r="H37" s="178" t="s">
        <v>737</v>
      </c>
      <c r="I37" s="178" t="s">
        <v>541</v>
      </c>
      <c r="J37" s="346" t="s">
        <v>442</v>
      </c>
      <c r="K37" s="346"/>
      <c r="L37" s="346"/>
      <c r="M37" s="178" t="s">
        <v>695</v>
      </c>
      <c r="N37" s="178" t="s">
        <v>530</v>
      </c>
      <c r="O37" s="178" t="s">
        <v>592</v>
      </c>
      <c r="P37" s="178"/>
      <c r="Q37" s="178" t="s">
        <v>592</v>
      </c>
      <c r="R37" s="178" t="s">
        <v>593</v>
      </c>
      <c r="S37" s="178" t="s">
        <v>593</v>
      </c>
      <c r="T37" s="178" t="s">
        <v>524</v>
      </c>
      <c r="U37" s="346" t="s">
        <v>525</v>
      </c>
      <c r="V37" s="624"/>
      <c r="W37" s="624"/>
      <c r="X37" s="624"/>
      <c r="Y37" s="178" t="s">
        <v>526</v>
      </c>
    </row>
    <row r="38" spans="2:25" ht="15.95" customHeight="1" x14ac:dyDescent="0.15">
      <c r="B38" s="373"/>
      <c r="C38" s="419" t="s">
        <v>621</v>
      </c>
      <c r="D38" s="398"/>
      <c r="E38" s="131">
        <v>1</v>
      </c>
      <c r="F38" s="242">
        <v>392</v>
      </c>
      <c r="G38" s="178" t="s">
        <v>522</v>
      </c>
      <c r="H38" s="178" t="s">
        <v>601</v>
      </c>
      <c r="I38" s="178" t="s">
        <v>541</v>
      </c>
      <c r="J38" s="346" t="s">
        <v>442</v>
      </c>
      <c r="K38" s="346"/>
      <c r="L38" s="346"/>
      <c r="M38" s="178" t="s">
        <v>696</v>
      </c>
      <c r="N38" s="178" t="s">
        <v>530</v>
      </c>
      <c r="O38" s="178" t="s">
        <v>592</v>
      </c>
      <c r="P38" s="178"/>
      <c r="Q38" s="178" t="s">
        <v>592</v>
      </c>
      <c r="R38" s="178" t="s">
        <v>593</v>
      </c>
      <c r="S38" s="178" t="s">
        <v>593</v>
      </c>
      <c r="T38" s="178" t="s">
        <v>524</v>
      </c>
      <c r="U38" s="346" t="s">
        <v>525</v>
      </c>
      <c r="V38" s="624"/>
      <c r="W38" s="624"/>
      <c r="X38" s="624"/>
      <c r="Y38" s="178" t="s">
        <v>526</v>
      </c>
    </row>
    <row r="39" spans="2:25" ht="15.95" customHeight="1" x14ac:dyDescent="0.15">
      <c r="B39" s="373"/>
      <c r="C39" s="419" t="s">
        <v>623</v>
      </c>
      <c r="D39" s="398"/>
      <c r="E39" s="131">
        <v>1</v>
      </c>
      <c r="F39" s="242">
        <v>406</v>
      </c>
      <c r="G39" s="178" t="s">
        <v>522</v>
      </c>
      <c r="H39" s="178" t="s">
        <v>625</v>
      </c>
      <c r="I39" s="178" t="s">
        <v>541</v>
      </c>
      <c r="J39" s="346" t="s">
        <v>476</v>
      </c>
      <c r="K39" s="346"/>
      <c r="L39" s="346"/>
      <c r="M39" s="178" t="s">
        <v>767</v>
      </c>
      <c r="N39" s="178" t="s">
        <v>767</v>
      </c>
      <c r="O39" s="178" t="s">
        <v>592</v>
      </c>
      <c r="P39" s="178"/>
      <c r="Q39" s="178" t="s">
        <v>592</v>
      </c>
      <c r="R39" s="178" t="s">
        <v>593</v>
      </c>
      <c r="S39" s="178" t="s">
        <v>593</v>
      </c>
      <c r="T39" s="178" t="s">
        <v>524</v>
      </c>
      <c r="U39" s="346" t="s">
        <v>525</v>
      </c>
      <c r="V39" s="624"/>
      <c r="W39" s="624"/>
      <c r="X39" s="624"/>
      <c r="Y39" s="178" t="s">
        <v>771</v>
      </c>
    </row>
    <row r="40" spans="2:25" ht="15.95" customHeight="1" x14ac:dyDescent="0.15">
      <c r="B40" s="373"/>
      <c r="C40" s="419" t="s">
        <v>642</v>
      </c>
      <c r="D40" s="398"/>
      <c r="E40" s="131">
        <v>1</v>
      </c>
      <c r="F40" s="242">
        <v>416.5</v>
      </c>
      <c r="G40" s="178" t="s">
        <v>522</v>
      </c>
      <c r="H40" s="178" t="s">
        <v>629</v>
      </c>
      <c r="I40" s="178" t="s">
        <v>541</v>
      </c>
      <c r="J40" s="346" t="s">
        <v>451</v>
      </c>
      <c r="K40" s="346"/>
      <c r="L40" s="346"/>
      <c r="M40" s="178" t="s">
        <v>657</v>
      </c>
      <c r="N40" s="178" t="s">
        <v>530</v>
      </c>
      <c r="O40" s="178" t="s">
        <v>530</v>
      </c>
      <c r="P40" s="178"/>
      <c r="Q40" s="178" t="s">
        <v>592</v>
      </c>
      <c r="R40" s="178" t="s">
        <v>593</v>
      </c>
      <c r="S40" s="178" t="s">
        <v>593</v>
      </c>
      <c r="T40" s="178" t="s">
        <v>524</v>
      </c>
      <c r="U40" s="346" t="s">
        <v>525</v>
      </c>
      <c r="V40" s="624"/>
      <c r="W40" s="624"/>
      <c r="X40" s="624"/>
      <c r="Y40" s="178"/>
    </row>
    <row r="41" spans="2:25" ht="15.95" customHeight="1" x14ac:dyDescent="0.15">
      <c r="B41" s="373"/>
      <c r="C41" s="419" t="s">
        <v>642</v>
      </c>
      <c r="D41" s="398"/>
      <c r="E41" s="131">
        <v>2</v>
      </c>
      <c r="F41" s="242">
        <v>421</v>
      </c>
      <c r="G41" s="178" t="s">
        <v>522</v>
      </c>
      <c r="H41" s="178" t="s">
        <v>629</v>
      </c>
      <c r="I41" s="178" t="s">
        <v>541</v>
      </c>
      <c r="J41" s="346" t="s">
        <v>451</v>
      </c>
      <c r="K41" s="346"/>
      <c r="L41" s="346"/>
      <c r="M41" s="178" t="s">
        <v>697</v>
      </c>
      <c r="N41" s="178" t="s">
        <v>530</v>
      </c>
      <c r="O41" s="178" t="s">
        <v>530</v>
      </c>
      <c r="P41" s="178" t="s">
        <v>542</v>
      </c>
      <c r="Q41" s="178" t="s">
        <v>592</v>
      </c>
      <c r="R41" s="178" t="s">
        <v>593</v>
      </c>
      <c r="S41" s="178" t="s">
        <v>593</v>
      </c>
      <c r="T41" s="178" t="s">
        <v>527</v>
      </c>
      <c r="U41" s="346" t="s">
        <v>528</v>
      </c>
      <c r="V41" s="624"/>
      <c r="W41" s="624"/>
      <c r="X41" s="624"/>
      <c r="Y41" s="178" t="s">
        <v>772</v>
      </c>
    </row>
    <row r="42" spans="2:25" ht="15.95" customHeight="1" x14ac:dyDescent="0.15">
      <c r="B42" s="423"/>
      <c r="C42" s="419" t="s">
        <v>642</v>
      </c>
      <c r="D42" s="398"/>
      <c r="E42" s="131">
        <v>3</v>
      </c>
      <c r="F42" s="242">
        <v>421.5</v>
      </c>
      <c r="G42" s="178" t="s">
        <v>522</v>
      </c>
      <c r="H42" s="178" t="s">
        <v>629</v>
      </c>
      <c r="I42" s="178" t="s">
        <v>541</v>
      </c>
      <c r="J42" s="346" t="s">
        <v>451</v>
      </c>
      <c r="K42" s="346"/>
      <c r="L42" s="346"/>
      <c r="M42" s="178" t="s">
        <v>699</v>
      </c>
      <c r="N42" s="178" t="s">
        <v>530</v>
      </c>
      <c r="O42" s="178" t="s">
        <v>530</v>
      </c>
      <c r="P42" s="178"/>
      <c r="Q42" s="178" t="s">
        <v>592</v>
      </c>
      <c r="R42" s="178" t="s">
        <v>593</v>
      </c>
      <c r="S42" s="178" t="s">
        <v>593</v>
      </c>
      <c r="T42" s="178" t="s">
        <v>524</v>
      </c>
      <c r="U42" s="346" t="s">
        <v>525</v>
      </c>
      <c r="V42" s="624"/>
      <c r="W42" s="624"/>
      <c r="X42" s="624"/>
      <c r="Y42" s="178"/>
    </row>
    <row r="43" spans="2:25" ht="15.95" customHeight="1" x14ac:dyDescent="0.15">
      <c r="B43" s="20"/>
      <c r="C43" s="1" t="s">
        <v>250</v>
      </c>
      <c r="D43" s="5"/>
      <c r="F43" s="5"/>
      <c r="G43" s="18"/>
      <c r="H43" s="18"/>
      <c r="I43" s="18"/>
      <c r="J43" s="18"/>
      <c r="K43" s="18"/>
      <c r="L43" s="18"/>
      <c r="M43" s="18"/>
      <c r="N43" s="18"/>
      <c r="O43" s="18"/>
      <c r="P43" s="19"/>
      <c r="Q43" s="29"/>
      <c r="R43" s="5"/>
      <c r="S43" s="5"/>
      <c r="T43" s="18"/>
      <c r="U43" s="30"/>
      <c r="V43" s="30"/>
      <c r="W43" s="30"/>
      <c r="X43" s="30"/>
      <c r="Y43" s="5"/>
    </row>
    <row r="44" spans="2:25" ht="15.95" customHeight="1" x14ac:dyDescent="0.15">
      <c r="B44" s="20"/>
      <c r="C44" s="24" t="s">
        <v>251</v>
      </c>
      <c r="D44" s="5"/>
      <c r="F44" s="5"/>
      <c r="G44" s="18"/>
      <c r="H44" s="18"/>
      <c r="I44" s="18"/>
      <c r="J44" s="18"/>
      <c r="K44" s="18"/>
      <c r="L44" s="18"/>
      <c r="M44" s="18"/>
      <c r="N44" s="18"/>
      <c r="O44" s="18"/>
      <c r="P44" s="19"/>
      <c r="Q44" s="29"/>
      <c r="R44" s="5"/>
      <c r="S44" s="5"/>
      <c r="T44" s="18"/>
      <c r="U44" s="30"/>
      <c r="V44" s="30"/>
      <c r="W44" s="30"/>
      <c r="X44" s="30"/>
      <c r="Y44" s="5"/>
    </row>
    <row r="45" spans="2:25" ht="15.95" customHeight="1" x14ac:dyDescent="0.15">
      <c r="B45" s="21"/>
      <c r="C45" s="211" t="s">
        <v>252</v>
      </c>
      <c r="D45" s="211"/>
      <c r="E45" s="211"/>
      <c r="F45" s="211"/>
      <c r="G45" s="211"/>
      <c r="H45" s="211"/>
      <c r="I45" s="211"/>
      <c r="J45" s="211"/>
      <c r="K45" s="211"/>
      <c r="L45" s="211"/>
      <c r="M45" s="211"/>
      <c r="N45" s="211"/>
      <c r="O45" s="211"/>
      <c r="P45" s="211"/>
      <c r="Q45" s="211"/>
      <c r="R45" s="211"/>
      <c r="S45" s="211"/>
      <c r="T45" s="211"/>
      <c r="U45" s="211"/>
      <c r="V45" s="211"/>
      <c r="W45" s="211"/>
      <c r="X45" s="211"/>
    </row>
    <row r="46" spans="2:25" ht="15.95" customHeight="1" x14ac:dyDescent="0.15">
      <c r="B46" s="211"/>
      <c r="C46" s="211" t="s">
        <v>253</v>
      </c>
      <c r="D46" s="211"/>
      <c r="E46" s="211"/>
      <c r="F46" s="211"/>
      <c r="G46" s="211"/>
      <c r="H46" s="211"/>
      <c r="I46" s="211"/>
      <c r="J46" s="211"/>
      <c r="K46" s="211"/>
      <c r="L46" s="211"/>
      <c r="M46" s="211"/>
      <c r="N46" s="211"/>
      <c r="O46" s="211"/>
      <c r="P46" s="211"/>
      <c r="Q46" s="211"/>
      <c r="R46" s="211"/>
      <c r="S46" s="211"/>
      <c r="T46" s="211"/>
      <c r="U46" s="211"/>
      <c r="V46" s="211"/>
      <c r="W46" s="211"/>
      <c r="X46" s="211"/>
    </row>
    <row r="47" spans="2:25" ht="15.95" customHeight="1" x14ac:dyDescent="0.15">
      <c r="B47" s="211"/>
      <c r="C47" s="211" t="s">
        <v>254</v>
      </c>
      <c r="D47" s="211"/>
      <c r="E47" s="211"/>
      <c r="F47" s="211"/>
      <c r="G47" s="211"/>
      <c r="H47" s="211"/>
      <c r="I47" s="211"/>
      <c r="J47" s="211"/>
      <c r="K47" s="211"/>
      <c r="L47" s="211"/>
      <c r="M47" s="211"/>
      <c r="N47" s="211"/>
      <c r="O47" s="211"/>
      <c r="P47" s="211"/>
      <c r="Q47" s="211"/>
      <c r="R47" s="211"/>
      <c r="S47" s="211"/>
      <c r="T47" s="211"/>
      <c r="U47" s="211"/>
      <c r="V47" s="211"/>
      <c r="W47" s="211"/>
      <c r="X47" s="211"/>
    </row>
    <row r="48" spans="2:25" ht="15.95" customHeight="1" x14ac:dyDescent="0.15">
      <c r="C48" s="3" t="s">
        <v>209</v>
      </c>
    </row>
    <row r="49" spans="2:25" ht="24.75" customHeight="1" x14ac:dyDescent="0.15">
      <c r="B49" s="649" t="s">
        <v>223</v>
      </c>
      <c r="C49" s="649"/>
      <c r="D49" s="649"/>
      <c r="E49" s="649"/>
      <c r="F49" s="650"/>
      <c r="G49" s="650"/>
      <c r="H49" s="650"/>
      <c r="I49" s="649"/>
      <c r="J49" s="649"/>
      <c r="K49" s="649"/>
      <c r="L49" s="649"/>
      <c r="M49" s="649"/>
      <c r="N49" s="649"/>
      <c r="O49" s="649"/>
      <c r="P49" s="649"/>
      <c r="Q49" s="649"/>
      <c r="R49" s="649"/>
      <c r="S49" s="649"/>
      <c r="T49" s="649"/>
      <c r="U49" s="649"/>
      <c r="V49" s="649"/>
      <c r="W49" s="649"/>
      <c r="X49" s="649"/>
      <c r="Y49" s="159"/>
    </row>
    <row r="50" spans="2:25" ht="20.100000000000001" customHeight="1" x14ac:dyDescent="0.15">
      <c r="B50" s="415" t="s">
        <v>60</v>
      </c>
      <c r="C50" s="425"/>
      <c r="D50" s="425"/>
      <c r="E50" s="425"/>
      <c r="F50" s="651" t="str">
        <f>+'様式A-1'!$D$3</f>
        <v>ナカヤマトンネル</v>
      </c>
      <c r="G50" s="651"/>
      <c r="H50" s="651"/>
      <c r="I50" s="339" t="s">
        <v>61</v>
      </c>
      <c r="J50" s="340"/>
      <c r="K50" s="369" t="str">
        <f>+'様式A-1'!$J$3</f>
        <v>一般県道藤生停車場錦帯橋線</v>
      </c>
      <c r="L50" s="370"/>
      <c r="M50" s="370"/>
      <c r="N50" s="371"/>
      <c r="O50" s="374" t="s">
        <v>224</v>
      </c>
      <c r="P50" s="652" t="str">
        <f>+'様式B (1)'!$S$3</f>
        <v>復建調査設計株式会社</v>
      </c>
      <c r="Q50" s="577"/>
      <c r="R50" s="577"/>
      <c r="S50" s="653"/>
      <c r="T50" s="590" t="s">
        <v>225</v>
      </c>
      <c r="U50" s="654"/>
      <c r="V50" s="654"/>
      <c r="W50" s="589"/>
      <c r="X50" s="658">
        <f>+'様式B (1)'!$P$2</f>
        <v>45861</v>
      </c>
      <c r="Y50" s="659"/>
    </row>
    <row r="51" spans="2:25" ht="20.100000000000001" customHeight="1" x14ac:dyDescent="0.15">
      <c r="B51" s="365" t="s">
        <v>167</v>
      </c>
      <c r="C51" s="366"/>
      <c r="D51" s="366"/>
      <c r="E51" s="366"/>
      <c r="F51" s="662" t="str">
        <f>+'様式A-1'!$D$4</f>
        <v>中山トンネル</v>
      </c>
      <c r="G51" s="662"/>
      <c r="H51" s="662"/>
      <c r="I51" s="663" t="s">
        <v>168</v>
      </c>
      <c r="J51" s="664"/>
      <c r="K51" s="369" t="str">
        <f>+'様式A-1'!$R$3</f>
        <v>山口県岩国土木建築事務所</v>
      </c>
      <c r="L51" s="370"/>
      <c r="M51" s="370"/>
      <c r="N51" s="371"/>
      <c r="O51" s="368"/>
      <c r="P51" s="665" t="str">
        <f>+'様式B (1)'!$S$4</f>
        <v>小笠原洋</v>
      </c>
      <c r="Q51" s="578"/>
      <c r="R51" s="578"/>
      <c r="S51" s="657"/>
      <c r="T51" s="655"/>
      <c r="U51" s="656"/>
      <c r="V51" s="656"/>
      <c r="W51" s="657"/>
      <c r="X51" s="660"/>
      <c r="Y51" s="661"/>
    </row>
    <row r="52" spans="2:25" ht="15" customHeight="1" x14ac:dyDescent="0.15">
      <c r="B52" s="373" t="s">
        <v>226</v>
      </c>
      <c r="C52" s="634" t="s">
        <v>227</v>
      </c>
      <c r="D52" s="635"/>
      <c r="E52" s="626" t="s">
        <v>228</v>
      </c>
      <c r="F52" s="626" t="s">
        <v>229</v>
      </c>
      <c r="G52" s="637" t="s">
        <v>230</v>
      </c>
      <c r="H52" s="638"/>
      <c r="I52" s="415" t="s">
        <v>231</v>
      </c>
      <c r="J52" s="425"/>
      <c r="K52" s="425"/>
      <c r="L52" s="425"/>
      <c r="M52" s="425"/>
      <c r="N52" s="426"/>
      <c r="O52" s="641" t="s">
        <v>232</v>
      </c>
      <c r="P52" s="584" t="s">
        <v>233</v>
      </c>
      <c r="Q52" s="643"/>
      <c r="R52" s="643"/>
      <c r="S52" s="644"/>
      <c r="T52" s="637" t="s">
        <v>234</v>
      </c>
      <c r="U52" s="647"/>
      <c r="V52" s="647"/>
      <c r="W52" s="647"/>
      <c r="X52" s="638"/>
      <c r="Y52" s="625" t="s">
        <v>235</v>
      </c>
    </row>
    <row r="53" spans="2:25" ht="15" customHeight="1" x14ac:dyDescent="0.15">
      <c r="B53" s="373"/>
      <c r="C53" s="634"/>
      <c r="D53" s="635"/>
      <c r="E53" s="626"/>
      <c r="F53" s="626"/>
      <c r="G53" s="639"/>
      <c r="H53" s="640"/>
      <c r="I53" s="365"/>
      <c r="J53" s="366"/>
      <c r="K53" s="366"/>
      <c r="L53" s="366"/>
      <c r="M53" s="366"/>
      <c r="N53" s="367"/>
      <c r="O53" s="642"/>
      <c r="P53" s="585"/>
      <c r="Q53" s="645"/>
      <c r="R53" s="645"/>
      <c r="S53" s="646"/>
      <c r="T53" s="639"/>
      <c r="U53" s="648"/>
      <c r="V53" s="648"/>
      <c r="W53" s="648"/>
      <c r="X53" s="640"/>
      <c r="Y53" s="626"/>
    </row>
    <row r="54" spans="2:25" ht="16.149999999999999" customHeight="1" x14ac:dyDescent="0.15">
      <c r="B54" s="373"/>
      <c r="C54" s="634"/>
      <c r="D54" s="635"/>
      <c r="E54" s="626"/>
      <c r="F54" s="626"/>
      <c r="G54" s="617" t="s">
        <v>236</v>
      </c>
      <c r="H54" s="617" t="s">
        <v>237</v>
      </c>
      <c r="I54" s="629" t="s">
        <v>238</v>
      </c>
      <c r="J54" s="629" t="s">
        <v>239</v>
      </c>
      <c r="K54" s="630"/>
      <c r="L54" s="630"/>
      <c r="M54" s="631" t="s">
        <v>240</v>
      </c>
      <c r="N54" s="632" t="s">
        <v>241</v>
      </c>
      <c r="O54" s="629" t="s">
        <v>242</v>
      </c>
      <c r="P54" s="403" t="s">
        <v>243</v>
      </c>
      <c r="Q54" s="630"/>
      <c r="R54" s="617" t="s">
        <v>244</v>
      </c>
      <c r="S54" s="617" t="s">
        <v>245</v>
      </c>
      <c r="T54" s="633" t="s">
        <v>246</v>
      </c>
      <c r="U54" s="617" t="s">
        <v>247</v>
      </c>
      <c r="V54" s="630"/>
      <c r="W54" s="630"/>
      <c r="X54" s="630"/>
      <c r="Y54" s="626"/>
    </row>
    <row r="55" spans="2:25" ht="16.149999999999999" customHeight="1" x14ac:dyDescent="0.15">
      <c r="B55" s="373"/>
      <c r="C55" s="365"/>
      <c r="D55" s="367"/>
      <c r="E55" s="636"/>
      <c r="F55" s="636"/>
      <c r="G55" s="628"/>
      <c r="H55" s="628"/>
      <c r="I55" s="630"/>
      <c r="J55" s="630"/>
      <c r="K55" s="630"/>
      <c r="L55" s="630"/>
      <c r="M55" s="630"/>
      <c r="N55" s="630"/>
      <c r="O55" s="630"/>
      <c r="P55" s="164" t="s">
        <v>248</v>
      </c>
      <c r="Q55" s="164" t="s">
        <v>249</v>
      </c>
      <c r="R55" s="630"/>
      <c r="S55" s="630"/>
      <c r="T55" s="630"/>
      <c r="U55" s="630"/>
      <c r="V55" s="630"/>
      <c r="W55" s="630"/>
      <c r="X55" s="630"/>
      <c r="Y55" s="627"/>
    </row>
    <row r="56" spans="2:25" ht="15.75" customHeight="1" x14ac:dyDescent="0.15">
      <c r="B56" s="373"/>
      <c r="C56" s="419" t="s">
        <v>642</v>
      </c>
      <c r="D56" s="398"/>
      <c r="E56" s="131">
        <v>4</v>
      </c>
      <c r="F56" s="242">
        <v>426.5</v>
      </c>
      <c r="G56" s="178" t="s">
        <v>522</v>
      </c>
      <c r="H56" s="178" t="s">
        <v>600</v>
      </c>
      <c r="I56" s="178" t="s">
        <v>541</v>
      </c>
      <c r="J56" s="346" t="s">
        <v>451</v>
      </c>
      <c r="K56" s="346"/>
      <c r="L56" s="346"/>
      <c r="M56" s="178" t="s">
        <v>701</v>
      </c>
      <c r="N56" s="178" t="s">
        <v>530</v>
      </c>
      <c r="O56" s="178" t="s">
        <v>530</v>
      </c>
      <c r="P56" s="178" t="s">
        <v>542</v>
      </c>
      <c r="Q56" s="178" t="s">
        <v>592</v>
      </c>
      <c r="R56" s="178" t="s">
        <v>593</v>
      </c>
      <c r="S56" s="178" t="s">
        <v>593</v>
      </c>
      <c r="T56" s="178" t="s">
        <v>527</v>
      </c>
      <c r="U56" s="346" t="s">
        <v>528</v>
      </c>
      <c r="V56" s="624"/>
      <c r="W56" s="624"/>
      <c r="X56" s="624"/>
      <c r="Y56" s="178" t="s">
        <v>772</v>
      </c>
    </row>
    <row r="57" spans="2:25" ht="15.95" customHeight="1" x14ac:dyDescent="0.15">
      <c r="B57" s="373"/>
      <c r="C57" s="419" t="s">
        <v>642</v>
      </c>
      <c r="D57" s="398"/>
      <c r="E57" s="131">
        <v>5</v>
      </c>
      <c r="F57" s="242">
        <v>425</v>
      </c>
      <c r="G57" s="178" t="s">
        <v>522</v>
      </c>
      <c r="H57" s="178" t="s">
        <v>600</v>
      </c>
      <c r="I57" s="178" t="s">
        <v>541</v>
      </c>
      <c r="J57" s="346" t="s">
        <v>451</v>
      </c>
      <c r="K57" s="346"/>
      <c r="L57" s="346"/>
      <c r="M57" s="178" t="s">
        <v>703</v>
      </c>
      <c r="N57" s="178" t="s">
        <v>530</v>
      </c>
      <c r="O57" s="178" t="s">
        <v>592</v>
      </c>
      <c r="P57" s="178"/>
      <c r="Q57" s="178" t="s">
        <v>592</v>
      </c>
      <c r="R57" s="178" t="s">
        <v>593</v>
      </c>
      <c r="S57" s="178" t="s">
        <v>593</v>
      </c>
      <c r="T57" s="178" t="s">
        <v>524</v>
      </c>
      <c r="U57" s="346" t="s">
        <v>525</v>
      </c>
      <c r="V57" s="624"/>
      <c r="W57" s="624"/>
      <c r="X57" s="624"/>
      <c r="Y57" s="234"/>
    </row>
    <row r="58" spans="2:25" ht="15.95" customHeight="1" x14ac:dyDescent="0.15">
      <c r="B58" s="373"/>
      <c r="C58" s="419" t="s">
        <v>642</v>
      </c>
      <c r="D58" s="398"/>
      <c r="E58" s="131">
        <v>6</v>
      </c>
      <c r="F58" s="242">
        <v>416.5</v>
      </c>
      <c r="G58" s="178" t="s">
        <v>522</v>
      </c>
      <c r="H58" s="178" t="s">
        <v>625</v>
      </c>
      <c r="I58" s="178" t="s">
        <v>541</v>
      </c>
      <c r="J58" s="346" t="s">
        <v>442</v>
      </c>
      <c r="K58" s="346"/>
      <c r="L58" s="346"/>
      <c r="M58" s="178" t="s">
        <v>705</v>
      </c>
      <c r="N58" s="178" t="s">
        <v>530</v>
      </c>
      <c r="O58" s="178" t="s">
        <v>592</v>
      </c>
      <c r="P58" s="178"/>
      <c r="Q58" s="178" t="s">
        <v>592</v>
      </c>
      <c r="R58" s="178" t="s">
        <v>593</v>
      </c>
      <c r="S58" s="178" t="s">
        <v>593</v>
      </c>
      <c r="T58" s="178" t="s">
        <v>524</v>
      </c>
      <c r="U58" s="346" t="s">
        <v>525</v>
      </c>
      <c r="V58" s="624"/>
      <c r="W58" s="624"/>
      <c r="X58" s="624"/>
      <c r="Y58" s="178" t="s">
        <v>526</v>
      </c>
    </row>
    <row r="59" spans="2:25" ht="15.95" customHeight="1" x14ac:dyDescent="0.15">
      <c r="B59" s="373"/>
      <c r="C59" s="419" t="s">
        <v>642</v>
      </c>
      <c r="D59" s="398"/>
      <c r="E59" s="131">
        <v>7</v>
      </c>
      <c r="F59" s="242">
        <v>421.5</v>
      </c>
      <c r="G59" s="178" t="s">
        <v>522</v>
      </c>
      <c r="H59" s="178" t="s">
        <v>625</v>
      </c>
      <c r="I59" s="178" t="s">
        <v>541</v>
      </c>
      <c r="J59" s="346" t="s">
        <v>451</v>
      </c>
      <c r="K59" s="346"/>
      <c r="L59" s="346"/>
      <c r="M59" s="178" t="s">
        <v>706</v>
      </c>
      <c r="N59" s="178" t="s">
        <v>530</v>
      </c>
      <c r="O59" s="178" t="s">
        <v>592</v>
      </c>
      <c r="P59" s="178"/>
      <c r="Q59" s="178" t="s">
        <v>592</v>
      </c>
      <c r="R59" s="178" t="s">
        <v>593</v>
      </c>
      <c r="S59" s="178" t="s">
        <v>593</v>
      </c>
      <c r="T59" s="178" t="s">
        <v>524</v>
      </c>
      <c r="U59" s="346" t="s">
        <v>525</v>
      </c>
      <c r="V59" s="624"/>
      <c r="W59" s="624"/>
      <c r="X59" s="624"/>
      <c r="Y59" s="178"/>
    </row>
    <row r="60" spans="2:25" ht="15.95" customHeight="1" x14ac:dyDescent="0.15">
      <c r="B60" s="373"/>
      <c r="C60" s="419" t="s">
        <v>642</v>
      </c>
      <c r="D60" s="398"/>
      <c r="E60" s="131">
        <v>8</v>
      </c>
      <c r="F60" s="242">
        <v>422</v>
      </c>
      <c r="G60" s="178" t="s">
        <v>522</v>
      </c>
      <c r="H60" s="178" t="s">
        <v>625</v>
      </c>
      <c r="I60" s="178" t="s">
        <v>541</v>
      </c>
      <c r="J60" s="346" t="s">
        <v>451</v>
      </c>
      <c r="K60" s="346"/>
      <c r="L60" s="346"/>
      <c r="M60" s="178" t="s">
        <v>665</v>
      </c>
      <c r="N60" s="178" t="s">
        <v>530</v>
      </c>
      <c r="O60" s="178" t="s">
        <v>530</v>
      </c>
      <c r="P60" s="178"/>
      <c r="Q60" s="178" t="s">
        <v>592</v>
      </c>
      <c r="R60" s="178" t="s">
        <v>593</v>
      </c>
      <c r="S60" s="178" t="s">
        <v>593</v>
      </c>
      <c r="T60" s="178" t="s">
        <v>524</v>
      </c>
      <c r="U60" s="346" t="s">
        <v>525</v>
      </c>
      <c r="V60" s="624"/>
      <c r="W60" s="624"/>
      <c r="X60" s="624"/>
      <c r="Y60" s="178"/>
    </row>
    <row r="61" spans="2:25" ht="15.95" customHeight="1" x14ac:dyDescent="0.15">
      <c r="B61" s="373"/>
      <c r="C61" s="419" t="s">
        <v>643</v>
      </c>
      <c r="D61" s="398"/>
      <c r="E61" s="131">
        <v>1</v>
      </c>
      <c r="F61" s="242">
        <v>427</v>
      </c>
      <c r="G61" s="178" t="s">
        <v>522</v>
      </c>
      <c r="H61" s="178" t="s">
        <v>625</v>
      </c>
      <c r="I61" s="178" t="s">
        <v>541</v>
      </c>
      <c r="J61" s="346" t="s">
        <v>476</v>
      </c>
      <c r="K61" s="346"/>
      <c r="L61" s="346"/>
      <c r="M61" s="178" t="s">
        <v>708</v>
      </c>
      <c r="N61" s="178" t="s">
        <v>708</v>
      </c>
      <c r="O61" s="178" t="s">
        <v>592</v>
      </c>
      <c r="P61" s="178"/>
      <c r="Q61" s="178" t="s">
        <v>592</v>
      </c>
      <c r="R61" s="178" t="s">
        <v>593</v>
      </c>
      <c r="S61" s="178" t="s">
        <v>593</v>
      </c>
      <c r="T61" s="178" t="s">
        <v>524</v>
      </c>
      <c r="U61" s="346" t="s">
        <v>525</v>
      </c>
      <c r="V61" s="624"/>
      <c r="W61" s="624"/>
      <c r="X61" s="624"/>
      <c r="Y61" s="178" t="s">
        <v>771</v>
      </c>
    </row>
    <row r="62" spans="2:25" ht="15.95" customHeight="1" x14ac:dyDescent="0.15">
      <c r="B62" s="373"/>
      <c r="C62" s="419" t="s">
        <v>643</v>
      </c>
      <c r="D62" s="398"/>
      <c r="E62" s="131">
        <v>2</v>
      </c>
      <c r="F62" s="242">
        <v>437.35</v>
      </c>
      <c r="G62" s="178" t="s">
        <v>522</v>
      </c>
      <c r="H62" s="178" t="s">
        <v>599</v>
      </c>
      <c r="I62" s="178" t="s">
        <v>541</v>
      </c>
      <c r="J62" s="346" t="s">
        <v>451</v>
      </c>
      <c r="K62" s="346"/>
      <c r="L62" s="346"/>
      <c r="M62" s="178" t="s">
        <v>710</v>
      </c>
      <c r="N62" s="178" t="s">
        <v>530</v>
      </c>
      <c r="O62" s="178" t="s">
        <v>530</v>
      </c>
      <c r="P62" s="178"/>
      <c r="Q62" s="178" t="s">
        <v>592</v>
      </c>
      <c r="R62" s="178" t="s">
        <v>593</v>
      </c>
      <c r="S62" s="178" t="s">
        <v>593</v>
      </c>
      <c r="T62" s="178" t="s">
        <v>524</v>
      </c>
      <c r="U62" s="346" t="s">
        <v>525</v>
      </c>
      <c r="V62" s="624"/>
      <c r="W62" s="624"/>
      <c r="X62" s="624"/>
      <c r="Y62" s="178"/>
    </row>
    <row r="63" spans="2:25" ht="15.95" customHeight="1" x14ac:dyDescent="0.15">
      <c r="B63" s="373"/>
      <c r="C63" s="419" t="s">
        <v>645</v>
      </c>
      <c r="D63" s="398"/>
      <c r="E63" s="131">
        <v>1</v>
      </c>
      <c r="F63" s="242">
        <v>450.5</v>
      </c>
      <c r="G63" s="178" t="s">
        <v>522</v>
      </c>
      <c r="H63" s="178" t="s">
        <v>629</v>
      </c>
      <c r="I63" s="178" t="s">
        <v>541</v>
      </c>
      <c r="J63" s="346" t="s">
        <v>451</v>
      </c>
      <c r="K63" s="346"/>
      <c r="L63" s="346"/>
      <c r="M63" s="178" t="s">
        <v>665</v>
      </c>
      <c r="N63" s="178" t="s">
        <v>530</v>
      </c>
      <c r="O63" s="178" t="s">
        <v>530</v>
      </c>
      <c r="P63" s="178"/>
      <c r="Q63" s="178" t="s">
        <v>592</v>
      </c>
      <c r="R63" s="178" t="s">
        <v>593</v>
      </c>
      <c r="S63" s="178" t="s">
        <v>593</v>
      </c>
      <c r="T63" s="178" t="s">
        <v>524</v>
      </c>
      <c r="U63" s="346" t="s">
        <v>525</v>
      </c>
      <c r="V63" s="624"/>
      <c r="W63" s="624"/>
      <c r="X63" s="624"/>
      <c r="Y63" s="178"/>
    </row>
    <row r="64" spans="2:25" ht="15.95" customHeight="1" x14ac:dyDescent="0.15">
      <c r="B64" s="373"/>
      <c r="C64" s="419" t="s">
        <v>645</v>
      </c>
      <c r="D64" s="398"/>
      <c r="E64" s="131">
        <v>2</v>
      </c>
      <c r="F64" s="242">
        <v>453</v>
      </c>
      <c r="G64" s="178" t="s">
        <v>522</v>
      </c>
      <c r="H64" s="178" t="s">
        <v>600</v>
      </c>
      <c r="I64" s="178" t="s">
        <v>541</v>
      </c>
      <c r="J64" s="419" t="s">
        <v>451</v>
      </c>
      <c r="K64" s="267"/>
      <c r="L64" s="398"/>
      <c r="M64" s="178" t="s">
        <v>712</v>
      </c>
      <c r="N64" s="178" t="s">
        <v>530</v>
      </c>
      <c r="O64" s="178" t="s">
        <v>592</v>
      </c>
      <c r="P64" s="178"/>
      <c r="Q64" s="178" t="s">
        <v>592</v>
      </c>
      <c r="R64" s="178" t="s">
        <v>593</v>
      </c>
      <c r="S64" s="178" t="s">
        <v>593</v>
      </c>
      <c r="T64" s="178" t="s">
        <v>524</v>
      </c>
      <c r="U64" s="419" t="s">
        <v>525</v>
      </c>
      <c r="V64" s="267"/>
      <c r="W64" s="267"/>
      <c r="X64" s="398"/>
      <c r="Y64" s="178"/>
    </row>
    <row r="65" spans="2:25" ht="15.95" customHeight="1" x14ac:dyDescent="0.15">
      <c r="B65" s="373"/>
      <c r="C65" s="419" t="s">
        <v>645</v>
      </c>
      <c r="D65" s="398"/>
      <c r="E65" s="131">
        <v>3</v>
      </c>
      <c r="F65" s="242">
        <v>458.45</v>
      </c>
      <c r="G65" s="178" t="s">
        <v>522</v>
      </c>
      <c r="H65" s="178" t="s">
        <v>598</v>
      </c>
      <c r="I65" s="178" t="s">
        <v>541</v>
      </c>
      <c r="J65" s="419" t="s">
        <v>442</v>
      </c>
      <c r="K65" s="267"/>
      <c r="L65" s="398"/>
      <c r="M65" s="178" t="s">
        <v>710</v>
      </c>
      <c r="N65" s="178" t="s">
        <v>530</v>
      </c>
      <c r="O65" s="178" t="s">
        <v>530</v>
      </c>
      <c r="P65" s="178" t="s">
        <v>542</v>
      </c>
      <c r="Q65" s="178" t="s">
        <v>529</v>
      </c>
      <c r="R65" s="178" t="s">
        <v>593</v>
      </c>
      <c r="S65" s="178" t="s">
        <v>593</v>
      </c>
      <c r="T65" s="178" t="s">
        <v>527</v>
      </c>
      <c r="U65" s="419" t="s">
        <v>528</v>
      </c>
      <c r="V65" s="267"/>
      <c r="W65" s="267"/>
      <c r="X65" s="398"/>
      <c r="Y65" s="178"/>
    </row>
    <row r="66" spans="2:25" ht="15.95" customHeight="1" x14ac:dyDescent="0.15">
      <c r="B66" s="373"/>
      <c r="C66" s="419" t="s">
        <v>645</v>
      </c>
      <c r="D66" s="398"/>
      <c r="E66" s="131">
        <v>4</v>
      </c>
      <c r="F66" s="242">
        <v>458.45</v>
      </c>
      <c r="G66" s="178" t="s">
        <v>522</v>
      </c>
      <c r="H66" s="178" t="s">
        <v>599</v>
      </c>
      <c r="I66" s="178" t="s">
        <v>541</v>
      </c>
      <c r="J66" s="346" t="s">
        <v>451</v>
      </c>
      <c r="K66" s="346"/>
      <c r="L66" s="346"/>
      <c r="M66" s="178" t="s">
        <v>675</v>
      </c>
      <c r="N66" s="178" t="s">
        <v>530</v>
      </c>
      <c r="O66" s="178" t="s">
        <v>530</v>
      </c>
      <c r="P66" s="178" t="s">
        <v>542</v>
      </c>
      <c r="Q66" s="178" t="s">
        <v>592</v>
      </c>
      <c r="R66" s="178" t="s">
        <v>593</v>
      </c>
      <c r="S66" s="178" t="s">
        <v>593</v>
      </c>
      <c r="T66" s="178" t="s">
        <v>527</v>
      </c>
      <c r="U66" s="419" t="s">
        <v>528</v>
      </c>
      <c r="V66" s="267"/>
      <c r="W66" s="267"/>
      <c r="X66" s="398"/>
      <c r="Y66" s="178" t="s">
        <v>772</v>
      </c>
    </row>
    <row r="67" spans="2:25" ht="15.95" customHeight="1" x14ac:dyDescent="0.15">
      <c r="B67" s="373"/>
      <c r="C67" s="419" t="s">
        <v>645</v>
      </c>
      <c r="D67" s="398"/>
      <c r="E67" s="131">
        <v>5</v>
      </c>
      <c r="F67" s="242">
        <v>454</v>
      </c>
      <c r="G67" s="178" t="s">
        <v>522</v>
      </c>
      <c r="H67" s="178" t="s">
        <v>737</v>
      </c>
      <c r="I67" s="178" t="s">
        <v>541</v>
      </c>
      <c r="J67" s="419" t="s">
        <v>451</v>
      </c>
      <c r="K67" s="267"/>
      <c r="L67" s="398"/>
      <c r="M67" s="178" t="s">
        <v>710</v>
      </c>
      <c r="N67" s="178" t="s">
        <v>530</v>
      </c>
      <c r="O67" s="178" t="s">
        <v>592</v>
      </c>
      <c r="P67" s="178"/>
      <c r="Q67" s="178" t="s">
        <v>592</v>
      </c>
      <c r="R67" s="178" t="s">
        <v>593</v>
      </c>
      <c r="S67" s="178" t="s">
        <v>593</v>
      </c>
      <c r="T67" s="178" t="s">
        <v>524</v>
      </c>
      <c r="U67" s="346" t="s">
        <v>525</v>
      </c>
      <c r="V67" s="624"/>
      <c r="W67" s="624"/>
      <c r="X67" s="624"/>
      <c r="Y67" s="178"/>
    </row>
    <row r="68" spans="2:25" ht="15.95" customHeight="1" x14ac:dyDescent="0.15">
      <c r="B68" s="373"/>
      <c r="C68" s="419" t="s">
        <v>645</v>
      </c>
      <c r="D68" s="398"/>
      <c r="E68" s="131">
        <v>6</v>
      </c>
      <c r="F68" s="242">
        <v>453.5</v>
      </c>
      <c r="G68" s="178" t="s">
        <v>522</v>
      </c>
      <c r="H68" s="178" t="s">
        <v>737</v>
      </c>
      <c r="I68" s="178" t="s">
        <v>541</v>
      </c>
      <c r="J68" s="346" t="s">
        <v>451</v>
      </c>
      <c r="K68" s="346"/>
      <c r="L68" s="346"/>
      <c r="M68" s="178" t="s">
        <v>675</v>
      </c>
      <c r="N68" s="178" t="s">
        <v>530</v>
      </c>
      <c r="O68" s="178" t="s">
        <v>592</v>
      </c>
      <c r="P68" s="178"/>
      <c r="Q68" s="178" t="s">
        <v>592</v>
      </c>
      <c r="R68" s="178" t="s">
        <v>593</v>
      </c>
      <c r="S68" s="178" t="s">
        <v>593</v>
      </c>
      <c r="T68" s="178" t="s">
        <v>524</v>
      </c>
      <c r="U68" s="346" t="s">
        <v>525</v>
      </c>
      <c r="V68" s="624"/>
      <c r="W68" s="624"/>
      <c r="X68" s="624"/>
      <c r="Y68" s="178"/>
    </row>
    <row r="69" spans="2:25" ht="15.95" customHeight="1" x14ac:dyDescent="0.15">
      <c r="B69" s="373"/>
      <c r="C69" s="419" t="s">
        <v>646</v>
      </c>
      <c r="D69" s="398"/>
      <c r="E69" s="131">
        <v>1</v>
      </c>
      <c r="F69" s="242">
        <v>461</v>
      </c>
      <c r="G69" s="178" t="s">
        <v>522</v>
      </c>
      <c r="H69" s="178" t="s">
        <v>600</v>
      </c>
      <c r="I69" s="178" t="s">
        <v>541</v>
      </c>
      <c r="J69" s="346" t="s">
        <v>451</v>
      </c>
      <c r="K69" s="346"/>
      <c r="L69" s="346"/>
      <c r="M69" s="178" t="s">
        <v>718</v>
      </c>
      <c r="N69" s="178" t="s">
        <v>530</v>
      </c>
      <c r="O69" s="178" t="s">
        <v>592</v>
      </c>
      <c r="P69" s="178"/>
      <c r="Q69" s="178" t="s">
        <v>592</v>
      </c>
      <c r="R69" s="178" t="s">
        <v>593</v>
      </c>
      <c r="S69" s="178" t="s">
        <v>593</v>
      </c>
      <c r="T69" s="178" t="s">
        <v>524</v>
      </c>
      <c r="U69" s="346" t="s">
        <v>525</v>
      </c>
      <c r="V69" s="624"/>
      <c r="W69" s="624"/>
      <c r="X69" s="624"/>
      <c r="Y69" s="178"/>
    </row>
    <row r="70" spans="2:25" ht="15.95" customHeight="1" x14ac:dyDescent="0.15">
      <c r="B70" s="373"/>
      <c r="C70" s="419" t="s">
        <v>646</v>
      </c>
      <c r="D70" s="398"/>
      <c r="E70" s="131">
        <v>2</v>
      </c>
      <c r="F70" s="242">
        <v>466.5</v>
      </c>
      <c r="G70" s="178" t="s">
        <v>522</v>
      </c>
      <c r="H70" s="178" t="s">
        <v>601</v>
      </c>
      <c r="I70" s="178" t="s">
        <v>541</v>
      </c>
      <c r="J70" s="346" t="s">
        <v>442</v>
      </c>
      <c r="K70" s="346"/>
      <c r="L70" s="346"/>
      <c r="M70" s="178" t="s">
        <v>720</v>
      </c>
      <c r="N70" s="178" t="s">
        <v>530</v>
      </c>
      <c r="O70" s="178" t="s">
        <v>592</v>
      </c>
      <c r="P70" s="178"/>
      <c r="Q70" s="178" t="s">
        <v>592</v>
      </c>
      <c r="R70" s="178" t="s">
        <v>593</v>
      </c>
      <c r="S70" s="178" t="s">
        <v>593</v>
      </c>
      <c r="T70" s="178" t="s">
        <v>524</v>
      </c>
      <c r="U70" s="346" t="s">
        <v>525</v>
      </c>
      <c r="V70" s="624"/>
      <c r="W70" s="624"/>
      <c r="X70" s="624"/>
      <c r="Y70" s="178" t="s">
        <v>526</v>
      </c>
    </row>
    <row r="71" spans="2:25" ht="15.95" customHeight="1" x14ac:dyDescent="0.15">
      <c r="B71" s="373"/>
      <c r="C71" s="419" t="s">
        <v>646</v>
      </c>
      <c r="D71" s="398"/>
      <c r="E71" s="131">
        <v>3</v>
      </c>
      <c r="F71" s="242">
        <v>466.5</v>
      </c>
      <c r="G71" s="178" t="s">
        <v>522</v>
      </c>
      <c r="H71" s="178" t="s">
        <v>625</v>
      </c>
      <c r="I71" s="178" t="s">
        <v>541</v>
      </c>
      <c r="J71" s="346" t="s">
        <v>451</v>
      </c>
      <c r="K71" s="346"/>
      <c r="L71" s="346"/>
      <c r="M71" s="178" t="s">
        <v>721</v>
      </c>
      <c r="N71" s="178" t="s">
        <v>530</v>
      </c>
      <c r="O71" s="178" t="s">
        <v>592</v>
      </c>
      <c r="P71" s="178"/>
      <c r="Q71" s="178" t="s">
        <v>592</v>
      </c>
      <c r="R71" s="178" t="s">
        <v>593</v>
      </c>
      <c r="S71" s="178" t="s">
        <v>593</v>
      </c>
      <c r="T71" s="178" t="s">
        <v>524</v>
      </c>
      <c r="U71" s="346" t="s">
        <v>525</v>
      </c>
      <c r="V71" s="624"/>
      <c r="W71" s="624"/>
      <c r="X71" s="624"/>
      <c r="Y71" s="178"/>
    </row>
    <row r="72" spans="2:25" ht="15.95" customHeight="1" x14ac:dyDescent="0.15">
      <c r="B72" s="373"/>
      <c r="C72" s="419" t="s">
        <v>646</v>
      </c>
      <c r="D72" s="398"/>
      <c r="E72" s="131">
        <v>4</v>
      </c>
      <c r="F72" s="242">
        <v>459</v>
      </c>
      <c r="G72" s="178" t="s">
        <v>522</v>
      </c>
      <c r="H72" s="178" t="s">
        <v>625</v>
      </c>
      <c r="I72" s="178" t="s">
        <v>541</v>
      </c>
      <c r="J72" s="346" t="s">
        <v>451</v>
      </c>
      <c r="K72" s="346"/>
      <c r="L72" s="346"/>
      <c r="M72" s="178" t="s">
        <v>723</v>
      </c>
      <c r="N72" s="178" t="s">
        <v>530</v>
      </c>
      <c r="O72" s="178" t="s">
        <v>530</v>
      </c>
      <c r="P72" s="178" t="s">
        <v>542</v>
      </c>
      <c r="Q72" s="178" t="s">
        <v>592</v>
      </c>
      <c r="R72" s="178" t="s">
        <v>593</v>
      </c>
      <c r="S72" s="178" t="s">
        <v>593</v>
      </c>
      <c r="T72" s="178" t="s">
        <v>527</v>
      </c>
      <c r="U72" s="346" t="s">
        <v>528</v>
      </c>
      <c r="V72" s="624"/>
      <c r="W72" s="624"/>
      <c r="X72" s="624"/>
      <c r="Y72" s="178" t="s">
        <v>772</v>
      </c>
    </row>
    <row r="73" spans="2:25" ht="15.95" customHeight="1" x14ac:dyDescent="0.15">
      <c r="B73" s="373"/>
      <c r="C73" s="419" t="s">
        <v>647</v>
      </c>
      <c r="D73" s="398"/>
      <c r="E73" s="131">
        <v>1</v>
      </c>
      <c r="F73" s="242">
        <v>472.5</v>
      </c>
      <c r="G73" s="178" t="s">
        <v>522</v>
      </c>
      <c r="H73" s="178" t="s">
        <v>600</v>
      </c>
      <c r="I73" s="178" t="s">
        <v>541</v>
      </c>
      <c r="J73" s="346" t="s">
        <v>451</v>
      </c>
      <c r="K73" s="346"/>
      <c r="L73" s="346"/>
      <c r="M73" s="178" t="s">
        <v>659</v>
      </c>
      <c r="N73" s="178" t="s">
        <v>530</v>
      </c>
      <c r="O73" s="178" t="s">
        <v>530</v>
      </c>
      <c r="P73" s="178"/>
      <c r="Q73" s="178" t="s">
        <v>592</v>
      </c>
      <c r="R73" s="178" t="s">
        <v>593</v>
      </c>
      <c r="S73" s="178" t="s">
        <v>593</v>
      </c>
      <c r="T73" s="178" t="s">
        <v>524</v>
      </c>
      <c r="U73" s="346" t="s">
        <v>525</v>
      </c>
      <c r="V73" s="624"/>
      <c r="W73" s="624"/>
      <c r="X73" s="624"/>
      <c r="Y73" s="178"/>
    </row>
    <row r="74" spans="2:25" ht="15.95" customHeight="1" x14ac:dyDescent="0.15">
      <c r="B74" s="373"/>
      <c r="C74" s="419" t="s">
        <v>647</v>
      </c>
      <c r="D74" s="398"/>
      <c r="E74" s="131">
        <v>2</v>
      </c>
      <c r="F74" s="242">
        <v>479.55</v>
      </c>
      <c r="G74" s="178" t="s">
        <v>522</v>
      </c>
      <c r="H74" s="178" t="s">
        <v>600</v>
      </c>
      <c r="I74" s="178" t="s">
        <v>541</v>
      </c>
      <c r="J74" s="346" t="s">
        <v>442</v>
      </c>
      <c r="K74" s="346"/>
      <c r="L74" s="346"/>
      <c r="M74" s="178" t="s">
        <v>725</v>
      </c>
      <c r="N74" s="178" t="s">
        <v>530</v>
      </c>
      <c r="O74" s="178" t="s">
        <v>530</v>
      </c>
      <c r="P74" s="178"/>
      <c r="Q74" s="178" t="s">
        <v>592</v>
      </c>
      <c r="R74" s="178" t="s">
        <v>593</v>
      </c>
      <c r="S74" s="178" t="s">
        <v>593</v>
      </c>
      <c r="T74" s="178" t="s">
        <v>524</v>
      </c>
      <c r="U74" s="346" t="s">
        <v>525</v>
      </c>
      <c r="V74" s="624"/>
      <c r="W74" s="624"/>
      <c r="X74" s="624"/>
      <c r="Y74" s="178" t="s">
        <v>526</v>
      </c>
    </row>
    <row r="75" spans="2:25" ht="15.95" customHeight="1" x14ac:dyDescent="0.15">
      <c r="B75" s="373"/>
      <c r="C75" s="419" t="s">
        <v>647</v>
      </c>
      <c r="D75" s="398"/>
      <c r="E75" s="131">
        <v>3</v>
      </c>
      <c r="F75" s="242">
        <v>479.55</v>
      </c>
      <c r="G75" s="178" t="s">
        <v>522</v>
      </c>
      <c r="H75" s="178" t="s">
        <v>600</v>
      </c>
      <c r="I75" s="178" t="s">
        <v>541</v>
      </c>
      <c r="J75" s="346" t="s">
        <v>442</v>
      </c>
      <c r="K75" s="346"/>
      <c r="L75" s="346"/>
      <c r="M75" s="178" t="s">
        <v>727</v>
      </c>
      <c r="N75" s="178" t="s">
        <v>530</v>
      </c>
      <c r="O75" s="178" t="s">
        <v>592</v>
      </c>
      <c r="P75" s="178"/>
      <c r="Q75" s="178" t="s">
        <v>592</v>
      </c>
      <c r="R75" s="178" t="s">
        <v>593</v>
      </c>
      <c r="S75" s="178" t="s">
        <v>593</v>
      </c>
      <c r="T75" s="178" t="s">
        <v>524</v>
      </c>
      <c r="U75" s="346" t="s">
        <v>525</v>
      </c>
      <c r="V75" s="624"/>
      <c r="W75" s="624"/>
      <c r="X75" s="624"/>
      <c r="Y75" s="178" t="s">
        <v>526</v>
      </c>
    </row>
    <row r="76" spans="2:25" ht="15.95" customHeight="1" x14ac:dyDescent="0.15">
      <c r="B76" s="373"/>
      <c r="C76" s="419" t="s">
        <v>647</v>
      </c>
      <c r="D76" s="398"/>
      <c r="E76" s="131">
        <v>4</v>
      </c>
      <c r="F76" s="242">
        <v>475.5</v>
      </c>
      <c r="G76" s="178" t="s">
        <v>522</v>
      </c>
      <c r="H76" s="178" t="s">
        <v>600</v>
      </c>
      <c r="I76" s="178" t="s">
        <v>541</v>
      </c>
      <c r="J76" s="346" t="s">
        <v>451</v>
      </c>
      <c r="K76" s="346"/>
      <c r="L76" s="346"/>
      <c r="M76" s="178" t="s">
        <v>705</v>
      </c>
      <c r="N76" s="178" t="s">
        <v>530</v>
      </c>
      <c r="O76" s="178" t="s">
        <v>592</v>
      </c>
      <c r="P76" s="178"/>
      <c r="Q76" s="178" t="s">
        <v>592</v>
      </c>
      <c r="R76" s="178" t="s">
        <v>593</v>
      </c>
      <c r="S76" s="178" t="s">
        <v>593</v>
      </c>
      <c r="T76" s="178" t="s">
        <v>524</v>
      </c>
      <c r="U76" s="346" t="s">
        <v>525</v>
      </c>
      <c r="V76" s="624"/>
      <c r="W76" s="624"/>
      <c r="X76" s="624"/>
      <c r="Y76" s="178"/>
    </row>
    <row r="77" spans="2:25" ht="15.95" customHeight="1" x14ac:dyDescent="0.15">
      <c r="B77" s="373"/>
      <c r="C77" s="419" t="s">
        <v>647</v>
      </c>
      <c r="D77" s="398"/>
      <c r="E77" s="131">
        <v>5</v>
      </c>
      <c r="F77" s="242">
        <v>477.5</v>
      </c>
      <c r="G77" s="178" t="s">
        <v>522</v>
      </c>
      <c r="H77" s="178" t="s">
        <v>625</v>
      </c>
      <c r="I77" s="178" t="s">
        <v>541</v>
      </c>
      <c r="J77" s="346" t="s">
        <v>451</v>
      </c>
      <c r="K77" s="346"/>
      <c r="L77" s="346"/>
      <c r="M77" s="178" t="s">
        <v>703</v>
      </c>
      <c r="N77" s="178" t="s">
        <v>530</v>
      </c>
      <c r="O77" s="178" t="s">
        <v>592</v>
      </c>
      <c r="P77" s="178"/>
      <c r="Q77" s="178" t="s">
        <v>592</v>
      </c>
      <c r="R77" s="178" t="s">
        <v>593</v>
      </c>
      <c r="S77" s="178" t="s">
        <v>593</v>
      </c>
      <c r="T77" s="178" t="s">
        <v>524</v>
      </c>
      <c r="U77" s="346" t="s">
        <v>525</v>
      </c>
      <c r="V77" s="624"/>
      <c r="W77" s="624"/>
      <c r="X77" s="624"/>
      <c r="Y77" s="178"/>
    </row>
    <row r="78" spans="2:25" ht="15.95" customHeight="1" x14ac:dyDescent="0.15">
      <c r="B78" s="373"/>
      <c r="C78" s="419" t="s">
        <v>648</v>
      </c>
      <c r="D78" s="398"/>
      <c r="E78" s="131">
        <v>1</v>
      </c>
      <c r="F78" s="242">
        <v>485</v>
      </c>
      <c r="G78" s="178" t="s">
        <v>522</v>
      </c>
      <c r="H78" s="178" t="s">
        <v>600</v>
      </c>
      <c r="I78" s="178" t="s">
        <v>541</v>
      </c>
      <c r="J78" s="346" t="s">
        <v>451</v>
      </c>
      <c r="K78" s="346"/>
      <c r="L78" s="346"/>
      <c r="M78" s="178" t="s">
        <v>661</v>
      </c>
      <c r="N78" s="178" t="s">
        <v>530</v>
      </c>
      <c r="O78" s="178" t="s">
        <v>592</v>
      </c>
      <c r="P78" s="178"/>
      <c r="Q78" s="178" t="s">
        <v>592</v>
      </c>
      <c r="R78" s="178" t="s">
        <v>593</v>
      </c>
      <c r="S78" s="178" t="s">
        <v>593</v>
      </c>
      <c r="T78" s="178" t="s">
        <v>524</v>
      </c>
      <c r="U78" s="346" t="s">
        <v>525</v>
      </c>
      <c r="V78" s="624"/>
      <c r="W78" s="624"/>
      <c r="X78" s="624"/>
      <c r="Y78" s="178"/>
    </row>
    <row r="79" spans="2:25" ht="15.95" customHeight="1" x14ac:dyDescent="0.15">
      <c r="B79" s="373"/>
      <c r="C79" s="419" t="s">
        <v>648</v>
      </c>
      <c r="D79" s="398"/>
      <c r="E79" s="131">
        <v>2</v>
      </c>
      <c r="F79" s="242">
        <v>486.5</v>
      </c>
      <c r="G79" s="178" t="s">
        <v>522</v>
      </c>
      <c r="H79" s="178" t="s">
        <v>601</v>
      </c>
      <c r="I79" s="178" t="s">
        <v>541</v>
      </c>
      <c r="J79" s="346" t="s">
        <v>442</v>
      </c>
      <c r="K79" s="346"/>
      <c r="L79" s="346"/>
      <c r="M79" s="178" t="s">
        <v>731</v>
      </c>
      <c r="N79" s="178" t="s">
        <v>530</v>
      </c>
      <c r="O79" s="178" t="s">
        <v>592</v>
      </c>
      <c r="P79" s="178"/>
      <c r="Q79" s="178" t="s">
        <v>592</v>
      </c>
      <c r="R79" s="178" t="s">
        <v>593</v>
      </c>
      <c r="S79" s="178" t="s">
        <v>593</v>
      </c>
      <c r="T79" s="178" t="s">
        <v>524</v>
      </c>
      <c r="U79" s="346" t="s">
        <v>525</v>
      </c>
      <c r="V79" s="624"/>
      <c r="W79" s="624"/>
      <c r="X79" s="624"/>
      <c r="Y79" s="178" t="s">
        <v>526</v>
      </c>
    </row>
    <row r="80" spans="2:25" ht="15.95" customHeight="1" x14ac:dyDescent="0.15">
      <c r="B80" s="373"/>
      <c r="C80" s="419" t="s">
        <v>648</v>
      </c>
      <c r="D80" s="398"/>
      <c r="E80" s="131">
        <v>3</v>
      </c>
      <c r="F80" s="242">
        <v>482</v>
      </c>
      <c r="G80" s="178" t="s">
        <v>522</v>
      </c>
      <c r="H80" s="178" t="s">
        <v>737</v>
      </c>
      <c r="I80" s="178" t="s">
        <v>541</v>
      </c>
      <c r="J80" s="346" t="s">
        <v>451</v>
      </c>
      <c r="K80" s="346"/>
      <c r="L80" s="346"/>
      <c r="M80" s="178" t="s">
        <v>732</v>
      </c>
      <c r="N80" s="178" t="s">
        <v>530</v>
      </c>
      <c r="O80" s="178" t="s">
        <v>530</v>
      </c>
      <c r="P80" s="178"/>
      <c r="Q80" s="178" t="s">
        <v>592</v>
      </c>
      <c r="R80" s="178" t="s">
        <v>593</v>
      </c>
      <c r="S80" s="178" t="s">
        <v>593</v>
      </c>
      <c r="T80" s="178" t="s">
        <v>524</v>
      </c>
      <c r="U80" s="346" t="s">
        <v>525</v>
      </c>
      <c r="V80" s="624"/>
      <c r="W80" s="624"/>
      <c r="X80" s="624"/>
      <c r="Y80" s="178"/>
    </row>
    <row r="81" spans="2:25" ht="15.95" customHeight="1" x14ac:dyDescent="0.15">
      <c r="B81" s="373"/>
      <c r="C81" s="419" t="s">
        <v>649</v>
      </c>
      <c r="D81" s="398"/>
      <c r="E81" s="131">
        <v>1</v>
      </c>
      <c r="F81" s="242">
        <v>496.5</v>
      </c>
      <c r="G81" s="178" t="s">
        <v>522</v>
      </c>
      <c r="H81" s="178" t="s">
        <v>600</v>
      </c>
      <c r="I81" s="178" t="s">
        <v>541</v>
      </c>
      <c r="J81" s="346" t="s">
        <v>451</v>
      </c>
      <c r="K81" s="346"/>
      <c r="L81" s="346"/>
      <c r="M81" s="178" t="s">
        <v>769</v>
      </c>
      <c r="N81" s="178" t="s">
        <v>530</v>
      </c>
      <c r="O81" s="178" t="s">
        <v>592</v>
      </c>
      <c r="P81" s="178"/>
      <c r="Q81" s="178" t="s">
        <v>592</v>
      </c>
      <c r="R81" s="178" t="s">
        <v>593</v>
      </c>
      <c r="S81" s="178" t="s">
        <v>593</v>
      </c>
      <c r="T81" s="178" t="s">
        <v>524</v>
      </c>
      <c r="U81" s="346" t="s">
        <v>525</v>
      </c>
      <c r="V81" s="624"/>
      <c r="W81" s="624"/>
      <c r="X81" s="624"/>
      <c r="Y81" s="178"/>
    </row>
    <row r="82" spans="2:25" ht="15.95" customHeight="1" x14ac:dyDescent="0.15">
      <c r="B82" s="373"/>
      <c r="C82" s="419" t="s">
        <v>649</v>
      </c>
      <c r="D82" s="398"/>
      <c r="E82" s="131">
        <v>2</v>
      </c>
      <c r="F82" s="242">
        <v>497</v>
      </c>
      <c r="G82" s="178" t="s">
        <v>522</v>
      </c>
      <c r="H82" s="178" t="s">
        <v>600</v>
      </c>
      <c r="I82" s="178" t="s">
        <v>541</v>
      </c>
      <c r="J82" s="346" t="s">
        <v>451</v>
      </c>
      <c r="K82" s="346"/>
      <c r="L82" s="346"/>
      <c r="M82" s="178" t="s">
        <v>769</v>
      </c>
      <c r="N82" s="178" t="s">
        <v>530</v>
      </c>
      <c r="O82" s="178" t="s">
        <v>592</v>
      </c>
      <c r="P82" s="178"/>
      <c r="Q82" s="178" t="s">
        <v>592</v>
      </c>
      <c r="R82" s="178" t="s">
        <v>593</v>
      </c>
      <c r="S82" s="178" t="s">
        <v>593</v>
      </c>
      <c r="T82" s="178" t="s">
        <v>524</v>
      </c>
      <c r="U82" s="346" t="s">
        <v>525</v>
      </c>
      <c r="V82" s="624"/>
      <c r="W82" s="624"/>
      <c r="X82" s="624"/>
      <c r="Y82" s="178"/>
    </row>
    <row r="83" spans="2:25" ht="15.95" customHeight="1" x14ac:dyDescent="0.15">
      <c r="B83" s="373"/>
      <c r="C83" s="419" t="s">
        <v>650</v>
      </c>
      <c r="D83" s="398"/>
      <c r="E83" s="131">
        <v>1</v>
      </c>
      <c r="F83" s="242">
        <v>503.5</v>
      </c>
      <c r="G83" s="178" t="s">
        <v>522</v>
      </c>
      <c r="H83" s="178" t="s">
        <v>629</v>
      </c>
      <c r="I83" s="178" t="s">
        <v>541</v>
      </c>
      <c r="J83" s="346" t="s">
        <v>451</v>
      </c>
      <c r="K83" s="346"/>
      <c r="L83" s="346"/>
      <c r="M83" s="178" t="s">
        <v>697</v>
      </c>
      <c r="N83" s="178" t="s">
        <v>530</v>
      </c>
      <c r="O83" s="178" t="s">
        <v>592</v>
      </c>
      <c r="P83" s="178"/>
      <c r="Q83" s="178" t="s">
        <v>592</v>
      </c>
      <c r="R83" s="178" t="s">
        <v>593</v>
      </c>
      <c r="S83" s="178" t="s">
        <v>593</v>
      </c>
      <c r="T83" s="178" t="s">
        <v>524</v>
      </c>
      <c r="U83" s="346" t="s">
        <v>525</v>
      </c>
      <c r="V83" s="624"/>
      <c r="W83" s="624"/>
      <c r="X83" s="624"/>
      <c r="Y83" s="178"/>
    </row>
    <row r="84" spans="2:25" ht="15.95" customHeight="1" x14ac:dyDescent="0.15">
      <c r="B84" s="373"/>
      <c r="C84" s="419" t="s">
        <v>591</v>
      </c>
      <c r="D84" s="398"/>
      <c r="E84" s="131">
        <v>1</v>
      </c>
      <c r="F84" s="242">
        <v>508</v>
      </c>
      <c r="G84" s="178" t="s">
        <v>626</v>
      </c>
      <c r="H84" s="178" t="s">
        <v>628</v>
      </c>
      <c r="I84" s="178" t="s">
        <v>541</v>
      </c>
      <c r="J84" s="346" t="s">
        <v>442</v>
      </c>
      <c r="K84" s="346"/>
      <c r="L84" s="346"/>
      <c r="M84" s="178" t="s">
        <v>735</v>
      </c>
      <c r="N84" s="178" t="s">
        <v>530</v>
      </c>
      <c r="O84" s="178" t="s">
        <v>530</v>
      </c>
      <c r="P84" s="178"/>
      <c r="Q84" s="178" t="s">
        <v>592</v>
      </c>
      <c r="R84" s="178" t="s">
        <v>593</v>
      </c>
      <c r="S84" s="178" t="s">
        <v>593</v>
      </c>
      <c r="T84" s="178" t="s">
        <v>524</v>
      </c>
      <c r="U84" s="346" t="s">
        <v>525</v>
      </c>
      <c r="V84" s="624"/>
      <c r="W84" s="624"/>
      <c r="X84" s="624"/>
      <c r="Y84" s="178" t="s">
        <v>526</v>
      </c>
    </row>
    <row r="85" spans="2:25" ht="15.95" customHeight="1" x14ac:dyDescent="0.15">
      <c r="B85" s="373"/>
      <c r="C85" s="419"/>
      <c r="D85" s="398"/>
      <c r="E85" s="131"/>
      <c r="F85" s="242"/>
      <c r="G85" s="178"/>
      <c r="H85" s="178"/>
      <c r="I85" s="178"/>
      <c r="J85" s="346"/>
      <c r="K85" s="346"/>
      <c r="L85" s="346"/>
      <c r="M85" s="178"/>
      <c r="N85" s="178"/>
      <c r="O85" s="178"/>
      <c r="P85" s="178"/>
      <c r="Q85" s="178"/>
      <c r="R85" s="178"/>
      <c r="S85" s="178"/>
      <c r="T85" s="178"/>
      <c r="U85" s="346"/>
      <c r="V85" s="624"/>
      <c r="W85" s="624"/>
      <c r="X85" s="624"/>
      <c r="Y85" s="178"/>
    </row>
    <row r="86" spans="2:25" ht="15.95" customHeight="1" x14ac:dyDescent="0.15">
      <c r="B86" s="373"/>
      <c r="C86" s="419"/>
      <c r="D86" s="398"/>
      <c r="E86" s="131"/>
      <c r="F86" s="242"/>
      <c r="G86" s="178"/>
      <c r="H86" s="178"/>
      <c r="I86" s="178"/>
      <c r="J86" s="346"/>
      <c r="K86" s="346"/>
      <c r="L86" s="346"/>
      <c r="M86" s="178"/>
      <c r="N86" s="178"/>
      <c r="O86" s="178"/>
      <c r="P86" s="178"/>
      <c r="Q86" s="178"/>
      <c r="R86" s="178"/>
      <c r="S86" s="178"/>
      <c r="T86" s="178"/>
      <c r="U86" s="346"/>
      <c r="V86" s="624"/>
      <c r="W86" s="624"/>
      <c r="X86" s="624"/>
      <c r="Y86" s="178"/>
    </row>
    <row r="87" spans="2:25" ht="15.95" customHeight="1" x14ac:dyDescent="0.15">
      <c r="B87" s="373"/>
      <c r="C87" s="419"/>
      <c r="D87" s="398"/>
      <c r="E87" s="131"/>
      <c r="F87" s="242"/>
      <c r="G87" s="178"/>
      <c r="H87" s="178"/>
      <c r="I87" s="178"/>
      <c r="J87" s="346"/>
      <c r="K87" s="346"/>
      <c r="L87" s="346"/>
      <c r="M87" s="178"/>
      <c r="N87" s="178"/>
      <c r="O87" s="178"/>
      <c r="P87" s="178"/>
      <c r="Q87" s="178"/>
      <c r="R87" s="178"/>
      <c r="S87" s="178"/>
      <c r="T87" s="178"/>
      <c r="U87" s="346"/>
      <c r="V87" s="624"/>
      <c r="W87" s="624"/>
      <c r="X87" s="624"/>
      <c r="Y87" s="178"/>
    </row>
    <row r="88" spans="2:25" ht="15.95" customHeight="1" x14ac:dyDescent="0.15">
      <c r="B88" s="373"/>
      <c r="C88" s="419"/>
      <c r="D88" s="398"/>
      <c r="E88" s="131"/>
      <c r="F88" s="242"/>
      <c r="G88" s="178"/>
      <c r="H88" s="178"/>
      <c r="I88" s="178"/>
      <c r="J88" s="346"/>
      <c r="K88" s="346"/>
      <c r="L88" s="346"/>
      <c r="M88" s="178"/>
      <c r="N88" s="178"/>
      <c r="O88" s="178"/>
      <c r="P88" s="178"/>
      <c r="Q88" s="178"/>
      <c r="R88" s="178"/>
      <c r="S88" s="178"/>
      <c r="T88" s="178"/>
      <c r="U88" s="346"/>
      <c r="V88" s="624"/>
      <c r="W88" s="624"/>
      <c r="X88" s="624"/>
      <c r="Y88" s="178"/>
    </row>
    <row r="89" spans="2:25" ht="15.95" customHeight="1" x14ac:dyDescent="0.15">
      <c r="B89" s="423"/>
      <c r="C89" s="419"/>
      <c r="D89" s="398"/>
      <c r="E89" s="131"/>
      <c r="F89" s="242"/>
      <c r="G89" s="178"/>
      <c r="H89" s="178"/>
      <c r="I89" s="178"/>
      <c r="J89" s="346"/>
      <c r="K89" s="346"/>
      <c r="L89" s="346"/>
      <c r="M89" s="178"/>
      <c r="N89" s="178"/>
      <c r="O89" s="178"/>
      <c r="P89" s="178"/>
      <c r="Q89" s="178"/>
      <c r="R89" s="178"/>
      <c r="S89" s="178"/>
      <c r="T89" s="178"/>
      <c r="U89" s="346"/>
      <c r="V89" s="624"/>
      <c r="W89" s="624"/>
      <c r="X89" s="624"/>
      <c r="Y89" s="178"/>
    </row>
    <row r="90" spans="2:25" ht="15.95" customHeight="1" x14ac:dyDescent="0.15">
      <c r="B90" s="20"/>
      <c r="C90" s="1" t="s">
        <v>250</v>
      </c>
      <c r="D90" s="5"/>
      <c r="F90" s="5"/>
      <c r="G90" s="18"/>
      <c r="H90" s="18"/>
      <c r="I90" s="18"/>
      <c r="J90" s="18"/>
      <c r="K90" s="18"/>
      <c r="L90" s="18"/>
      <c r="M90" s="18"/>
      <c r="N90" s="18"/>
      <c r="O90" s="18"/>
      <c r="P90" s="19"/>
      <c r="Q90" s="29"/>
      <c r="R90" s="5"/>
      <c r="S90" s="5"/>
      <c r="T90" s="18"/>
      <c r="U90" s="30"/>
      <c r="V90" s="30"/>
      <c r="W90" s="30"/>
      <c r="X90" s="30"/>
      <c r="Y90" s="5"/>
    </row>
    <row r="91" spans="2:25" ht="15.95" customHeight="1" x14ac:dyDescent="0.15">
      <c r="B91" s="20"/>
      <c r="C91" s="24" t="s">
        <v>251</v>
      </c>
      <c r="D91" s="5"/>
      <c r="F91" s="5"/>
      <c r="G91" s="18"/>
      <c r="H91" s="18"/>
      <c r="I91" s="18"/>
      <c r="J91" s="18"/>
      <c r="K91" s="18"/>
      <c r="L91" s="18"/>
      <c r="M91" s="18"/>
      <c r="N91" s="18"/>
      <c r="O91" s="18"/>
      <c r="P91" s="19"/>
      <c r="Q91" s="29"/>
      <c r="R91" s="5"/>
      <c r="S91" s="5"/>
      <c r="T91" s="18"/>
      <c r="U91" s="30"/>
      <c r="V91" s="30"/>
      <c r="W91" s="30"/>
      <c r="X91" s="30"/>
      <c r="Y91" s="5"/>
    </row>
    <row r="92" spans="2:25" ht="15.95" customHeight="1" x14ac:dyDescent="0.15">
      <c r="B92" s="21"/>
      <c r="C92" s="211" t="s">
        <v>252</v>
      </c>
      <c r="D92" s="211"/>
      <c r="E92" s="211"/>
      <c r="F92" s="211"/>
      <c r="G92" s="211"/>
      <c r="H92" s="211"/>
      <c r="I92" s="211"/>
      <c r="J92" s="211"/>
      <c r="K92" s="211"/>
      <c r="L92" s="211"/>
      <c r="M92" s="211"/>
      <c r="N92" s="211"/>
      <c r="O92" s="211"/>
      <c r="P92" s="211"/>
      <c r="Q92" s="211"/>
      <c r="R92" s="211"/>
      <c r="S92" s="211"/>
      <c r="T92" s="211"/>
      <c r="U92" s="211"/>
      <c r="V92" s="211"/>
      <c r="W92" s="211"/>
      <c r="X92" s="211"/>
    </row>
    <row r="93" spans="2:25" ht="15.95" customHeight="1" x14ac:dyDescent="0.15">
      <c r="B93" s="211"/>
      <c r="C93" s="211" t="s">
        <v>253</v>
      </c>
      <c r="D93" s="211"/>
      <c r="E93" s="211"/>
      <c r="F93" s="211"/>
      <c r="G93" s="211"/>
      <c r="H93" s="211"/>
      <c r="I93" s="211"/>
      <c r="J93" s="211"/>
      <c r="K93" s="211"/>
      <c r="L93" s="211"/>
      <c r="M93" s="211"/>
      <c r="N93" s="211"/>
      <c r="O93" s="211"/>
      <c r="P93" s="211"/>
      <c r="Q93" s="211"/>
      <c r="R93" s="211"/>
      <c r="S93" s="211"/>
      <c r="T93" s="211"/>
      <c r="U93" s="211"/>
      <c r="V93" s="211"/>
      <c r="W93" s="211"/>
      <c r="X93" s="211"/>
    </row>
    <row r="94" spans="2:25" ht="15.95" customHeight="1" x14ac:dyDescent="0.15">
      <c r="B94" s="211"/>
      <c r="C94" s="211" t="s">
        <v>254</v>
      </c>
      <c r="D94" s="211"/>
      <c r="E94" s="211"/>
      <c r="F94" s="211"/>
      <c r="G94" s="211"/>
      <c r="H94" s="211"/>
      <c r="I94" s="211"/>
      <c r="J94" s="211"/>
      <c r="K94" s="211"/>
      <c r="L94" s="211"/>
      <c r="M94" s="211"/>
      <c r="N94" s="211"/>
      <c r="O94" s="211"/>
      <c r="P94" s="211"/>
      <c r="Q94" s="211"/>
      <c r="R94" s="211"/>
      <c r="S94" s="211"/>
      <c r="T94" s="211"/>
      <c r="U94" s="211"/>
      <c r="V94" s="211"/>
      <c r="W94" s="211"/>
      <c r="X94" s="211"/>
    </row>
    <row r="95" spans="2:25" ht="15.95" customHeight="1" x14ac:dyDescent="0.15">
      <c r="C95" s="3" t="s">
        <v>209</v>
      </c>
    </row>
  </sheetData>
  <dataConsolidate/>
  <mergeCells count="276">
    <mergeCell ref="U41:X41"/>
    <mergeCell ref="U9:X9"/>
    <mergeCell ref="U10:X10"/>
    <mergeCell ref="U11:X11"/>
    <mergeCell ref="U12:X12"/>
    <mergeCell ref="U13:X13"/>
    <mergeCell ref="U17:X17"/>
    <mergeCell ref="U19:X19"/>
    <mergeCell ref="U20:X20"/>
    <mergeCell ref="U35:X35"/>
    <mergeCell ref="U37:X37"/>
    <mergeCell ref="U26:X26"/>
    <mergeCell ref="U27:X27"/>
    <mergeCell ref="U28:X28"/>
    <mergeCell ref="U29:X29"/>
    <mergeCell ref="U38:X38"/>
    <mergeCell ref="U39:X39"/>
    <mergeCell ref="U40:X40"/>
    <mergeCell ref="U36:X36"/>
    <mergeCell ref="U30:X30"/>
    <mergeCell ref="U31:X31"/>
    <mergeCell ref="U32:X32"/>
    <mergeCell ref="U33:X33"/>
    <mergeCell ref="U34:X34"/>
    <mergeCell ref="Y5:Y8"/>
    <mergeCell ref="T3:W4"/>
    <mergeCell ref="X3:Y4"/>
    <mergeCell ref="P3:S3"/>
    <mergeCell ref="P4:S4"/>
    <mergeCell ref="S7:S8"/>
    <mergeCell ref="T7:T8"/>
    <mergeCell ref="U7:X8"/>
    <mergeCell ref="O3:O4"/>
    <mergeCell ref="O5:O6"/>
    <mergeCell ref="C13:D13"/>
    <mergeCell ref="J13:L13"/>
    <mergeCell ref="C14:D14"/>
    <mergeCell ref="C15:D15"/>
    <mergeCell ref="C16:D16"/>
    <mergeCell ref="J14:L14"/>
    <mergeCell ref="J15:L15"/>
    <mergeCell ref="J16:L16"/>
    <mergeCell ref="C20:D20"/>
    <mergeCell ref="J17:L17"/>
    <mergeCell ref="C12:D12"/>
    <mergeCell ref="C22:D22"/>
    <mergeCell ref="J20:L20"/>
    <mergeCell ref="J11:L11"/>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32:D32"/>
    <mergeCell ref="C17:D17"/>
    <mergeCell ref="C31:D31"/>
    <mergeCell ref="J28:L28"/>
    <mergeCell ref="J29:L29"/>
    <mergeCell ref="J31:L31"/>
    <mergeCell ref="J30:L30"/>
    <mergeCell ref="J27:L27"/>
    <mergeCell ref="C25:D25"/>
    <mergeCell ref="C26:D26"/>
    <mergeCell ref="C27:D27"/>
    <mergeCell ref="C28:D28"/>
    <mergeCell ref="C19:D19"/>
    <mergeCell ref="J19:L19"/>
    <mergeCell ref="C21:D21"/>
    <mergeCell ref="J21:L21"/>
    <mergeCell ref="C23:D23"/>
    <mergeCell ref="J22:L22"/>
    <mergeCell ref="J18:L18"/>
    <mergeCell ref="C18:D18"/>
    <mergeCell ref="J23:L23"/>
    <mergeCell ref="J26:L2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G5:H6"/>
    <mergeCell ref="I5:N6"/>
    <mergeCell ref="T5:X6"/>
    <mergeCell ref="P5:S6"/>
    <mergeCell ref="U21:X21"/>
    <mergeCell ref="U22:X22"/>
    <mergeCell ref="U23:X23"/>
    <mergeCell ref="U24:X24"/>
    <mergeCell ref="U25:X25"/>
    <mergeCell ref="J12:L12"/>
    <mergeCell ref="O7:O8"/>
    <mergeCell ref="R7:R8"/>
    <mergeCell ref="P7:Q7"/>
    <mergeCell ref="G7:G8"/>
    <mergeCell ref="H7:H8"/>
    <mergeCell ref="J7:L8"/>
    <mergeCell ref="I7:I8"/>
    <mergeCell ref="M7:M8"/>
    <mergeCell ref="N7:N8"/>
    <mergeCell ref="U14:X14"/>
    <mergeCell ref="U15:X15"/>
    <mergeCell ref="U16:X16"/>
    <mergeCell ref="J25:L25"/>
    <mergeCell ref="J9:L9"/>
    <mergeCell ref="B49:X49"/>
    <mergeCell ref="B50:E50"/>
    <mergeCell ref="F50:H50"/>
    <mergeCell ref="I50:J50"/>
    <mergeCell ref="K50:N50"/>
    <mergeCell ref="O50:O51"/>
    <mergeCell ref="P50:S50"/>
    <mergeCell ref="T50:W51"/>
    <mergeCell ref="X50:Y51"/>
    <mergeCell ref="B51:E51"/>
    <mergeCell ref="F51:H51"/>
    <mergeCell ref="I51:J51"/>
    <mergeCell ref="K51:N51"/>
    <mergeCell ref="P51:S51"/>
    <mergeCell ref="B52:B89"/>
    <mergeCell ref="C52:D55"/>
    <mergeCell ref="E52:E55"/>
    <mergeCell ref="F52:F55"/>
    <mergeCell ref="G52:H53"/>
    <mergeCell ref="I52:N53"/>
    <mergeCell ref="O52:O53"/>
    <mergeCell ref="P52:S53"/>
    <mergeCell ref="T52:X53"/>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Y52:Y55"/>
    <mergeCell ref="G54:G55"/>
    <mergeCell ref="H54:H55"/>
    <mergeCell ref="I54:I55"/>
    <mergeCell ref="J54:L55"/>
    <mergeCell ref="M54:M55"/>
    <mergeCell ref="N54:N55"/>
    <mergeCell ref="O54:O55"/>
    <mergeCell ref="P54:Q54"/>
    <mergeCell ref="R54:R55"/>
    <mergeCell ref="S54:S55"/>
    <mergeCell ref="T54:T55"/>
    <mergeCell ref="U54:X55"/>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U82:X82"/>
    <mergeCell ref="C83:D83"/>
    <mergeCell ref="J83:L83"/>
    <mergeCell ref="U83:X83"/>
    <mergeCell ref="C84:D84"/>
    <mergeCell ref="J84:L84"/>
    <mergeCell ref="U84:X84"/>
    <mergeCell ref="C88:D88"/>
    <mergeCell ref="J88:L88"/>
    <mergeCell ref="U88:X88"/>
    <mergeCell ref="C89:D89"/>
    <mergeCell ref="J89:L89"/>
    <mergeCell ref="U89:X89"/>
    <mergeCell ref="C85:D85"/>
    <mergeCell ref="J85:L85"/>
    <mergeCell ref="U85:X85"/>
    <mergeCell ref="C86:D86"/>
    <mergeCell ref="J86:L86"/>
    <mergeCell ref="U86:X86"/>
    <mergeCell ref="C87:D87"/>
    <mergeCell ref="J87:L87"/>
    <mergeCell ref="U87:X87"/>
  </mergeCells>
  <phoneticPr fontId="11"/>
  <dataValidations count="1">
    <dataValidation allowBlank="1" showInputMessage="1" showErrorMessage="1" prompt="覆工スパン毎に連番を記入。_x000a_数値で入力する。" sqref="E9:E42 E56:E89" xr:uid="{BCD82D75-7463-4E10-BEB1-7AF8A1394E47}"/>
  </dataValidations>
  <printOptions horizontalCentered="1" verticalCentered="1"/>
  <pageMargins left="0.23622047244094488" right="0.23622047244094488" top="0.74803149606299213" bottom="0.74803149606299213" header="0.31496062992125984" footer="0.31496062992125984"/>
  <pageSetup paperSize="9" scale="70" fitToWidth="0" fitToHeight="0" orientation="landscape" copies="2" r:id="rId1"/>
  <headerFooter alignWithMargins="0"/>
  <rowBreaks count="2" manualBreakCount="2">
    <brk id="48" max="16383" man="1"/>
    <brk id="95"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I56:I89 I9:I42</xm:sqref>
        </x14:dataValidation>
        <x14:dataValidation type="list" allowBlank="1" showInputMessage="1" showErrorMessage="1" xr:uid="{00000000-0002-0000-0600-000006000000}">
          <x14:formula1>
            <xm:f>'(参考)リスト'!$J$16:$J$18</xm:f>
          </x14:formula1>
          <xm:sqref>T56:T89 T9:T42</xm:sqref>
        </x14:dataValidation>
        <x14:dataValidation type="list" allowBlank="1" showInputMessage="1" showErrorMessage="1" xr:uid="{00000000-0002-0000-0600-000007000000}">
          <x14:formula1>
            <xm:f>'(参考)リスト'!$H$16:$H$17</xm:f>
          </x14:formula1>
          <xm:sqref>R56:R89 R9:R42</xm:sqref>
        </x14:dataValidation>
        <x14:dataValidation type="list" allowBlank="1" showInputMessage="1" showErrorMessage="1" xr:uid="{00000000-0002-0000-0600-000008000000}">
          <x14:formula1>
            <xm:f>'(参考)リスト'!$I$16:$I$18</xm:f>
          </x14:formula1>
          <xm:sqref>S56:S89 S9:S42</xm:sqref>
        </x14:dataValidation>
        <x14:dataValidation type="list" allowBlank="1" showInputMessage="1" showErrorMessage="1" xr:uid="{00000000-0002-0000-0600-00000C000000}">
          <x14:formula1>
            <xm:f>'(参考)リスト'!$F$16:$F$21</xm:f>
          </x14:formula1>
          <xm:sqref>O56:Q89 O9:Q42</xm:sqref>
        </x14:dataValidation>
        <x14:dataValidation type="list" showInputMessage="1" showErrorMessage="1" xr:uid="{029E4745-3D5D-4892-8FDA-530343C9ED98}">
          <x14:formula1>
            <xm:f>'(参考)リスト'!$B$16:$B$21</xm:f>
          </x14:formula1>
          <xm:sqref>G9:G42 G56:G89</xm:sqref>
        </x14:dataValidation>
        <x14:dataValidation type="list" allowBlank="1" showInputMessage="1" showErrorMessage="1" xr:uid="{91402F3D-BA0A-4172-8B61-7890E57CE66D}">
          <x14:formula1>
            <xm:f>'(参考)リスト'!$E$16:$E$27</xm:f>
          </x14:formula1>
          <xm:sqref>J9:L42 J56:L89</xm:sqref>
        </x14:dataValidation>
        <x14:dataValidation type="list" errorStyle="warning" allowBlank="1" showInputMessage="1" showErrorMessage="1" error="選択出来ません" xr:uid="{63A3D87F-9541-4268-85CF-5F8BC01FB520}">
          <x14:formula1>
            <xm:f>'(参考)リスト'!$C$16:$C$47</xm:f>
          </x14:formula1>
          <xm:sqref>H9:H42 H56:H89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X46"/>
  <sheetViews>
    <sheetView showGridLines="0" showZeros="0" view="pageBreakPreview" zoomScaleNormal="70" zoomScaleSheetLayoutView="100" workbookViewId="0">
      <selection activeCell="Q23" sqref="Q23:U2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1"/>
      <c r="X1" s="211"/>
    </row>
    <row r="2" spans="2:24" ht="24.75" customHeight="1" x14ac:dyDescent="0.15">
      <c r="B2" s="552" t="s">
        <v>255</v>
      </c>
      <c r="C2" s="552"/>
      <c r="D2" s="552"/>
      <c r="E2" s="552"/>
      <c r="F2" s="552"/>
      <c r="G2" s="552"/>
      <c r="H2" s="552"/>
      <c r="I2" s="552"/>
      <c r="J2" s="670"/>
      <c r="K2" s="670"/>
      <c r="L2" s="670"/>
      <c r="M2" s="670"/>
      <c r="N2" s="670"/>
      <c r="O2" s="670"/>
      <c r="P2" s="670"/>
      <c r="Q2" s="670"/>
      <c r="R2" s="670"/>
      <c r="S2" s="670"/>
      <c r="T2" s="670"/>
      <c r="U2" s="670"/>
      <c r="V2" s="670"/>
    </row>
    <row r="3" spans="2:24" ht="20.100000000000001" customHeight="1" x14ac:dyDescent="0.15">
      <c r="B3" s="415" t="s">
        <v>60</v>
      </c>
      <c r="C3" s="425"/>
      <c r="D3" s="425"/>
      <c r="E3" s="426"/>
      <c r="F3" s="675" t="str">
        <f>+'様式A-1'!$D$3</f>
        <v>ナカヤマトンネル</v>
      </c>
      <c r="G3" s="676"/>
      <c r="H3" s="676"/>
      <c r="I3" s="677"/>
      <c r="J3" s="197" t="s">
        <v>61</v>
      </c>
      <c r="K3" s="370" t="str">
        <f>+'様式A-1'!$J$3</f>
        <v>一般県道藤生停車場錦帯橋線</v>
      </c>
      <c r="L3" s="370"/>
      <c r="M3" s="351" t="s">
        <v>256</v>
      </c>
      <c r="N3" s="353"/>
      <c r="O3" s="652" t="str">
        <f>+'様式B (1)'!$S$3</f>
        <v>復建調査設計株式会社</v>
      </c>
      <c r="P3" s="577"/>
      <c r="Q3" s="577"/>
      <c r="R3" s="678"/>
      <c r="S3" s="590" t="s">
        <v>225</v>
      </c>
      <c r="T3" s="654"/>
      <c r="U3" s="654"/>
      <c r="V3" s="589"/>
      <c r="W3" s="658">
        <f>+'様式B (1)'!$P$2</f>
        <v>45861</v>
      </c>
      <c r="X3" s="659"/>
    </row>
    <row r="4" spans="2:24" ht="20.100000000000001" customHeight="1" x14ac:dyDescent="0.15">
      <c r="B4" s="365" t="s">
        <v>167</v>
      </c>
      <c r="C4" s="366"/>
      <c r="D4" s="366"/>
      <c r="E4" s="367"/>
      <c r="F4" s="671" t="str">
        <f>+'様式A-1'!$D$4</f>
        <v>中山トンネル</v>
      </c>
      <c r="G4" s="672"/>
      <c r="H4" s="672"/>
      <c r="I4" s="673"/>
      <c r="J4" s="194" t="s">
        <v>168</v>
      </c>
      <c r="K4" s="370" t="str">
        <f>+'様式A-1'!$R$3</f>
        <v>山口県岩国土木建築事務所</v>
      </c>
      <c r="L4" s="370"/>
      <c r="M4" s="354"/>
      <c r="N4" s="356"/>
      <c r="O4" s="665" t="str">
        <f>+'様式B (1)'!$S$4</f>
        <v>小笠原洋</v>
      </c>
      <c r="P4" s="578"/>
      <c r="Q4" s="578"/>
      <c r="R4" s="674"/>
      <c r="S4" s="655"/>
      <c r="T4" s="656"/>
      <c r="U4" s="656"/>
      <c r="V4" s="657"/>
      <c r="W4" s="660"/>
      <c r="X4" s="661"/>
    </row>
    <row r="5" spans="2:24" ht="30" customHeight="1" x14ac:dyDescent="0.15">
      <c r="B5" s="373" t="s">
        <v>226</v>
      </c>
      <c r="C5" s="634" t="s">
        <v>227</v>
      </c>
      <c r="D5" s="635"/>
      <c r="E5" s="626" t="s">
        <v>257</v>
      </c>
      <c r="F5" s="626" t="s">
        <v>229</v>
      </c>
      <c r="G5" s="634" t="s">
        <v>258</v>
      </c>
      <c r="H5" s="666"/>
      <c r="I5" s="667"/>
      <c r="J5" s="415" t="s">
        <v>259</v>
      </c>
      <c r="K5" s="425"/>
      <c r="L5" s="425"/>
      <c r="M5" s="425"/>
      <c r="N5" s="584" t="s">
        <v>226</v>
      </c>
      <c r="O5" s="644"/>
      <c r="P5" s="637" t="s">
        <v>260</v>
      </c>
      <c r="Q5" s="647"/>
      <c r="R5" s="647"/>
      <c r="S5" s="647"/>
      <c r="T5" s="647"/>
      <c r="U5" s="638"/>
      <c r="V5" s="637" t="s">
        <v>235</v>
      </c>
      <c r="W5" s="647"/>
      <c r="X5" s="638"/>
    </row>
    <row r="6" spans="2:24" ht="16.5" customHeight="1" x14ac:dyDescent="0.15">
      <c r="B6" s="373"/>
      <c r="C6" s="681"/>
      <c r="D6" s="635"/>
      <c r="E6" s="682"/>
      <c r="F6" s="682"/>
      <c r="G6" s="637" t="s">
        <v>261</v>
      </c>
      <c r="H6" s="638"/>
      <c r="I6" s="617" t="s">
        <v>237</v>
      </c>
      <c r="J6" s="629" t="s">
        <v>262</v>
      </c>
      <c r="K6" s="629"/>
      <c r="L6" s="631" t="s">
        <v>263</v>
      </c>
      <c r="M6" s="631"/>
      <c r="N6" s="617" t="s">
        <v>264</v>
      </c>
      <c r="O6" s="628"/>
      <c r="P6" s="633" t="s">
        <v>246</v>
      </c>
      <c r="Q6" s="617" t="s">
        <v>265</v>
      </c>
      <c r="R6" s="617"/>
      <c r="S6" s="617"/>
      <c r="T6" s="617"/>
      <c r="U6" s="617"/>
      <c r="V6" s="634"/>
      <c r="W6" s="666"/>
      <c r="X6" s="667"/>
    </row>
    <row r="7" spans="2:24" ht="16.5" customHeight="1" x14ac:dyDescent="0.15">
      <c r="B7" s="373"/>
      <c r="C7" s="660"/>
      <c r="D7" s="661"/>
      <c r="E7" s="683"/>
      <c r="F7" s="683"/>
      <c r="G7" s="639"/>
      <c r="H7" s="640"/>
      <c r="I7" s="628"/>
      <c r="J7" s="630"/>
      <c r="K7" s="630"/>
      <c r="L7" s="630"/>
      <c r="M7" s="630"/>
      <c r="N7" s="164" t="s">
        <v>248</v>
      </c>
      <c r="O7" s="164" t="s">
        <v>249</v>
      </c>
      <c r="P7" s="668"/>
      <c r="Q7" s="628"/>
      <c r="R7" s="628"/>
      <c r="S7" s="628"/>
      <c r="T7" s="628"/>
      <c r="U7" s="628"/>
      <c r="V7" s="196"/>
      <c r="W7" s="198"/>
      <c r="X7" s="199"/>
    </row>
    <row r="8" spans="2:24" ht="15.95" customHeight="1" x14ac:dyDescent="0.15">
      <c r="B8" s="373"/>
      <c r="C8" s="679" t="s">
        <v>751</v>
      </c>
      <c r="D8" s="680"/>
      <c r="E8" s="189">
        <v>1</v>
      </c>
      <c r="F8" s="241">
        <v>156.5</v>
      </c>
      <c r="G8" s="178" t="s">
        <v>501</v>
      </c>
      <c r="H8" s="178" t="s">
        <v>476</v>
      </c>
      <c r="I8" s="178" t="s">
        <v>493</v>
      </c>
      <c r="J8" s="346" t="s">
        <v>499</v>
      </c>
      <c r="K8" s="346"/>
      <c r="L8" s="669" t="s">
        <v>762</v>
      </c>
      <c r="M8" s="398"/>
      <c r="N8" s="178"/>
      <c r="O8" s="178" t="s">
        <v>602</v>
      </c>
      <c r="P8" s="189" t="s">
        <v>447</v>
      </c>
      <c r="Q8" s="346" t="s">
        <v>763</v>
      </c>
      <c r="R8" s="346"/>
      <c r="S8" s="346"/>
      <c r="T8" s="346"/>
      <c r="U8" s="346"/>
      <c r="V8" s="343"/>
      <c r="W8" s="344"/>
      <c r="X8" s="345"/>
    </row>
    <row r="9" spans="2:24" ht="15.95" customHeight="1" x14ac:dyDescent="0.15">
      <c r="B9" s="373"/>
      <c r="C9" s="679" t="s">
        <v>752</v>
      </c>
      <c r="D9" s="680"/>
      <c r="E9" s="189">
        <v>1</v>
      </c>
      <c r="F9" s="241">
        <v>240</v>
      </c>
      <c r="G9" s="178" t="s">
        <v>501</v>
      </c>
      <c r="H9" s="178" t="s">
        <v>476</v>
      </c>
      <c r="I9" s="178" t="s">
        <v>493</v>
      </c>
      <c r="J9" s="346" t="s">
        <v>499</v>
      </c>
      <c r="K9" s="346"/>
      <c r="L9" s="669" t="s">
        <v>762</v>
      </c>
      <c r="M9" s="398"/>
      <c r="N9" s="178"/>
      <c r="O9" s="178" t="s">
        <v>764</v>
      </c>
      <c r="P9" s="189" t="s">
        <v>438</v>
      </c>
      <c r="Q9" s="346"/>
      <c r="R9" s="346"/>
      <c r="S9" s="346"/>
      <c r="T9" s="346"/>
      <c r="U9" s="346"/>
      <c r="V9" s="419"/>
      <c r="W9" s="267"/>
      <c r="X9" s="398"/>
    </row>
    <row r="10" spans="2:24" ht="15.95" customHeight="1" x14ac:dyDescent="0.15">
      <c r="B10" s="373"/>
      <c r="C10" s="679" t="s">
        <v>753</v>
      </c>
      <c r="D10" s="680"/>
      <c r="E10" s="189">
        <v>1</v>
      </c>
      <c r="F10" s="241">
        <v>249</v>
      </c>
      <c r="G10" s="178" t="s">
        <v>501</v>
      </c>
      <c r="H10" s="178" t="s">
        <v>476</v>
      </c>
      <c r="I10" s="178" t="s">
        <v>493</v>
      </c>
      <c r="J10" s="346" t="s">
        <v>499</v>
      </c>
      <c r="K10" s="346"/>
      <c r="L10" s="669" t="s">
        <v>762</v>
      </c>
      <c r="M10" s="398"/>
      <c r="N10" s="178"/>
      <c r="O10" s="178" t="s">
        <v>602</v>
      </c>
      <c r="P10" s="189" t="s">
        <v>447</v>
      </c>
      <c r="Q10" s="346" t="s">
        <v>763</v>
      </c>
      <c r="R10" s="346"/>
      <c r="S10" s="346"/>
      <c r="T10" s="346"/>
      <c r="U10" s="346"/>
      <c r="V10" s="343"/>
      <c r="W10" s="344"/>
      <c r="X10" s="345"/>
    </row>
    <row r="11" spans="2:24" ht="15.95" customHeight="1" x14ac:dyDescent="0.15">
      <c r="B11" s="373"/>
      <c r="C11" s="679" t="s">
        <v>753</v>
      </c>
      <c r="D11" s="680"/>
      <c r="E11" s="189">
        <v>2</v>
      </c>
      <c r="F11" s="241">
        <v>258</v>
      </c>
      <c r="G11" s="178" t="s">
        <v>501</v>
      </c>
      <c r="H11" s="178" t="s">
        <v>476</v>
      </c>
      <c r="I11" s="178" t="s">
        <v>493</v>
      </c>
      <c r="J11" s="346" t="s">
        <v>499</v>
      </c>
      <c r="K11" s="346"/>
      <c r="L11" s="669" t="s">
        <v>762</v>
      </c>
      <c r="M11" s="398"/>
      <c r="N11" s="178"/>
      <c r="O11" s="178" t="s">
        <v>602</v>
      </c>
      <c r="P11" s="189" t="s">
        <v>447</v>
      </c>
      <c r="Q11" s="346" t="s">
        <v>763</v>
      </c>
      <c r="R11" s="346"/>
      <c r="S11" s="346"/>
      <c r="T11" s="346"/>
      <c r="U11" s="346"/>
      <c r="V11" s="343"/>
      <c r="W11" s="344"/>
      <c r="X11" s="345"/>
    </row>
    <row r="12" spans="2:24" ht="15.95" customHeight="1" x14ac:dyDescent="0.15">
      <c r="B12" s="373"/>
      <c r="C12" s="679" t="s">
        <v>754</v>
      </c>
      <c r="D12" s="680"/>
      <c r="E12" s="189">
        <v>1</v>
      </c>
      <c r="F12" s="241">
        <v>264.5</v>
      </c>
      <c r="G12" s="178" t="s">
        <v>501</v>
      </c>
      <c r="H12" s="178" t="s">
        <v>476</v>
      </c>
      <c r="I12" s="178" t="s">
        <v>493</v>
      </c>
      <c r="J12" s="346" t="s">
        <v>499</v>
      </c>
      <c r="K12" s="346"/>
      <c r="L12" s="669" t="s">
        <v>762</v>
      </c>
      <c r="M12" s="398"/>
      <c r="N12" s="178"/>
      <c r="O12" s="178" t="s">
        <v>602</v>
      </c>
      <c r="P12" s="189" t="s">
        <v>447</v>
      </c>
      <c r="Q12" s="346" t="s">
        <v>763</v>
      </c>
      <c r="R12" s="346"/>
      <c r="S12" s="346"/>
      <c r="T12" s="346"/>
      <c r="U12" s="346"/>
      <c r="V12" s="343"/>
      <c r="W12" s="344"/>
      <c r="X12" s="345"/>
    </row>
    <row r="13" spans="2:24" ht="15.95" customHeight="1" x14ac:dyDescent="0.15">
      <c r="B13" s="373"/>
      <c r="C13" s="679" t="s">
        <v>755</v>
      </c>
      <c r="D13" s="680"/>
      <c r="E13" s="189">
        <v>1</v>
      </c>
      <c r="F13" s="241">
        <v>271.5</v>
      </c>
      <c r="G13" s="178" t="s">
        <v>501</v>
      </c>
      <c r="H13" s="178" t="s">
        <v>476</v>
      </c>
      <c r="I13" s="178" t="s">
        <v>493</v>
      </c>
      <c r="J13" s="346" t="s">
        <v>499</v>
      </c>
      <c r="K13" s="346"/>
      <c r="L13" s="669" t="s">
        <v>762</v>
      </c>
      <c r="M13" s="398"/>
      <c r="N13" s="178"/>
      <c r="O13" s="178" t="s">
        <v>602</v>
      </c>
      <c r="P13" s="189" t="s">
        <v>447</v>
      </c>
      <c r="Q13" s="346" t="s">
        <v>763</v>
      </c>
      <c r="R13" s="346"/>
      <c r="S13" s="346"/>
      <c r="T13" s="346"/>
      <c r="U13" s="346"/>
      <c r="V13" s="343"/>
      <c r="W13" s="344"/>
      <c r="X13" s="345"/>
    </row>
    <row r="14" spans="2:24" ht="15.95" customHeight="1" x14ac:dyDescent="0.15">
      <c r="B14" s="373"/>
      <c r="C14" s="679" t="s">
        <v>756</v>
      </c>
      <c r="D14" s="680"/>
      <c r="E14" s="189">
        <v>1</v>
      </c>
      <c r="F14" s="241">
        <v>280.5</v>
      </c>
      <c r="G14" s="178" t="s">
        <v>501</v>
      </c>
      <c r="H14" s="178" t="s">
        <v>476</v>
      </c>
      <c r="I14" s="178" t="s">
        <v>493</v>
      </c>
      <c r="J14" s="346" t="s">
        <v>499</v>
      </c>
      <c r="K14" s="346"/>
      <c r="L14" s="669" t="s">
        <v>761</v>
      </c>
      <c r="M14" s="398"/>
      <c r="N14" s="178"/>
      <c r="O14" s="178" t="s">
        <v>602</v>
      </c>
      <c r="P14" s="189" t="s">
        <v>447</v>
      </c>
      <c r="Q14" s="346" t="s">
        <v>763</v>
      </c>
      <c r="R14" s="346"/>
      <c r="S14" s="346"/>
      <c r="T14" s="346"/>
      <c r="U14" s="346"/>
      <c r="V14" s="343"/>
      <c r="W14" s="344"/>
      <c r="X14" s="345"/>
    </row>
    <row r="15" spans="2:24" ht="15.95" customHeight="1" x14ac:dyDescent="0.15">
      <c r="B15" s="373"/>
      <c r="C15" s="679" t="s">
        <v>757</v>
      </c>
      <c r="D15" s="680"/>
      <c r="E15" s="189">
        <v>1</v>
      </c>
      <c r="F15" s="241">
        <v>297</v>
      </c>
      <c r="G15" s="178" t="s">
        <v>501</v>
      </c>
      <c r="H15" s="178" t="s">
        <v>476</v>
      </c>
      <c r="I15" s="178" t="s">
        <v>493</v>
      </c>
      <c r="J15" s="346" t="s">
        <v>499</v>
      </c>
      <c r="K15" s="346"/>
      <c r="L15" s="669" t="s">
        <v>762</v>
      </c>
      <c r="M15" s="398"/>
      <c r="N15" s="178"/>
      <c r="O15" s="178" t="s">
        <v>602</v>
      </c>
      <c r="P15" s="189" t="s">
        <v>447</v>
      </c>
      <c r="Q15" s="346" t="s">
        <v>763</v>
      </c>
      <c r="R15" s="346"/>
      <c r="S15" s="346"/>
      <c r="T15" s="346"/>
      <c r="U15" s="346"/>
      <c r="V15" s="343"/>
      <c r="W15" s="344"/>
      <c r="X15" s="345"/>
    </row>
    <row r="16" spans="2:24" ht="15.95" customHeight="1" x14ac:dyDescent="0.15">
      <c r="B16" s="373"/>
      <c r="C16" s="679" t="s">
        <v>758</v>
      </c>
      <c r="D16" s="680"/>
      <c r="E16" s="189">
        <v>1</v>
      </c>
      <c r="F16" s="241">
        <v>312</v>
      </c>
      <c r="G16" s="178" t="s">
        <v>501</v>
      </c>
      <c r="H16" s="178" t="s">
        <v>476</v>
      </c>
      <c r="I16" s="178" t="s">
        <v>493</v>
      </c>
      <c r="J16" s="346" t="s">
        <v>499</v>
      </c>
      <c r="K16" s="346"/>
      <c r="L16" s="669" t="s">
        <v>762</v>
      </c>
      <c r="M16" s="398"/>
      <c r="N16" s="178"/>
      <c r="O16" s="178" t="s">
        <v>602</v>
      </c>
      <c r="P16" s="189" t="s">
        <v>447</v>
      </c>
      <c r="Q16" s="346" t="s">
        <v>763</v>
      </c>
      <c r="R16" s="346"/>
      <c r="S16" s="346"/>
      <c r="T16" s="346"/>
      <c r="U16" s="346"/>
      <c r="V16" s="343"/>
      <c r="W16" s="344"/>
      <c r="X16" s="345"/>
    </row>
    <row r="17" spans="2:24" ht="15.95" customHeight="1" x14ac:dyDescent="0.15">
      <c r="B17" s="373"/>
      <c r="C17" s="679" t="s">
        <v>758</v>
      </c>
      <c r="D17" s="680"/>
      <c r="E17" s="189">
        <v>2</v>
      </c>
      <c r="F17" s="241">
        <v>321.5</v>
      </c>
      <c r="G17" s="178" t="s">
        <v>501</v>
      </c>
      <c r="H17" s="178" t="s">
        <v>476</v>
      </c>
      <c r="I17" s="178" t="s">
        <v>493</v>
      </c>
      <c r="J17" s="346" t="s">
        <v>499</v>
      </c>
      <c r="K17" s="346"/>
      <c r="L17" s="669" t="s">
        <v>762</v>
      </c>
      <c r="M17" s="398"/>
      <c r="N17" s="178"/>
      <c r="O17" s="178" t="s">
        <v>602</v>
      </c>
      <c r="P17" s="189" t="s">
        <v>447</v>
      </c>
      <c r="Q17" s="346" t="s">
        <v>763</v>
      </c>
      <c r="R17" s="346"/>
      <c r="S17" s="346"/>
      <c r="T17" s="346"/>
      <c r="U17" s="346"/>
      <c r="V17" s="343"/>
      <c r="W17" s="344"/>
      <c r="X17" s="345"/>
    </row>
    <row r="18" spans="2:24" ht="15.95" customHeight="1" x14ac:dyDescent="0.15">
      <c r="B18" s="373"/>
      <c r="C18" s="679" t="s">
        <v>759</v>
      </c>
      <c r="D18" s="680"/>
      <c r="E18" s="189">
        <v>1</v>
      </c>
      <c r="F18" s="241">
        <v>329.5</v>
      </c>
      <c r="G18" s="178" t="s">
        <v>501</v>
      </c>
      <c r="H18" s="178" t="s">
        <v>476</v>
      </c>
      <c r="I18" s="178" t="s">
        <v>493</v>
      </c>
      <c r="J18" s="346" t="s">
        <v>499</v>
      </c>
      <c r="K18" s="346"/>
      <c r="L18" s="669" t="s">
        <v>762</v>
      </c>
      <c r="M18" s="398"/>
      <c r="N18" s="178"/>
      <c r="O18" s="178" t="s">
        <v>602</v>
      </c>
      <c r="P18" s="189" t="s">
        <v>447</v>
      </c>
      <c r="Q18" s="346" t="s">
        <v>763</v>
      </c>
      <c r="R18" s="346"/>
      <c r="S18" s="346"/>
      <c r="T18" s="346"/>
      <c r="U18" s="346"/>
      <c r="V18" s="343"/>
      <c r="W18" s="344"/>
      <c r="X18" s="345"/>
    </row>
    <row r="19" spans="2:24" ht="15.95" customHeight="1" x14ac:dyDescent="0.15">
      <c r="B19" s="373"/>
      <c r="C19" s="679" t="s">
        <v>760</v>
      </c>
      <c r="D19" s="680"/>
      <c r="E19" s="189">
        <v>1</v>
      </c>
      <c r="F19" s="241">
        <v>495</v>
      </c>
      <c r="G19" s="178" t="s">
        <v>501</v>
      </c>
      <c r="H19" s="178" t="s">
        <v>476</v>
      </c>
      <c r="I19" s="178" t="s">
        <v>493</v>
      </c>
      <c r="J19" s="346" t="s">
        <v>499</v>
      </c>
      <c r="K19" s="346"/>
      <c r="L19" s="669" t="s">
        <v>762</v>
      </c>
      <c r="M19" s="398"/>
      <c r="N19" s="178"/>
      <c r="O19" s="178" t="s">
        <v>602</v>
      </c>
      <c r="P19" s="189" t="s">
        <v>447</v>
      </c>
      <c r="Q19" s="346" t="s">
        <v>765</v>
      </c>
      <c r="R19" s="346"/>
      <c r="S19" s="346"/>
      <c r="T19" s="346"/>
      <c r="U19" s="346"/>
      <c r="V19" s="343"/>
      <c r="W19" s="344"/>
      <c r="X19" s="345"/>
    </row>
    <row r="20" spans="2:24" ht="15.95" customHeight="1" x14ac:dyDescent="0.15">
      <c r="B20" s="373"/>
      <c r="C20" s="679"/>
      <c r="D20" s="680"/>
      <c r="E20" s="189"/>
      <c r="F20" s="241"/>
      <c r="G20" s="178"/>
      <c r="H20" s="178"/>
      <c r="I20" s="178"/>
      <c r="J20" s="346"/>
      <c r="K20" s="346"/>
      <c r="L20" s="346"/>
      <c r="M20" s="346"/>
      <c r="N20" s="178"/>
      <c r="O20" s="178"/>
      <c r="P20" s="189"/>
      <c r="Q20" s="346"/>
      <c r="R20" s="346"/>
      <c r="S20" s="346"/>
      <c r="T20" s="346"/>
      <c r="U20" s="346"/>
      <c r="V20" s="343"/>
      <c r="W20" s="344"/>
      <c r="X20" s="345"/>
    </row>
    <row r="21" spans="2:24" ht="15.95" customHeight="1" x14ac:dyDescent="0.15">
      <c r="B21" s="373"/>
      <c r="C21" s="679"/>
      <c r="D21" s="680"/>
      <c r="E21" s="189"/>
      <c r="F21" s="241"/>
      <c r="G21" s="178"/>
      <c r="H21" s="178"/>
      <c r="I21" s="178"/>
      <c r="J21" s="346"/>
      <c r="K21" s="346"/>
      <c r="L21" s="346"/>
      <c r="M21" s="346"/>
      <c r="N21" s="178"/>
      <c r="O21" s="178"/>
      <c r="P21" s="189"/>
      <c r="Q21" s="346"/>
      <c r="R21" s="346"/>
      <c r="S21" s="346"/>
      <c r="T21" s="346"/>
      <c r="U21" s="346"/>
      <c r="V21" s="343"/>
      <c r="W21" s="344"/>
      <c r="X21" s="345"/>
    </row>
    <row r="22" spans="2:24" ht="15.95" customHeight="1" x14ac:dyDescent="0.15">
      <c r="B22" s="373"/>
      <c r="C22" s="679"/>
      <c r="D22" s="680"/>
      <c r="E22" s="189"/>
      <c r="F22" s="241"/>
      <c r="G22" s="178"/>
      <c r="H22" s="178"/>
      <c r="I22" s="178"/>
      <c r="J22" s="346"/>
      <c r="K22" s="346"/>
      <c r="L22" s="346"/>
      <c r="M22" s="346"/>
      <c r="N22" s="178"/>
      <c r="O22" s="178"/>
      <c r="P22" s="189"/>
      <c r="Q22" s="346"/>
      <c r="R22" s="346"/>
      <c r="S22" s="346"/>
      <c r="T22" s="346"/>
      <c r="U22" s="346"/>
      <c r="V22" s="343"/>
      <c r="W22" s="344"/>
      <c r="X22" s="345"/>
    </row>
    <row r="23" spans="2:24" ht="15.95" customHeight="1" x14ac:dyDescent="0.15">
      <c r="B23" s="373"/>
      <c r="C23" s="679"/>
      <c r="D23" s="680"/>
      <c r="E23" s="189"/>
      <c r="F23" s="241"/>
      <c r="G23" s="178"/>
      <c r="H23" s="178"/>
      <c r="I23" s="178"/>
      <c r="J23" s="346"/>
      <c r="K23" s="346"/>
      <c r="L23" s="346"/>
      <c r="M23" s="346"/>
      <c r="N23" s="178"/>
      <c r="O23" s="178"/>
      <c r="P23" s="189"/>
      <c r="Q23" s="346"/>
      <c r="R23" s="346"/>
      <c r="S23" s="346"/>
      <c r="T23" s="346"/>
      <c r="U23" s="346"/>
      <c r="V23" s="343"/>
      <c r="W23" s="344"/>
      <c r="X23" s="345"/>
    </row>
    <row r="24" spans="2:24" ht="15.95" customHeight="1" x14ac:dyDescent="0.15">
      <c r="B24" s="373"/>
      <c r="C24" s="679"/>
      <c r="D24" s="680"/>
      <c r="E24" s="189"/>
      <c r="F24" s="241"/>
      <c r="G24" s="178"/>
      <c r="H24" s="178"/>
      <c r="I24" s="178"/>
      <c r="J24" s="346"/>
      <c r="K24" s="346"/>
      <c r="L24" s="346"/>
      <c r="M24" s="346"/>
      <c r="N24" s="178"/>
      <c r="O24" s="178"/>
      <c r="P24" s="189"/>
      <c r="Q24" s="346"/>
      <c r="R24" s="346"/>
      <c r="S24" s="346"/>
      <c r="T24" s="346"/>
      <c r="U24" s="346"/>
      <c r="V24" s="343"/>
      <c r="W24" s="344"/>
      <c r="X24" s="345"/>
    </row>
    <row r="25" spans="2:24" ht="15.95" customHeight="1" x14ac:dyDescent="0.15">
      <c r="B25" s="373"/>
      <c r="C25" s="679"/>
      <c r="D25" s="680"/>
      <c r="E25" s="189"/>
      <c r="F25" s="241"/>
      <c r="G25" s="178"/>
      <c r="H25" s="178"/>
      <c r="I25" s="178"/>
      <c r="J25" s="346"/>
      <c r="K25" s="346"/>
      <c r="L25" s="346"/>
      <c r="M25" s="346"/>
      <c r="N25" s="178"/>
      <c r="O25" s="178"/>
      <c r="P25" s="189"/>
      <c r="Q25" s="346"/>
      <c r="R25" s="346"/>
      <c r="S25" s="346"/>
      <c r="T25" s="346"/>
      <c r="U25" s="346"/>
      <c r="V25" s="343"/>
      <c r="W25" s="344"/>
      <c r="X25" s="345"/>
    </row>
    <row r="26" spans="2:24" ht="15.95" customHeight="1" x14ac:dyDescent="0.15">
      <c r="B26" s="373"/>
      <c r="C26" s="679"/>
      <c r="D26" s="680"/>
      <c r="E26" s="189"/>
      <c r="F26" s="241"/>
      <c r="G26" s="178"/>
      <c r="H26" s="178"/>
      <c r="I26" s="178"/>
      <c r="J26" s="346"/>
      <c r="K26" s="346"/>
      <c r="L26" s="346"/>
      <c r="M26" s="346"/>
      <c r="N26" s="178"/>
      <c r="O26" s="178"/>
      <c r="P26" s="189"/>
      <c r="Q26" s="346"/>
      <c r="R26" s="346"/>
      <c r="S26" s="346"/>
      <c r="T26" s="346"/>
      <c r="U26" s="346"/>
      <c r="V26" s="343"/>
      <c r="W26" s="344"/>
      <c r="X26" s="345"/>
    </row>
    <row r="27" spans="2:24" ht="15.95" customHeight="1" x14ac:dyDescent="0.15">
      <c r="B27" s="373"/>
      <c r="C27" s="679"/>
      <c r="D27" s="680"/>
      <c r="E27" s="189"/>
      <c r="F27" s="241"/>
      <c r="G27" s="178"/>
      <c r="H27" s="178"/>
      <c r="I27" s="178"/>
      <c r="J27" s="346"/>
      <c r="K27" s="346"/>
      <c r="L27" s="346"/>
      <c r="M27" s="346"/>
      <c r="N27" s="178"/>
      <c r="O27" s="178"/>
      <c r="P27" s="189"/>
      <c r="Q27" s="346"/>
      <c r="R27" s="346"/>
      <c r="S27" s="346"/>
      <c r="T27" s="346"/>
      <c r="U27" s="346"/>
      <c r="V27" s="343"/>
      <c r="W27" s="344"/>
      <c r="X27" s="345"/>
    </row>
    <row r="28" spans="2:24" ht="15.95" customHeight="1" x14ac:dyDescent="0.15">
      <c r="B28" s="373"/>
      <c r="C28" s="679"/>
      <c r="D28" s="680"/>
      <c r="E28" s="189"/>
      <c r="F28" s="241"/>
      <c r="G28" s="178"/>
      <c r="H28" s="178"/>
      <c r="I28" s="178"/>
      <c r="J28" s="346"/>
      <c r="K28" s="346"/>
      <c r="L28" s="346"/>
      <c r="M28" s="346"/>
      <c r="N28" s="178"/>
      <c r="O28" s="178"/>
      <c r="P28" s="189"/>
      <c r="Q28" s="346"/>
      <c r="R28" s="346"/>
      <c r="S28" s="346"/>
      <c r="T28" s="346"/>
      <c r="U28" s="346"/>
      <c r="V28" s="343"/>
      <c r="W28" s="344"/>
      <c r="X28" s="345"/>
    </row>
    <row r="29" spans="2:24" ht="15.95" customHeight="1" x14ac:dyDescent="0.15">
      <c r="B29" s="373"/>
      <c r="C29" s="679"/>
      <c r="D29" s="680"/>
      <c r="E29" s="189"/>
      <c r="F29" s="241"/>
      <c r="G29" s="178"/>
      <c r="H29" s="178"/>
      <c r="I29" s="178"/>
      <c r="J29" s="346"/>
      <c r="K29" s="346"/>
      <c r="L29" s="346"/>
      <c r="M29" s="346"/>
      <c r="N29" s="178"/>
      <c r="O29" s="178"/>
      <c r="P29" s="189"/>
      <c r="Q29" s="346"/>
      <c r="R29" s="346"/>
      <c r="S29" s="346"/>
      <c r="T29" s="346"/>
      <c r="U29" s="346"/>
      <c r="V29" s="343"/>
      <c r="W29" s="344"/>
      <c r="X29" s="345"/>
    </row>
    <row r="30" spans="2:24" ht="15.95" customHeight="1" x14ac:dyDescent="0.15">
      <c r="B30" s="373"/>
      <c r="C30" s="679"/>
      <c r="D30" s="680"/>
      <c r="E30" s="189"/>
      <c r="F30" s="241"/>
      <c r="G30" s="178"/>
      <c r="H30" s="178"/>
      <c r="I30" s="178"/>
      <c r="J30" s="346"/>
      <c r="K30" s="346"/>
      <c r="L30" s="346"/>
      <c r="M30" s="346"/>
      <c r="N30" s="178"/>
      <c r="O30" s="178"/>
      <c r="P30" s="189"/>
      <c r="Q30" s="346"/>
      <c r="R30" s="346"/>
      <c r="S30" s="346"/>
      <c r="T30" s="346"/>
      <c r="U30" s="346"/>
      <c r="V30" s="343"/>
      <c r="W30" s="344"/>
      <c r="X30" s="345"/>
    </row>
    <row r="31" spans="2:24" ht="15.95" customHeight="1" x14ac:dyDescent="0.15">
      <c r="B31" s="373"/>
      <c r="C31" s="679"/>
      <c r="D31" s="680"/>
      <c r="E31" s="189"/>
      <c r="F31" s="241"/>
      <c r="G31" s="178"/>
      <c r="H31" s="178"/>
      <c r="I31" s="178"/>
      <c r="J31" s="346"/>
      <c r="K31" s="346"/>
      <c r="L31" s="346"/>
      <c r="M31" s="346"/>
      <c r="N31" s="178"/>
      <c r="O31" s="178"/>
      <c r="P31" s="189"/>
      <c r="Q31" s="346"/>
      <c r="R31" s="346"/>
      <c r="S31" s="346"/>
      <c r="T31" s="346"/>
      <c r="U31" s="346"/>
      <c r="V31" s="343"/>
      <c r="W31" s="344"/>
      <c r="X31" s="345"/>
    </row>
    <row r="32" spans="2:24" ht="15.95" customHeight="1" x14ac:dyDescent="0.15">
      <c r="B32" s="373"/>
      <c r="C32" s="679"/>
      <c r="D32" s="680"/>
      <c r="E32" s="189"/>
      <c r="F32" s="241"/>
      <c r="G32" s="178"/>
      <c r="H32" s="178"/>
      <c r="I32" s="178"/>
      <c r="J32" s="346"/>
      <c r="K32" s="346"/>
      <c r="L32" s="346"/>
      <c r="M32" s="346"/>
      <c r="N32" s="178"/>
      <c r="O32" s="178"/>
      <c r="P32" s="189"/>
      <c r="Q32" s="346"/>
      <c r="R32" s="346"/>
      <c r="S32" s="346"/>
      <c r="T32" s="346"/>
      <c r="U32" s="346"/>
      <c r="V32" s="343"/>
      <c r="W32" s="344"/>
      <c r="X32" s="345"/>
    </row>
    <row r="33" spans="2:24" ht="15.95" customHeight="1" x14ac:dyDescent="0.15">
      <c r="B33" s="373"/>
      <c r="C33" s="679"/>
      <c r="D33" s="680"/>
      <c r="E33" s="189"/>
      <c r="F33" s="241"/>
      <c r="G33" s="178"/>
      <c r="H33" s="178"/>
      <c r="I33" s="178"/>
      <c r="J33" s="346"/>
      <c r="K33" s="346"/>
      <c r="L33" s="346"/>
      <c r="M33" s="346"/>
      <c r="N33" s="178"/>
      <c r="O33" s="178"/>
      <c r="P33" s="189"/>
      <c r="Q33" s="346"/>
      <c r="R33" s="346"/>
      <c r="S33" s="346"/>
      <c r="T33" s="346"/>
      <c r="U33" s="346"/>
      <c r="V33" s="343"/>
      <c r="W33" s="344"/>
      <c r="X33" s="345"/>
    </row>
    <row r="34" spans="2:24" ht="15.95" customHeight="1" x14ac:dyDescent="0.15">
      <c r="B34" s="373"/>
      <c r="C34" s="679"/>
      <c r="D34" s="680"/>
      <c r="E34" s="189"/>
      <c r="F34" s="241"/>
      <c r="G34" s="178"/>
      <c r="H34" s="178"/>
      <c r="I34" s="178"/>
      <c r="J34" s="346"/>
      <c r="K34" s="346"/>
      <c r="L34" s="346"/>
      <c r="M34" s="346"/>
      <c r="N34" s="178"/>
      <c r="O34" s="178"/>
      <c r="P34" s="189"/>
      <c r="Q34" s="346"/>
      <c r="R34" s="346"/>
      <c r="S34" s="346"/>
      <c r="T34" s="346"/>
      <c r="U34" s="346"/>
      <c r="V34" s="343"/>
      <c r="W34" s="344"/>
      <c r="X34" s="345"/>
    </row>
    <row r="35" spans="2:24" ht="15.95" customHeight="1" x14ac:dyDescent="0.15">
      <c r="B35" s="373"/>
      <c r="C35" s="679"/>
      <c r="D35" s="680"/>
      <c r="E35" s="189"/>
      <c r="F35" s="241"/>
      <c r="G35" s="178"/>
      <c r="H35" s="178"/>
      <c r="I35" s="178"/>
      <c r="J35" s="346"/>
      <c r="K35" s="346"/>
      <c r="L35" s="346"/>
      <c r="M35" s="346"/>
      <c r="N35" s="178"/>
      <c r="O35" s="178"/>
      <c r="P35" s="189"/>
      <c r="Q35" s="346"/>
      <c r="R35" s="346"/>
      <c r="S35" s="346"/>
      <c r="T35" s="346"/>
      <c r="U35" s="346"/>
      <c r="V35" s="343"/>
      <c r="W35" s="344"/>
      <c r="X35" s="345"/>
    </row>
    <row r="36" spans="2:24" ht="15.95" customHeight="1" x14ac:dyDescent="0.15">
      <c r="B36" s="373"/>
      <c r="C36" s="679"/>
      <c r="D36" s="680"/>
      <c r="E36" s="189"/>
      <c r="F36" s="241"/>
      <c r="G36" s="178"/>
      <c r="H36" s="178"/>
      <c r="I36" s="178"/>
      <c r="J36" s="346"/>
      <c r="K36" s="346"/>
      <c r="L36" s="346"/>
      <c r="M36" s="346"/>
      <c r="N36" s="178"/>
      <c r="O36" s="178"/>
      <c r="P36" s="189"/>
      <c r="Q36" s="346"/>
      <c r="R36" s="346"/>
      <c r="S36" s="346"/>
      <c r="T36" s="346"/>
      <c r="U36" s="346"/>
      <c r="V36" s="343"/>
      <c r="W36" s="344"/>
      <c r="X36" s="345"/>
    </row>
    <row r="37" spans="2:24" ht="15.95" customHeight="1" x14ac:dyDescent="0.15">
      <c r="B37" s="373"/>
      <c r="C37" s="679"/>
      <c r="D37" s="680"/>
      <c r="E37" s="189"/>
      <c r="F37" s="241"/>
      <c r="G37" s="178"/>
      <c r="H37" s="178"/>
      <c r="I37" s="178"/>
      <c r="J37" s="346"/>
      <c r="K37" s="346"/>
      <c r="L37" s="346"/>
      <c r="M37" s="346"/>
      <c r="N37" s="178"/>
      <c r="O37" s="178"/>
      <c r="P37" s="189"/>
      <c r="Q37" s="346"/>
      <c r="R37" s="346"/>
      <c r="S37" s="346"/>
      <c r="T37" s="346"/>
      <c r="U37" s="346"/>
      <c r="V37" s="343"/>
      <c r="W37" s="344"/>
      <c r="X37" s="345"/>
    </row>
    <row r="38" spans="2:24" ht="15.95" customHeight="1" x14ac:dyDescent="0.15">
      <c r="B38" s="373"/>
      <c r="C38" s="679"/>
      <c r="D38" s="680"/>
      <c r="E38" s="189"/>
      <c r="F38" s="241"/>
      <c r="G38" s="178"/>
      <c r="H38" s="178"/>
      <c r="I38" s="178"/>
      <c r="J38" s="346"/>
      <c r="K38" s="346"/>
      <c r="L38" s="346"/>
      <c r="M38" s="346"/>
      <c r="N38" s="178"/>
      <c r="O38" s="178"/>
      <c r="P38" s="189"/>
      <c r="Q38" s="346"/>
      <c r="R38" s="346"/>
      <c r="S38" s="346"/>
      <c r="T38" s="346"/>
      <c r="U38" s="346"/>
      <c r="V38" s="343"/>
      <c r="W38" s="344"/>
      <c r="X38" s="345"/>
    </row>
    <row r="39" spans="2:24" ht="15.95" customHeight="1" x14ac:dyDescent="0.15">
      <c r="B39" s="373"/>
      <c r="C39" s="679"/>
      <c r="D39" s="680"/>
      <c r="E39" s="189"/>
      <c r="F39" s="241"/>
      <c r="G39" s="178"/>
      <c r="H39" s="178"/>
      <c r="I39" s="178"/>
      <c r="J39" s="346"/>
      <c r="K39" s="346"/>
      <c r="L39" s="346"/>
      <c r="M39" s="346"/>
      <c r="N39" s="178"/>
      <c r="O39" s="178"/>
      <c r="P39" s="189"/>
      <c r="Q39" s="346"/>
      <c r="R39" s="346"/>
      <c r="S39" s="346"/>
      <c r="T39" s="346"/>
      <c r="U39" s="346"/>
      <c r="V39" s="343"/>
      <c r="W39" s="344"/>
      <c r="X39" s="345"/>
    </row>
    <row r="40" spans="2:24" ht="15.95" customHeight="1" x14ac:dyDescent="0.15">
      <c r="B40" s="373"/>
      <c r="C40" s="679"/>
      <c r="D40" s="680"/>
      <c r="E40" s="189"/>
      <c r="F40" s="241"/>
      <c r="G40" s="178"/>
      <c r="H40" s="178"/>
      <c r="I40" s="178"/>
      <c r="J40" s="346"/>
      <c r="K40" s="346"/>
      <c r="L40" s="346"/>
      <c r="M40" s="346"/>
      <c r="N40" s="178"/>
      <c r="O40" s="178"/>
      <c r="P40" s="189"/>
      <c r="Q40" s="346"/>
      <c r="R40" s="346"/>
      <c r="S40" s="346"/>
      <c r="T40" s="346"/>
      <c r="U40" s="346"/>
      <c r="V40" s="343"/>
      <c r="W40" s="344"/>
      <c r="X40" s="345"/>
    </row>
    <row r="41" spans="2:24" ht="15.95" customHeight="1" x14ac:dyDescent="0.15">
      <c r="B41" s="423"/>
      <c r="C41" s="679"/>
      <c r="D41" s="680"/>
      <c r="E41" s="189"/>
      <c r="F41" s="241"/>
      <c r="G41" s="178"/>
      <c r="H41" s="178"/>
      <c r="I41" s="178"/>
      <c r="J41" s="346"/>
      <c r="K41" s="346"/>
      <c r="L41" s="346"/>
      <c r="M41" s="346"/>
      <c r="N41" s="178"/>
      <c r="O41" s="178"/>
      <c r="P41" s="189"/>
      <c r="Q41" s="346"/>
      <c r="R41" s="346"/>
      <c r="S41" s="346"/>
      <c r="T41" s="346"/>
      <c r="U41" s="346"/>
      <c r="V41" s="343"/>
      <c r="W41" s="344"/>
      <c r="X41" s="345"/>
    </row>
    <row r="42" spans="2:24" ht="15.95" customHeight="1" x14ac:dyDescent="0.15">
      <c r="B42" s="20"/>
      <c r="C42" s="1" t="s">
        <v>266</v>
      </c>
      <c r="D42" s="5"/>
      <c r="F42" s="5"/>
      <c r="G42" s="18"/>
      <c r="H42" s="18"/>
      <c r="I42" s="18"/>
      <c r="J42" s="18"/>
      <c r="K42" s="18"/>
      <c r="L42" s="18"/>
      <c r="M42" s="18"/>
      <c r="N42" s="18"/>
      <c r="O42" s="18"/>
      <c r="P42" s="5"/>
      <c r="Q42" s="18"/>
      <c r="R42" s="18"/>
      <c r="S42" s="18"/>
      <c r="T42" s="18"/>
      <c r="U42" s="18"/>
      <c r="V42" s="5"/>
      <c r="W42" s="5"/>
      <c r="X42" s="5"/>
    </row>
    <row r="43" spans="2:24" ht="15.95" customHeight="1" x14ac:dyDescent="0.15">
      <c r="B43" s="20"/>
      <c r="C43" s="24" t="s">
        <v>267</v>
      </c>
      <c r="D43" s="5"/>
      <c r="F43" s="5"/>
      <c r="G43" s="18"/>
      <c r="H43" s="18"/>
      <c r="I43" s="18"/>
      <c r="J43" s="18"/>
      <c r="K43" s="18"/>
      <c r="L43" s="18"/>
      <c r="M43" s="18"/>
      <c r="N43" s="18"/>
      <c r="O43" s="18"/>
      <c r="P43" s="5"/>
      <c r="Q43" s="18"/>
      <c r="R43" s="18"/>
      <c r="S43" s="18"/>
      <c r="T43" s="18"/>
      <c r="U43" s="18"/>
      <c r="V43" s="5"/>
      <c r="W43" s="5"/>
      <c r="X43" s="5"/>
    </row>
    <row r="44" spans="2:24" ht="15.95" customHeight="1" x14ac:dyDescent="0.15">
      <c r="C44" s="211" t="s">
        <v>268</v>
      </c>
    </row>
    <row r="45" spans="2:24" ht="15.95" customHeight="1" x14ac:dyDescent="0.15">
      <c r="C45" s="211" t="s">
        <v>269</v>
      </c>
    </row>
    <row r="46" spans="2:24" ht="15.95" customHeight="1" x14ac:dyDescent="0.15">
      <c r="C46" s="3" t="s">
        <v>209</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3">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fitToHeight="0" orientation="landscape" copies="2" r:id="rId1"/>
  <headerFooter alignWithMargins="0"/>
  <rowBreaks count="1" manualBreakCount="1">
    <brk id="88"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 type="list" errorStyle="warning" allowBlank="1" showInputMessage="1" showErrorMessage="1" error="選択出来ません" xr:uid="{5F8771AE-0787-4323-96BF-CCC96E0FA21E}">
          <x14:formula1>
            <xm:f>'(参考)リスト'!$C$52:$C$83</xm:f>
          </x14:formula1>
          <xm:sqref>H8:H41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AB23"/>
  <sheetViews>
    <sheetView showGridLines="0" showZeros="0" view="pageBreakPreview" zoomScaleNormal="85" zoomScaleSheetLayoutView="100" workbookViewId="0">
      <pane xSplit="4" ySplit="6" topLeftCell="E7" activePane="bottomRight" state="frozen"/>
      <selection activeCell="R30" sqref="R30:T30"/>
      <selection pane="topRight" activeCell="R30" sqref="R30:T30"/>
      <selection pane="bottomLeft" activeCell="R30" sqref="R30:T30"/>
      <selection pane="bottomRight" activeCell="R30" sqref="R30:T30"/>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70" t="s">
        <v>270</v>
      </c>
      <c r="C2" s="670"/>
      <c r="D2" s="670"/>
      <c r="E2" s="552"/>
      <c r="F2" s="552"/>
      <c r="G2" s="552"/>
      <c r="H2" s="670"/>
      <c r="I2" s="670"/>
      <c r="J2" s="670"/>
      <c r="K2" s="670"/>
      <c r="L2" s="670"/>
      <c r="M2" s="670"/>
      <c r="N2" s="670"/>
      <c r="O2" s="670"/>
      <c r="P2" s="670"/>
      <c r="Q2" s="670"/>
      <c r="R2" s="670"/>
      <c r="S2" s="670"/>
      <c r="T2" s="670"/>
      <c r="U2" s="670"/>
      <c r="V2" s="670"/>
      <c r="W2" s="670"/>
      <c r="X2" s="670"/>
      <c r="Y2" s="670"/>
      <c r="Z2" s="670"/>
    </row>
    <row r="3" spans="2:28" ht="20.100000000000001" customHeight="1" x14ac:dyDescent="0.15">
      <c r="B3" s="707" t="s">
        <v>60</v>
      </c>
      <c r="C3" s="707"/>
      <c r="D3" s="553"/>
      <c r="E3" s="708" t="str">
        <f>+'様式A-1'!$D$3</f>
        <v>ナカヤマトンネル</v>
      </c>
      <c r="F3" s="709"/>
      <c r="G3" s="710"/>
      <c r="H3" s="711" t="s">
        <v>61</v>
      </c>
      <c r="I3" s="559"/>
      <c r="J3" s="712" t="str">
        <f>+'様式A-1'!$J$3</f>
        <v>一般県道藤生停車場錦帯橋線</v>
      </c>
      <c r="K3" s="712"/>
      <c r="L3" s="712"/>
      <c r="M3" s="351" t="s">
        <v>271</v>
      </c>
      <c r="N3" s="352"/>
      <c r="O3" s="352"/>
      <c r="P3" s="352"/>
      <c r="Q3" s="724" t="str">
        <f>+'様式B (1)'!$S$3</f>
        <v>復建調査設計株式会社</v>
      </c>
      <c r="R3" s="725"/>
      <c r="S3" s="725"/>
      <c r="T3" s="726"/>
      <c r="U3" s="546" t="s">
        <v>225</v>
      </c>
      <c r="V3" s="547"/>
      <c r="W3" s="548"/>
      <c r="X3" s="561">
        <f>+'様式B (1)'!$P$2</f>
        <v>45861</v>
      </c>
      <c r="Y3" s="562"/>
      <c r="Z3" s="563"/>
    </row>
    <row r="4" spans="2:28" ht="20.100000000000001" customHeight="1" x14ac:dyDescent="0.15">
      <c r="B4" s="719" t="s">
        <v>167</v>
      </c>
      <c r="C4" s="719"/>
      <c r="D4" s="567"/>
      <c r="E4" s="720" t="str">
        <f>+'様式A-1'!$D$4</f>
        <v>中山トンネル</v>
      </c>
      <c r="F4" s="721"/>
      <c r="G4" s="722"/>
      <c r="H4" s="723" t="s">
        <v>168</v>
      </c>
      <c r="I4" s="573"/>
      <c r="J4" s="712" t="str">
        <f>+'様式A-1'!$R$3</f>
        <v>山口県岩国土木建築事務所</v>
      </c>
      <c r="K4" s="712"/>
      <c r="L4" s="712"/>
      <c r="M4" s="354"/>
      <c r="N4" s="355"/>
      <c r="O4" s="355"/>
      <c r="P4" s="355"/>
      <c r="Q4" s="727" t="str">
        <f>+'様式B (1)'!$S$4</f>
        <v>小笠原洋</v>
      </c>
      <c r="R4" s="728"/>
      <c r="S4" s="728"/>
      <c r="T4" s="729"/>
      <c r="U4" s="713"/>
      <c r="V4" s="714"/>
      <c r="W4" s="715"/>
      <c r="X4" s="716"/>
      <c r="Y4" s="717"/>
      <c r="Z4" s="718"/>
    </row>
    <row r="5" spans="2:28" ht="28.5" customHeight="1" x14ac:dyDescent="0.15">
      <c r="B5" s="684" t="s">
        <v>272</v>
      </c>
      <c r="C5" s="687" t="s">
        <v>273</v>
      </c>
      <c r="D5" s="687"/>
      <c r="E5" s="688" t="s">
        <v>228</v>
      </c>
      <c r="F5" s="697" t="s">
        <v>272</v>
      </c>
      <c r="G5" s="698"/>
      <c r="H5" s="699"/>
      <c r="I5" s="699"/>
      <c r="J5" s="699"/>
      <c r="K5" s="699"/>
      <c r="L5" s="699"/>
      <c r="M5" s="699"/>
      <c r="N5" s="699"/>
      <c r="O5" s="699"/>
      <c r="P5" s="699"/>
      <c r="Q5" s="699"/>
      <c r="R5" s="699"/>
      <c r="S5" s="700"/>
      <c r="T5" s="700"/>
      <c r="U5" s="700"/>
      <c r="V5" s="700"/>
      <c r="W5" s="700"/>
      <c r="X5" s="700"/>
      <c r="Y5" s="700"/>
      <c r="Z5" s="701"/>
      <c r="AA5" s="16"/>
      <c r="AB5" s="204"/>
    </row>
    <row r="6" spans="2:28" ht="24.75" customHeight="1" x14ac:dyDescent="0.15">
      <c r="B6" s="684"/>
      <c r="C6" s="573"/>
      <c r="D6" s="573"/>
      <c r="E6" s="689"/>
      <c r="F6" s="559" t="s">
        <v>274</v>
      </c>
      <c r="G6" s="559"/>
      <c r="H6" s="703" t="s">
        <v>275</v>
      </c>
      <c r="I6" s="700"/>
      <c r="J6" s="700"/>
      <c r="K6" s="700"/>
      <c r="L6" s="700"/>
      <c r="M6" s="700"/>
      <c r="N6" s="701"/>
      <c r="O6" s="703" t="s">
        <v>276</v>
      </c>
      <c r="P6" s="699"/>
      <c r="Q6" s="699"/>
      <c r="R6" s="699"/>
      <c r="S6" s="699"/>
      <c r="T6" s="699"/>
      <c r="U6" s="699"/>
      <c r="V6" s="699"/>
      <c r="W6" s="699"/>
      <c r="X6" s="723"/>
      <c r="Y6" s="703" t="s">
        <v>277</v>
      </c>
      <c r="Z6" s="723"/>
      <c r="AA6" s="204"/>
      <c r="AB6" s="204"/>
    </row>
    <row r="7" spans="2:28" ht="27.75" customHeight="1" x14ac:dyDescent="0.15">
      <c r="B7" s="685"/>
      <c r="C7" s="690"/>
      <c r="D7" s="691"/>
      <c r="E7" s="200"/>
      <c r="F7" s="692"/>
      <c r="G7" s="692"/>
      <c r="H7" s="704"/>
      <c r="I7" s="705"/>
      <c r="J7" s="705"/>
      <c r="K7" s="705"/>
      <c r="L7" s="705"/>
      <c r="M7" s="705"/>
      <c r="N7" s="706"/>
      <c r="O7" s="738"/>
      <c r="P7" s="739"/>
      <c r="Q7" s="739"/>
      <c r="R7" s="739"/>
      <c r="S7" s="739"/>
      <c r="T7" s="739"/>
      <c r="U7" s="739"/>
      <c r="V7" s="739"/>
      <c r="W7" s="739"/>
      <c r="X7" s="740"/>
      <c r="Y7" s="702"/>
      <c r="Z7" s="702"/>
    </row>
    <row r="8" spans="2:28" ht="27.75" customHeight="1" x14ac:dyDescent="0.15">
      <c r="B8" s="685"/>
      <c r="C8" s="690"/>
      <c r="D8" s="691"/>
      <c r="E8" s="200"/>
      <c r="F8" s="692"/>
      <c r="G8" s="692"/>
      <c r="H8" s="704"/>
      <c r="I8" s="730"/>
      <c r="J8" s="730"/>
      <c r="K8" s="730"/>
      <c r="L8" s="705"/>
      <c r="M8" s="705"/>
      <c r="N8" s="706"/>
      <c r="O8" s="738"/>
      <c r="P8" s="739"/>
      <c r="Q8" s="739"/>
      <c r="R8" s="739"/>
      <c r="S8" s="739"/>
      <c r="T8" s="739"/>
      <c r="U8" s="739"/>
      <c r="V8" s="739"/>
      <c r="W8" s="739"/>
      <c r="X8" s="740"/>
      <c r="Y8" s="702"/>
      <c r="Z8" s="702"/>
    </row>
    <row r="9" spans="2:28" ht="27.75" customHeight="1" x14ac:dyDescent="0.15">
      <c r="B9" s="685"/>
      <c r="C9" s="693"/>
      <c r="D9" s="694"/>
      <c r="E9" s="200"/>
      <c r="F9" s="692"/>
      <c r="G9" s="692"/>
      <c r="H9" s="704"/>
      <c r="I9" s="730"/>
      <c r="J9" s="730"/>
      <c r="K9" s="730"/>
      <c r="L9" s="705"/>
      <c r="M9" s="705"/>
      <c r="N9" s="706"/>
      <c r="O9" s="738"/>
      <c r="P9" s="739"/>
      <c r="Q9" s="739"/>
      <c r="R9" s="739"/>
      <c r="S9" s="739"/>
      <c r="T9" s="739"/>
      <c r="U9" s="739"/>
      <c r="V9" s="739"/>
      <c r="W9" s="739"/>
      <c r="X9" s="740"/>
      <c r="Y9" s="695"/>
      <c r="Z9" s="696"/>
    </row>
    <row r="10" spans="2:28" ht="27.75" customHeight="1" x14ac:dyDescent="0.15">
      <c r="B10" s="685"/>
      <c r="C10" s="693"/>
      <c r="D10" s="694"/>
      <c r="E10" s="200"/>
      <c r="F10" s="731"/>
      <c r="G10" s="732"/>
      <c r="H10" s="704"/>
      <c r="I10" s="730"/>
      <c r="J10" s="730"/>
      <c r="K10" s="730"/>
      <c r="L10" s="730"/>
      <c r="M10" s="730"/>
      <c r="N10" s="735"/>
      <c r="O10" s="738"/>
      <c r="P10" s="739"/>
      <c r="Q10" s="739"/>
      <c r="R10" s="739"/>
      <c r="S10" s="739"/>
      <c r="T10" s="739"/>
      <c r="U10" s="739"/>
      <c r="V10" s="739"/>
      <c r="W10" s="739"/>
      <c r="X10" s="740"/>
      <c r="Y10" s="695"/>
      <c r="Z10" s="696"/>
    </row>
    <row r="11" spans="2:28" ht="27.75" customHeight="1" x14ac:dyDescent="0.15">
      <c r="B11" s="685"/>
      <c r="C11" s="695"/>
      <c r="D11" s="696"/>
      <c r="E11" s="15"/>
      <c r="F11" s="733"/>
      <c r="G11" s="734"/>
      <c r="H11" s="704"/>
      <c r="I11" s="730"/>
      <c r="J11" s="730"/>
      <c r="K11" s="730"/>
      <c r="L11" s="730"/>
      <c r="M11" s="730"/>
      <c r="N11" s="735"/>
      <c r="O11" s="695"/>
      <c r="P11" s="737"/>
      <c r="Q11" s="737"/>
      <c r="R11" s="737"/>
      <c r="S11" s="737"/>
      <c r="T11" s="737"/>
      <c r="U11" s="737"/>
      <c r="V11" s="737"/>
      <c r="W11" s="737"/>
      <c r="X11" s="696"/>
      <c r="Y11" s="695"/>
      <c r="Z11" s="696"/>
    </row>
    <row r="12" spans="2:28" ht="27.75" customHeight="1" x14ac:dyDescent="0.15">
      <c r="B12" s="685"/>
      <c r="C12" s="695"/>
      <c r="D12" s="696"/>
      <c r="E12" s="15"/>
      <c r="F12" s="736"/>
      <c r="G12" s="736"/>
      <c r="H12" s="704"/>
      <c r="I12" s="730"/>
      <c r="J12" s="730"/>
      <c r="K12" s="730"/>
      <c r="L12" s="705"/>
      <c r="M12" s="705"/>
      <c r="N12" s="706"/>
      <c r="O12" s="695"/>
      <c r="P12" s="737"/>
      <c r="Q12" s="737"/>
      <c r="R12" s="737"/>
      <c r="S12" s="737"/>
      <c r="T12" s="737"/>
      <c r="U12" s="737"/>
      <c r="V12" s="737"/>
      <c r="W12" s="737"/>
      <c r="X12" s="696"/>
      <c r="Y12" s="695"/>
      <c r="Z12" s="696"/>
    </row>
    <row r="13" spans="2:28" ht="27.75" customHeight="1" x14ac:dyDescent="0.15">
      <c r="B13" s="685"/>
      <c r="C13" s="695"/>
      <c r="D13" s="696"/>
      <c r="E13" s="15"/>
      <c r="F13" s="736"/>
      <c r="G13" s="736"/>
      <c r="H13" s="704"/>
      <c r="I13" s="730"/>
      <c r="J13" s="730"/>
      <c r="K13" s="730"/>
      <c r="L13" s="705"/>
      <c r="M13" s="705"/>
      <c r="N13" s="706"/>
      <c r="O13" s="695"/>
      <c r="P13" s="737"/>
      <c r="Q13" s="737"/>
      <c r="R13" s="737"/>
      <c r="S13" s="737"/>
      <c r="T13" s="737"/>
      <c r="U13" s="737"/>
      <c r="V13" s="737"/>
      <c r="W13" s="737"/>
      <c r="X13" s="696"/>
      <c r="Y13" s="695"/>
      <c r="Z13" s="696"/>
    </row>
    <row r="14" spans="2:28" ht="27.75" customHeight="1" x14ac:dyDescent="0.15">
      <c r="B14" s="685"/>
      <c r="C14" s="695"/>
      <c r="D14" s="696"/>
      <c r="E14" s="15"/>
      <c r="F14" s="692"/>
      <c r="G14" s="692"/>
      <c r="H14" s="704"/>
      <c r="I14" s="730"/>
      <c r="J14" s="730"/>
      <c r="K14" s="730"/>
      <c r="L14" s="705"/>
      <c r="M14" s="705"/>
      <c r="N14" s="706"/>
      <c r="O14" s="695"/>
      <c r="P14" s="737"/>
      <c r="Q14" s="737"/>
      <c r="R14" s="737"/>
      <c r="S14" s="737"/>
      <c r="T14" s="737"/>
      <c r="U14" s="737"/>
      <c r="V14" s="737"/>
      <c r="W14" s="737"/>
      <c r="X14" s="696"/>
      <c r="Y14" s="695"/>
      <c r="Z14" s="696"/>
    </row>
    <row r="15" spans="2:28" ht="27.75" customHeight="1" x14ac:dyDescent="0.15">
      <c r="B15" s="685"/>
      <c r="C15" s="695"/>
      <c r="D15" s="696"/>
      <c r="E15" s="15"/>
      <c r="F15" s="736"/>
      <c r="G15" s="736"/>
      <c r="H15" s="704"/>
      <c r="I15" s="730"/>
      <c r="J15" s="730"/>
      <c r="K15" s="730"/>
      <c r="L15" s="705"/>
      <c r="M15" s="705"/>
      <c r="N15" s="706"/>
      <c r="O15" s="695"/>
      <c r="P15" s="737"/>
      <c r="Q15" s="737"/>
      <c r="R15" s="737"/>
      <c r="S15" s="737"/>
      <c r="T15" s="737"/>
      <c r="U15" s="737"/>
      <c r="V15" s="737"/>
      <c r="W15" s="737"/>
      <c r="X15" s="696"/>
      <c r="Y15" s="695"/>
      <c r="Z15" s="696"/>
    </row>
    <row r="16" spans="2:28" ht="27.75" customHeight="1" x14ac:dyDescent="0.15">
      <c r="B16" s="685"/>
      <c r="C16" s="695"/>
      <c r="D16" s="696"/>
      <c r="E16" s="15"/>
      <c r="F16" s="736"/>
      <c r="G16" s="736"/>
      <c r="H16" s="704"/>
      <c r="I16" s="730"/>
      <c r="J16" s="730"/>
      <c r="K16" s="730"/>
      <c r="L16" s="705"/>
      <c r="M16" s="705"/>
      <c r="N16" s="706"/>
      <c r="O16" s="695"/>
      <c r="P16" s="737"/>
      <c r="Q16" s="737"/>
      <c r="R16" s="737"/>
      <c r="S16" s="737"/>
      <c r="T16" s="737"/>
      <c r="U16" s="737"/>
      <c r="V16" s="737"/>
      <c r="W16" s="737"/>
      <c r="X16" s="696"/>
      <c r="Y16" s="695"/>
      <c r="Z16" s="696"/>
    </row>
    <row r="17" spans="2:26" ht="27.75" customHeight="1" x14ac:dyDescent="0.15">
      <c r="B17" s="685"/>
      <c r="C17" s="695"/>
      <c r="D17" s="696"/>
      <c r="E17" s="15"/>
      <c r="F17" s="736"/>
      <c r="G17" s="736"/>
      <c r="H17" s="704"/>
      <c r="I17" s="730"/>
      <c r="J17" s="730"/>
      <c r="K17" s="730"/>
      <c r="L17" s="705"/>
      <c r="M17" s="705"/>
      <c r="N17" s="706"/>
      <c r="O17" s="695"/>
      <c r="P17" s="737"/>
      <c r="Q17" s="737"/>
      <c r="R17" s="737"/>
      <c r="S17" s="737"/>
      <c r="T17" s="737"/>
      <c r="U17" s="737"/>
      <c r="V17" s="737"/>
      <c r="W17" s="737"/>
      <c r="X17" s="696"/>
      <c r="Y17" s="695"/>
      <c r="Z17" s="696"/>
    </row>
    <row r="18" spans="2:26" ht="27.75" customHeight="1" x14ac:dyDescent="0.15">
      <c r="B18" s="685"/>
      <c r="C18" s="695"/>
      <c r="D18" s="696"/>
      <c r="E18" s="15"/>
      <c r="F18" s="736"/>
      <c r="G18" s="736"/>
      <c r="H18" s="704"/>
      <c r="I18" s="730"/>
      <c r="J18" s="730"/>
      <c r="K18" s="730"/>
      <c r="L18" s="705"/>
      <c r="M18" s="705"/>
      <c r="N18" s="706"/>
      <c r="O18" s="695"/>
      <c r="P18" s="737"/>
      <c r="Q18" s="737"/>
      <c r="R18" s="737"/>
      <c r="S18" s="737"/>
      <c r="T18" s="737"/>
      <c r="U18" s="737"/>
      <c r="V18" s="737"/>
      <c r="W18" s="737"/>
      <c r="X18" s="696"/>
      <c r="Y18" s="695"/>
      <c r="Z18" s="696"/>
    </row>
    <row r="19" spans="2:26" ht="27.75" customHeight="1" x14ac:dyDescent="0.15">
      <c r="B19" s="685"/>
      <c r="C19" s="695"/>
      <c r="D19" s="696"/>
      <c r="E19" s="15"/>
      <c r="F19" s="736"/>
      <c r="G19" s="736"/>
      <c r="H19" s="704"/>
      <c r="I19" s="730"/>
      <c r="J19" s="730"/>
      <c r="K19" s="730"/>
      <c r="L19" s="705"/>
      <c r="M19" s="705"/>
      <c r="N19" s="706"/>
      <c r="O19" s="695"/>
      <c r="P19" s="737"/>
      <c r="Q19" s="737"/>
      <c r="R19" s="737"/>
      <c r="S19" s="737"/>
      <c r="T19" s="737"/>
      <c r="U19" s="737"/>
      <c r="V19" s="737"/>
      <c r="W19" s="737"/>
      <c r="X19" s="696"/>
      <c r="Y19" s="695"/>
      <c r="Z19" s="696"/>
    </row>
    <row r="20" spans="2:26" ht="27.75" customHeight="1" x14ac:dyDescent="0.15">
      <c r="B20" s="685"/>
      <c r="C20" s="695"/>
      <c r="D20" s="696"/>
      <c r="E20" s="15"/>
      <c r="F20" s="736"/>
      <c r="G20" s="736"/>
      <c r="H20" s="704"/>
      <c r="I20" s="730"/>
      <c r="J20" s="730"/>
      <c r="K20" s="730"/>
      <c r="L20" s="705"/>
      <c r="M20" s="705"/>
      <c r="N20" s="706"/>
      <c r="O20" s="695"/>
      <c r="P20" s="737"/>
      <c r="Q20" s="737"/>
      <c r="R20" s="737"/>
      <c r="S20" s="737"/>
      <c r="T20" s="737"/>
      <c r="U20" s="737"/>
      <c r="V20" s="737"/>
      <c r="W20" s="737"/>
      <c r="X20" s="696"/>
      <c r="Y20" s="695"/>
      <c r="Z20" s="696"/>
    </row>
    <row r="21" spans="2:26" ht="27.75" customHeight="1" x14ac:dyDescent="0.15">
      <c r="B21" s="686"/>
      <c r="C21" s="695"/>
      <c r="D21" s="696"/>
      <c r="E21" s="15"/>
      <c r="F21" s="736"/>
      <c r="G21" s="736"/>
      <c r="H21" s="704"/>
      <c r="I21" s="730"/>
      <c r="J21" s="730"/>
      <c r="K21" s="730"/>
      <c r="L21" s="705"/>
      <c r="M21" s="705"/>
      <c r="N21" s="706"/>
      <c r="O21" s="695"/>
      <c r="P21" s="737"/>
      <c r="Q21" s="737"/>
      <c r="R21" s="737"/>
      <c r="S21" s="737"/>
      <c r="T21" s="737"/>
      <c r="U21" s="737"/>
      <c r="V21" s="737"/>
      <c r="W21" s="737"/>
      <c r="X21" s="696"/>
      <c r="Y21" s="695"/>
      <c r="Z21" s="696"/>
    </row>
    <row r="22" spans="2:26" ht="15.95" customHeight="1" x14ac:dyDescent="0.15">
      <c r="B22" s="1" t="s">
        <v>278</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507-5016-45D2-9A08-2743C79EEB12}">
  <sheetPr codeName="Sheet26">
    <pageSetUpPr fitToPage="1"/>
  </sheetPr>
  <dimension ref="B1:X31"/>
  <sheetViews>
    <sheetView showGridLines="0" showZeros="0" view="pageBreakPreview" topLeftCell="A4" zoomScale="130" zoomScaleNormal="70" zoomScaleSheetLayoutView="130" workbookViewId="0">
      <selection activeCell="H24" sqref="H24:I24"/>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566</v>
      </c>
      <c r="F5" s="285"/>
      <c r="G5" s="286"/>
      <c r="H5" s="286"/>
      <c r="I5" s="286"/>
      <c r="J5" s="286"/>
      <c r="K5" s="286"/>
      <c r="L5" s="287"/>
      <c r="M5" s="281" t="s">
        <v>285</v>
      </c>
      <c r="N5" s="297" t="s">
        <v>286</v>
      </c>
      <c r="O5" s="298"/>
      <c r="P5" s="232" t="s">
        <v>567</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1</v>
      </c>
      <c r="Q6" s="288"/>
      <c r="R6" s="289"/>
      <c r="S6" s="289"/>
      <c r="T6" s="289"/>
      <c r="U6" s="289"/>
      <c r="V6" s="289"/>
      <c r="W6" s="290"/>
    </row>
    <row r="7" spans="2:23" s="25" customFormat="1" ht="25.5" customHeight="1" x14ac:dyDescent="0.15">
      <c r="B7" s="281" t="s">
        <v>288</v>
      </c>
      <c r="C7" s="297" t="s">
        <v>236</v>
      </c>
      <c r="D7" s="298"/>
      <c r="E7" s="233" t="s">
        <v>626</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628</v>
      </c>
      <c r="F8" s="288"/>
      <c r="G8" s="289"/>
      <c r="H8" s="289"/>
      <c r="I8" s="289"/>
      <c r="J8" s="289"/>
      <c r="K8" s="289"/>
      <c r="L8" s="290"/>
      <c r="M8" s="282"/>
      <c r="N8" s="297" t="s">
        <v>237</v>
      </c>
      <c r="O8" s="298"/>
      <c r="P8" s="232" t="s">
        <v>599</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542</v>
      </c>
      <c r="Q12" s="288"/>
      <c r="R12" s="289"/>
      <c r="S12" s="289"/>
      <c r="T12" s="289"/>
      <c r="U12" s="289"/>
      <c r="V12" s="289"/>
      <c r="W12" s="290"/>
    </row>
    <row r="13" spans="2:23" s="25" customFormat="1" ht="25.5" customHeight="1" x14ac:dyDescent="0.15">
      <c r="B13" s="264" t="s">
        <v>291</v>
      </c>
      <c r="C13" s="264"/>
      <c r="D13" s="264"/>
      <c r="E13" s="278" t="s">
        <v>652</v>
      </c>
      <c r="F13" s="279"/>
      <c r="G13" s="280"/>
      <c r="H13" s="264" t="s">
        <v>292</v>
      </c>
      <c r="I13" s="264"/>
      <c r="J13" s="265" t="s">
        <v>530</v>
      </c>
      <c r="K13" s="265"/>
      <c r="L13" s="265"/>
      <c r="M13" s="264" t="s">
        <v>291</v>
      </c>
      <c r="N13" s="264"/>
      <c r="O13" s="264"/>
      <c r="P13" s="278" t="s">
        <v>654</v>
      </c>
      <c r="Q13" s="279"/>
      <c r="R13" s="280"/>
      <c r="S13" s="264" t="s">
        <v>292</v>
      </c>
      <c r="T13" s="264"/>
      <c r="U13" s="265" t="s">
        <v>655</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656</v>
      </c>
      <c r="Q14" s="275"/>
      <c r="R14" s="275"/>
      <c r="S14" s="276" t="s">
        <v>294</v>
      </c>
      <c r="T14" s="277"/>
      <c r="U14" s="270"/>
      <c r="V14" s="271"/>
      <c r="W14" s="272"/>
    </row>
    <row r="15" spans="2:23" s="25" customFormat="1" ht="39.75" customHeight="1" x14ac:dyDescent="0.15">
      <c r="B15" s="257" t="s">
        <v>295</v>
      </c>
      <c r="C15" s="257"/>
      <c r="D15" s="257"/>
      <c r="E15" s="258" t="s">
        <v>653</v>
      </c>
      <c r="F15" s="259"/>
      <c r="G15" s="259"/>
      <c r="H15" s="259"/>
      <c r="I15" s="259"/>
      <c r="J15" s="259"/>
      <c r="K15" s="259"/>
      <c r="L15" s="260"/>
      <c r="M15" s="257" t="s">
        <v>295</v>
      </c>
      <c r="N15" s="257"/>
      <c r="O15" s="257"/>
      <c r="P15" s="258" t="s">
        <v>826</v>
      </c>
      <c r="Q15" s="259"/>
      <c r="R15" s="259"/>
      <c r="S15" s="259"/>
      <c r="T15" s="259"/>
      <c r="U15" s="259"/>
      <c r="V15" s="259"/>
      <c r="W15" s="260"/>
    </row>
    <row r="16" spans="2:23" s="25" customFormat="1" ht="25.5" customHeight="1" x14ac:dyDescent="0.15">
      <c r="B16" s="284" t="s">
        <v>285</v>
      </c>
      <c r="C16" s="284" t="s">
        <v>286</v>
      </c>
      <c r="D16" s="284"/>
      <c r="E16" s="232" t="s">
        <v>567</v>
      </c>
      <c r="F16" s="285"/>
      <c r="G16" s="286"/>
      <c r="H16" s="286"/>
      <c r="I16" s="286"/>
      <c r="J16" s="286"/>
      <c r="K16" s="286"/>
      <c r="L16" s="287"/>
      <c r="M16" s="284" t="s">
        <v>285</v>
      </c>
      <c r="N16" s="284" t="s">
        <v>286</v>
      </c>
      <c r="O16" s="284"/>
      <c r="P16" s="232" t="s">
        <v>570</v>
      </c>
      <c r="Q16" s="288"/>
      <c r="R16" s="289"/>
      <c r="S16" s="289"/>
      <c r="T16" s="289"/>
      <c r="U16" s="289"/>
      <c r="V16" s="289"/>
      <c r="W16" s="290"/>
    </row>
    <row r="17" spans="2:24" s="25" customFormat="1" ht="25.5" customHeight="1" x14ac:dyDescent="0.15">
      <c r="B17" s="284"/>
      <c r="C17" s="284" t="s">
        <v>287</v>
      </c>
      <c r="D17" s="284"/>
      <c r="E17" s="233">
        <v>2</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599</v>
      </c>
      <c r="F19" s="288"/>
      <c r="G19" s="289"/>
      <c r="H19" s="289"/>
      <c r="I19" s="289"/>
      <c r="J19" s="289"/>
      <c r="K19" s="289"/>
      <c r="L19" s="290"/>
      <c r="M19" s="284"/>
      <c r="N19" s="284" t="s">
        <v>237</v>
      </c>
      <c r="O19" s="284"/>
      <c r="P19" s="232" t="s">
        <v>600</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441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852</v>
      </c>
      <c r="F24" s="279"/>
      <c r="G24" s="280"/>
      <c r="H24" s="264" t="s">
        <v>292</v>
      </c>
      <c r="I24" s="264"/>
      <c r="J24" s="278" t="s">
        <v>851</v>
      </c>
      <c r="K24" s="279"/>
      <c r="L24" s="280"/>
      <c r="M24" s="264" t="s">
        <v>291</v>
      </c>
      <c r="N24" s="264"/>
      <c r="O24" s="264"/>
      <c r="P24" s="278" t="s">
        <v>657</v>
      </c>
      <c r="Q24" s="279"/>
      <c r="R24" s="280"/>
      <c r="S24" s="264" t="s">
        <v>292</v>
      </c>
      <c r="T24" s="264"/>
      <c r="U24" s="265" t="s">
        <v>530</v>
      </c>
      <c r="V24" s="265"/>
      <c r="W24" s="265"/>
    </row>
    <row r="25" spans="2:24" s="25" customFormat="1" ht="25.5" customHeight="1" x14ac:dyDescent="0.15">
      <c r="B25" s="266" t="s">
        <v>293</v>
      </c>
      <c r="C25" s="266"/>
      <c r="D25" s="266"/>
      <c r="E25" s="267" t="s">
        <v>525</v>
      </c>
      <c r="F25" s="267"/>
      <c r="G25" s="267"/>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827</v>
      </c>
      <c r="F26" s="259"/>
      <c r="G26" s="259"/>
      <c r="H26" s="259"/>
      <c r="I26" s="259"/>
      <c r="J26" s="259"/>
      <c r="K26" s="259"/>
      <c r="L26" s="260"/>
      <c r="M26" s="257" t="s">
        <v>295</v>
      </c>
      <c r="N26" s="257"/>
      <c r="O26" s="257"/>
      <c r="P26" s="258" t="s">
        <v>658</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7C6F42C-2D4E-4B81-870A-F9C9E1CBF2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A65ED-78B7-4395-9E2B-20A0C81559BD}">
          <x14:formula1>
            <xm:f>'(参考)リスト'!$F$16:$F$21</xm:f>
          </x14:formula1>
          <xm:sqref>P11:P12 E22:E23 E11:E12 P22:P23</xm:sqref>
        </x14:dataValidation>
        <x14:dataValidation type="list" allowBlank="1" showInputMessage="1" showErrorMessage="1" xr:uid="{2E4672B7-2017-487C-82B9-65485AE7F273}">
          <x14:formula1>
            <xm:f>'(参考)リスト'!$D$16:$D$18</xm:f>
          </x14:formula1>
          <xm:sqref>E10 E21 P10 P21</xm:sqref>
        </x14:dataValidation>
        <x14:dataValidation type="list" allowBlank="1" showInputMessage="1" showErrorMessage="1" xr:uid="{92F09300-AA41-451B-A169-7D7AABF249AB}">
          <x14:formula1>
            <xm:f>'(参考)リスト'!$E$16:$E$27</xm:f>
          </x14:formula1>
          <xm:sqref>E9 E20 P9 P20</xm:sqref>
        </x14:dataValidation>
        <x14:dataValidation type="list" allowBlank="1" showInputMessage="1" showErrorMessage="1" xr:uid="{77A8AC2A-3238-4D8A-99DD-AECEBE8FD308}">
          <x14:formula1>
            <xm:f>'(参考)リスト'!$B$16:$B$21</xm:f>
          </x14:formula1>
          <xm:sqref>E7 E18 P7 P18</xm:sqref>
        </x14:dataValidation>
        <x14:dataValidation type="list" allowBlank="1" showInputMessage="1" showErrorMessage="1" xr:uid="{2E8BBCA4-9557-49F2-8B1D-0B0735FAC49E}">
          <x14:formula1>
            <xm:f>'(参考)リスト'!$C$16:$C$47</xm:f>
          </x14:formula1>
          <xm:sqref>E8 P8 P19 E19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58C86-60AE-4A6E-BCDA-A97AF166E04C}">
  <sheetPr codeName="Sheet31">
    <pageSetUpPr fitToPage="1"/>
  </sheetPr>
  <dimension ref="B1:X31"/>
  <sheetViews>
    <sheetView showGridLines="0" showZeros="0" view="pageBreakPreview" topLeftCell="A5" zoomScaleNormal="70" zoomScaleSheetLayoutView="100" workbookViewId="0">
      <selection activeCell="Q16" sqref="Q16:W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571</v>
      </c>
      <c r="F5" s="285"/>
      <c r="G5" s="286"/>
      <c r="H5" s="286"/>
      <c r="I5" s="286"/>
      <c r="J5" s="286"/>
      <c r="K5" s="286"/>
      <c r="L5" s="287"/>
      <c r="M5" s="281" t="s">
        <v>285</v>
      </c>
      <c r="N5" s="297" t="s">
        <v>286</v>
      </c>
      <c r="O5" s="298"/>
      <c r="P5" s="232" t="s">
        <v>571</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2</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629</v>
      </c>
      <c r="F8" s="288"/>
      <c r="G8" s="289"/>
      <c r="H8" s="289"/>
      <c r="I8" s="289"/>
      <c r="J8" s="289"/>
      <c r="K8" s="289"/>
      <c r="L8" s="290"/>
      <c r="M8" s="282"/>
      <c r="N8" s="297" t="s">
        <v>237</v>
      </c>
      <c r="O8" s="298"/>
      <c r="P8" s="232" t="s">
        <v>625</v>
      </c>
      <c r="Q8" s="288"/>
      <c r="R8" s="289"/>
      <c r="S8" s="289"/>
      <c r="T8" s="289"/>
      <c r="U8" s="289"/>
      <c r="V8" s="289"/>
      <c r="W8" s="290"/>
    </row>
    <row r="9" spans="2:23" s="25" customFormat="1" ht="25.5" customHeight="1" x14ac:dyDescent="0.15">
      <c r="B9" s="299" t="s">
        <v>239</v>
      </c>
      <c r="C9" s="300"/>
      <c r="D9" s="301"/>
      <c r="E9" s="232" t="s">
        <v>451</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659</v>
      </c>
      <c r="F13" s="279"/>
      <c r="G13" s="280"/>
      <c r="H13" s="264" t="s">
        <v>292</v>
      </c>
      <c r="I13" s="264"/>
      <c r="J13" s="265" t="s">
        <v>530</v>
      </c>
      <c r="K13" s="265"/>
      <c r="L13" s="265"/>
      <c r="M13" s="264" t="s">
        <v>291</v>
      </c>
      <c r="N13" s="264"/>
      <c r="O13" s="264"/>
      <c r="P13" s="278" t="s">
        <v>661</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660</v>
      </c>
      <c r="F15" s="259"/>
      <c r="G15" s="259"/>
      <c r="H15" s="259"/>
      <c r="I15" s="259"/>
      <c r="J15" s="259"/>
      <c r="K15" s="259"/>
      <c r="L15" s="260"/>
      <c r="M15" s="257" t="s">
        <v>295</v>
      </c>
      <c r="N15" s="257"/>
      <c r="O15" s="257"/>
      <c r="P15" s="258" t="s">
        <v>662</v>
      </c>
      <c r="Q15" s="259"/>
      <c r="R15" s="259"/>
      <c r="S15" s="259"/>
      <c r="T15" s="259"/>
      <c r="U15" s="259"/>
      <c r="V15" s="259"/>
      <c r="W15" s="260"/>
    </row>
    <row r="16" spans="2:23" s="25" customFormat="1" ht="25.5" customHeight="1" x14ac:dyDescent="0.15">
      <c r="B16" s="284" t="s">
        <v>285</v>
      </c>
      <c r="C16" s="284" t="s">
        <v>286</v>
      </c>
      <c r="D16" s="284"/>
      <c r="E16" s="232" t="s">
        <v>573</v>
      </c>
      <c r="F16" s="285"/>
      <c r="G16" s="286"/>
      <c r="H16" s="286"/>
      <c r="I16" s="286"/>
      <c r="J16" s="286"/>
      <c r="K16" s="286"/>
      <c r="L16" s="287"/>
      <c r="M16" s="284" t="s">
        <v>285</v>
      </c>
      <c r="N16" s="284" t="s">
        <v>286</v>
      </c>
      <c r="O16" s="284"/>
      <c r="P16" s="232" t="s">
        <v>574</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600</v>
      </c>
      <c r="F19" s="288"/>
      <c r="G19" s="289"/>
      <c r="H19" s="289"/>
      <c r="I19" s="289"/>
      <c r="J19" s="289"/>
      <c r="K19" s="289"/>
      <c r="L19" s="290"/>
      <c r="M19" s="284"/>
      <c r="N19" s="284" t="s">
        <v>237</v>
      </c>
      <c r="O19" s="284"/>
      <c r="P19" s="232" t="s">
        <v>629</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663</v>
      </c>
      <c r="F24" s="279"/>
      <c r="G24" s="280"/>
      <c r="H24" s="264" t="s">
        <v>292</v>
      </c>
      <c r="I24" s="264"/>
      <c r="J24" s="278" t="s">
        <v>530</v>
      </c>
      <c r="K24" s="279"/>
      <c r="L24" s="280"/>
      <c r="M24" s="264" t="s">
        <v>291</v>
      </c>
      <c r="N24" s="264"/>
      <c r="O24" s="264"/>
      <c r="P24" s="278" t="s">
        <v>664</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830</v>
      </c>
      <c r="F26" s="259"/>
      <c r="G26" s="259"/>
      <c r="H26" s="259"/>
      <c r="I26" s="259"/>
      <c r="J26" s="259"/>
      <c r="K26" s="259"/>
      <c r="L26" s="260"/>
      <c r="M26" s="257" t="s">
        <v>295</v>
      </c>
      <c r="N26" s="257"/>
      <c r="O26" s="257"/>
      <c r="P26" s="258" t="s">
        <v>829</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481103E7-9E47-4531-8BD7-6B0CA1809F1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D607AC-FE30-4D69-8BEA-BBE929C54C68}">
          <x14:formula1>
            <xm:f>'(参考)リスト'!$C$16:$C$47</xm:f>
          </x14:formula1>
          <xm:sqref>E8 P8 P19 E19</xm:sqref>
        </x14:dataValidation>
        <x14:dataValidation type="list" allowBlank="1" showInputMessage="1" showErrorMessage="1" xr:uid="{EEDEAA0F-A691-4BB0-A98A-0598450F7A68}">
          <x14:formula1>
            <xm:f>'(参考)リスト'!$B$16:$B$21</xm:f>
          </x14:formula1>
          <xm:sqref>E7 E18 P7 P18</xm:sqref>
        </x14:dataValidation>
        <x14:dataValidation type="list" allowBlank="1" showInputMessage="1" showErrorMessage="1" xr:uid="{060FABDD-2653-467B-9F1F-61897C7201D9}">
          <x14:formula1>
            <xm:f>'(参考)リスト'!$E$16:$E$27</xm:f>
          </x14:formula1>
          <xm:sqref>E9 E20 P9 P20</xm:sqref>
        </x14:dataValidation>
        <x14:dataValidation type="list" allowBlank="1" showInputMessage="1" showErrorMessage="1" xr:uid="{016F0C63-48CD-4C42-9CCF-0A117D60280B}">
          <x14:formula1>
            <xm:f>'(参考)リスト'!$D$16:$D$18</xm:f>
          </x14:formula1>
          <xm:sqref>E10 E21 P10 P21</xm:sqref>
        </x14:dataValidation>
        <x14:dataValidation type="list" allowBlank="1" showInputMessage="1" showErrorMessage="1" xr:uid="{04D66C7B-7B1C-4A3C-9F7C-110F501689B7}">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8E9D0-3898-49E7-8BE8-081F362DED2A}">
  <sheetPr codeName="Sheet3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579</v>
      </c>
      <c r="F5" s="285"/>
      <c r="G5" s="286"/>
      <c r="H5" s="286"/>
      <c r="I5" s="286"/>
      <c r="J5" s="286"/>
      <c r="K5" s="286"/>
      <c r="L5" s="287"/>
      <c r="M5" s="281" t="s">
        <v>285</v>
      </c>
      <c r="N5" s="297" t="s">
        <v>286</v>
      </c>
      <c r="O5" s="298"/>
      <c r="P5" s="232" t="s">
        <v>583</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1</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600</v>
      </c>
      <c r="F8" s="288"/>
      <c r="G8" s="289"/>
      <c r="H8" s="289"/>
      <c r="I8" s="289"/>
      <c r="J8" s="289"/>
      <c r="K8" s="289"/>
      <c r="L8" s="290"/>
      <c r="M8" s="282"/>
      <c r="N8" s="297" t="s">
        <v>237</v>
      </c>
      <c r="O8" s="298"/>
      <c r="P8" s="232" t="s">
        <v>625</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663</v>
      </c>
      <c r="F13" s="279"/>
      <c r="G13" s="280"/>
      <c r="H13" s="264" t="s">
        <v>292</v>
      </c>
      <c r="I13" s="264"/>
      <c r="J13" s="265" t="s">
        <v>530</v>
      </c>
      <c r="K13" s="265"/>
      <c r="L13" s="265"/>
      <c r="M13" s="264" t="s">
        <v>291</v>
      </c>
      <c r="N13" s="264"/>
      <c r="O13" s="264"/>
      <c r="P13" s="278" t="s">
        <v>665</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831</v>
      </c>
      <c r="F15" s="259"/>
      <c r="G15" s="259"/>
      <c r="H15" s="259"/>
      <c r="I15" s="259"/>
      <c r="J15" s="259"/>
      <c r="K15" s="259"/>
      <c r="L15" s="260"/>
      <c r="M15" s="257" t="s">
        <v>295</v>
      </c>
      <c r="N15" s="257"/>
      <c r="O15" s="257"/>
      <c r="P15" s="258" t="s">
        <v>667</v>
      </c>
      <c r="Q15" s="259"/>
      <c r="R15" s="259"/>
      <c r="S15" s="259"/>
      <c r="T15" s="259"/>
      <c r="U15" s="259"/>
      <c r="V15" s="259"/>
      <c r="W15" s="260"/>
    </row>
    <row r="16" spans="2:23" s="25" customFormat="1" ht="25.5" customHeight="1" x14ac:dyDescent="0.15">
      <c r="B16" s="284" t="s">
        <v>285</v>
      </c>
      <c r="C16" s="284" t="s">
        <v>286</v>
      </c>
      <c r="D16" s="284"/>
      <c r="E16" s="232" t="s">
        <v>585</v>
      </c>
      <c r="F16" s="285"/>
      <c r="G16" s="286"/>
      <c r="H16" s="286"/>
      <c r="I16" s="286"/>
      <c r="J16" s="286"/>
      <c r="K16" s="286"/>
      <c r="L16" s="287"/>
      <c r="M16" s="284" t="s">
        <v>285</v>
      </c>
      <c r="N16" s="284" t="s">
        <v>286</v>
      </c>
      <c r="O16" s="284"/>
      <c r="P16" s="232" t="s">
        <v>587</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625</v>
      </c>
      <c r="F19" s="288"/>
      <c r="G19" s="289"/>
      <c r="H19" s="289"/>
      <c r="I19" s="289"/>
      <c r="J19" s="289"/>
      <c r="K19" s="289"/>
      <c r="L19" s="290"/>
      <c r="M19" s="284"/>
      <c r="N19" s="284" t="s">
        <v>237</v>
      </c>
      <c r="O19" s="284"/>
      <c r="P19" s="232" t="s">
        <v>625</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668</v>
      </c>
      <c r="F24" s="279"/>
      <c r="G24" s="280"/>
      <c r="H24" s="264" t="s">
        <v>292</v>
      </c>
      <c r="I24" s="264"/>
      <c r="J24" s="278" t="s">
        <v>530</v>
      </c>
      <c r="K24" s="279"/>
      <c r="L24" s="280"/>
      <c r="M24" s="264" t="s">
        <v>291</v>
      </c>
      <c r="N24" s="264"/>
      <c r="O24" s="264"/>
      <c r="P24" s="278" t="s">
        <v>669</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833</v>
      </c>
      <c r="F26" s="259"/>
      <c r="G26" s="259"/>
      <c r="H26" s="259"/>
      <c r="I26" s="259"/>
      <c r="J26" s="259"/>
      <c r="K26" s="259"/>
      <c r="L26" s="260"/>
      <c r="M26" s="257" t="s">
        <v>295</v>
      </c>
      <c r="N26" s="257"/>
      <c r="O26" s="257"/>
      <c r="P26" s="258" t="s">
        <v>832</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E73DA32C-4D41-40B2-98FA-21C2F18E4127}"/>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BABF3DA-CBB3-4628-AF2C-B0CE98BA8EFB}">
          <x14:formula1>
            <xm:f>'(参考)リスト'!$C$16:$C$47</xm:f>
          </x14:formula1>
          <xm:sqref>E8 P8 P19 E19</xm:sqref>
        </x14:dataValidation>
        <x14:dataValidation type="list" allowBlank="1" showInputMessage="1" showErrorMessage="1" xr:uid="{898FBCF5-6C10-43CE-9BEC-A2F8A0D2C02B}">
          <x14:formula1>
            <xm:f>'(参考)リスト'!$B$16:$B$21</xm:f>
          </x14:formula1>
          <xm:sqref>E7 E18 P7 P18</xm:sqref>
        </x14:dataValidation>
        <x14:dataValidation type="list" allowBlank="1" showInputMessage="1" showErrorMessage="1" xr:uid="{519BABC1-2FE3-481B-98C8-1B34A71DA1D9}">
          <x14:formula1>
            <xm:f>'(参考)リスト'!$E$16:$E$27</xm:f>
          </x14:formula1>
          <xm:sqref>E9 E20 P9 P20</xm:sqref>
        </x14:dataValidation>
        <x14:dataValidation type="list" allowBlank="1" showInputMessage="1" showErrorMessage="1" xr:uid="{088F42E9-848B-429D-A7F0-394A53521C8B}">
          <x14:formula1>
            <xm:f>'(参考)リスト'!$D$16:$D$18</xm:f>
          </x14:formula1>
          <xm:sqref>E10 E21 P10 P21</xm:sqref>
        </x14:dataValidation>
        <x14:dataValidation type="list" allowBlank="1" showInputMessage="1" showErrorMessage="1" xr:uid="{2A27B873-248A-4BE8-9857-3AC6FB9F78B8}">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35A77-7FE1-4D0C-BB76-B08BCB8D6F3D}">
  <sheetPr codeName="Sheet33">
    <pageSetUpPr fitToPage="1"/>
  </sheetPr>
  <dimension ref="B1:X31"/>
  <sheetViews>
    <sheetView showGridLines="0" showZeros="0" view="pageBreakPreview" topLeftCell="A7" zoomScale="85" zoomScaleNormal="70" zoomScaleSheetLayoutView="85" workbookViewId="0">
      <selection activeCell="Z15" sqref="Z15"/>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589</v>
      </c>
      <c r="F5" s="285"/>
      <c r="G5" s="286"/>
      <c r="H5" s="286"/>
      <c r="I5" s="286"/>
      <c r="J5" s="286"/>
      <c r="K5" s="286"/>
      <c r="L5" s="287"/>
      <c r="M5" s="281" t="s">
        <v>285</v>
      </c>
      <c r="N5" s="297" t="s">
        <v>286</v>
      </c>
      <c r="O5" s="298"/>
      <c r="P5" s="232" t="s">
        <v>608</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1</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625</v>
      </c>
      <c r="F8" s="288"/>
      <c r="G8" s="289"/>
      <c r="H8" s="289"/>
      <c r="I8" s="289"/>
      <c r="J8" s="289"/>
      <c r="K8" s="289"/>
      <c r="L8" s="290"/>
      <c r="M8" s="282"/>
      <c r="N8" s="297" t="s">
        <v>237</v>
      </c>
      <c r="O8" s="298"/>
      <c r="P8" s="232" t="s">
        <v>599</v>
      </c>
      <c r="Q8" s="288"/>
      <c r="R8" s="289"/>
      <c r="S8" s="289"/>
      <c r="T8" s="289"/>
      <c r="U8" s="289"/>
      <c r="V8" s="289"/>
      <c r="W8" s="290"/>
    </row>
    <row r="9" spans="2:23" s="25" customFormat="1" ht="25.5" customHeight="1" x14ac:dyDescent="0.15">
      <c r="B9" s="299" t="s">
        <v>239</v>
      </c>
      <c r="C9" s="300"/>
      <c r="D9" s="301"/>
      <c r="E9" s="232" t="s">
        <v>476</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670</v>
      </c>
      <c r="F13" s="279"/>
      <c r="G13" s="280"/>
      <c r="H13" s="264" t="s">
        <v>292</v>
      </c>
      <c r="I13" s="264"/>
      <c r="J13" s="265" t="s">
        <v>671</v>
      </c>
      <c r="K13" s="265"/>
      <c r="L13" s="265"/>
      <c r="M13" s="264" t="s">
        <v>291</v>
      </c>
      <c r="N13" s="264"/>
      <c r="O13" s="264"/>
      <c r="P13" s="278" t="s">
        <v>673</v>
      </c>
      <c r="Q13" s="279"/>
      <c r="R13" s="280"/>
      <c r="S13" s="264" t="s">
        <v>292</v>
      </c>
      <c r="T13" s="264"/>
      <c r="U13" s="265" t="s">
        <v>674</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67" t="s">
        <v>525</v>
      </c>
      <c r="Q14" s="267"/>
      <c r="R14" s="267"/>
      <c r="S14" s="276" t="s">
        <v>294</v>
      </c>
      <c r="T14" s="277"/>
      <c r="U14" s="270"/>
      <c r="V14" s="271"/>
      <c r="W14" s="272"/>
    </row>
    <row r="15" spans="2:23" s="25" customFormat="1" ht="39.75" customHeight="1" x14ac:dyDescent="0.15">
      <c r="B15" s="257" t="s">
        <v>295</v>
      </c>
      <c r="C15" s="257"/>
      <c r="D15" s="257"/>
      <c r="E15" s="258" t="s">
        <v>672</v>
      </c>
      <c r="F15" s="259"/>
      <c r="G15" s="259"/>
      <c r="H15" s="259"/>
      <c r="I15" s="259"/>
      <c r="J15" s="259"/>
      <c r="K15" s="259"/>
      <c r="L15" s="260"/>
      <c r="M15" s="257" t="s">
        <v>295</v>
      </c>
      <c r="N15" s="257"/>
      <c r="O15" s="257"/>
      <c r="P15" s="258" t="s">
        <v>828</v>
      </c>
      <c r="Q15" s="259"/>
      <c r="R15" s="259"/>
      <c r="S15" s="259"/>
      <c r="T15" s="259"/>
      <c r="U15" s="259"/>
      <c r="V15" s="259"/>
      <c r="W15" s="260"/>
    </row>
    <row r="16" spans="2:23" s="25" customFormat="1" ht="25.5" customHeight="1" x14ac:dyDescent="0.15">
      <c r="B16" s="284" t="s">
        <v>285</v>
      </c>
      <c r="C16" s="284" t="s">
        <v>286</v>
      </c>
      <c r="D16" s="284"/>
      <c r="E16" s="232" t="s">
        <v>609</v>
      </c>
      <c r="F16" s="285"/>
      <c r="G16" s="286"/>
      <c r="H16" s="286"/>
      <c r="I16" s="286"/>
      <c r="J16" s="286"/>
      <c r="K16" s="286"/>
      <c r="L16" s="287"/>
      <c r="M16" s="284" t="s">
        <v>285</v>
      </c>
      <c r="N16" s="284" t="s">
        <v>286</v>
      </c>
      <c r="O16" s="284"/>
      <c r="P16" s="232" t="s">
        <v>610</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599</v>
      </c>
      <c r="F19" s="288"/>
      <c r="G19" s="289"/>
      <c r="H19" s="289"/>
      <c r="I19" s="289"/>
      <c r="J19" s="289"/>
      <c r="K19" s="289"/>
      <c r="L19" s="290"/>
      <c r="M19" s="284"/>
      <c r="N19" s="284" t="s">
        <v>237</v>
      </c>
      <c r="O19" s="284"/>
      <c r="P19" s="232" t="s">
        <v>601</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t="s">
        <v>542</v>
      </c>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529</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675</v>
      </c>
      <c r="F24" s="279"/>
      <c r="G24" s="280"/>
      <c r="H24" s="264" t="s">
        <v>292</v>
      </c>
      <c r="I24" s="264"/>
      <c r="J24" s="278" t="s">
        <v>676</v>
      </c>
      <c r="K24" s="279"/>
      <c r="L24" s="280"/>
      <c r="M24" s="264" t="s">
        <v>291</v>
      </c>
      <c r="N24" s="264"/>
      <c r="O24" s="264"/>
      <c r="P24" s="278" t="s">
        <v>679</v>
      </c>
      <c r="Q24" s="279"/>
      <c r="R24" s="280"/>
      <c r="S24" s="264" t="s">
        <v>292</v>
      </c>
      <c r="T24" s="264"/>
      <c r="U24" s="265" t="s">
        <v>530</v>
      </c>
      <c r="V24" s="265"/>
      <c r="W24" s="265"/>
    </row>
    <row r="25" spans="2:24" s="25" customFormat="1" ht="25.5" customHeight="1" x14ac:dyDescent="0.15">
      <c r="B25" s="266" t="s">
        <v>293</v>
      </c>
      <c r="C25" s="266"/>
      <c r="D25" s="266"/>
      <c r="E25" s="275" t="s">
        <v>677</v>
      </c>
      <c r="F25" s="275"/>
      <c r="G25" s="275"/>
      <c r="H25" s="268" t="s">
        <v>294</v>
      </c>
      <c r="I25" s="269"/>
      <c r="J25" s="270">
        <v>45953</v>
      </c>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678</v>
      </c>
      <c r="F26" s="259"/>
      <c r="G26" s="259"/>
      <c r="H26" s="259"/>
      <c r="I26" s="259"/>
      <c r="J26" s="259"/>
      <c r="K26" s="259"/>
      <c r="L26" s="260"/>
      <c r="M26" s="257" t="s">
        <v>295</v>
      </c>
      <c r="N26" s="257"/>
      <c r="O26" s="257"/>
      <c r="P26" s="258" t="s">
        <v>834</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BFC01141-4599-4BB2-A1E4-E6EF91D45357}"/>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6000ADD-B0B2-43C4-937B-8F04F134E1FA}">
          <x14:formula1>
            <xm:f>'(参考)リスト'!$C$16:$C$47</xm:f>
          </x14:formula1>
          <xm:sqref>E8 P8 P19 E19</xm:sqref>
        </x14:dataValidation>
        <x14:dataValidation type="list" allowBlank="1" showInputMessage="1" showErrorMessage="1" xr:uid="{18E3D3EF-8909-462F-935E-C9BCDA3759EF}">
          <x14:formula1>
            <xm:f>'(参考)リスト'!$B$16:$B$21</xm:f>
          </x14:formula1>
          <xm:sqref>E7 E18 P7 P18</xm:sqref>
        </x14:dataValidation>
        <x14:dataValidation type="list" allowBlank="1" showInputMessage="1" showErrorMessage="1" xr:uid="{BCC541E3-756E-4564-B462-2261E5E23457}">
          <x14:formula1>
            <xm:f>'(参考)リスト'!$E$16:$E$27</xm:f>
          </x14:formula1>
          <xm:sqref>E9 E20 P9 P20</xm:sqref>
        </x14:dataValidation>
        <x14:dataValidation type="list" allowBlank="1" showInputMessage="1" showErrorMessage="1" xr:uid="{7A3F578C-F2E4-4C9E-B3D1-A17DCD417FE7}">
          <x14:formula1>
            <xm:f>'(参考)リスト'!$D$16:$D$18</xm:f>
          </x14:formula1>
          <xm:sqref>E10 E21 P10 P21</xm:sqref>
        </x14:dataValidation>
        <x14:dataValidation type="list" allowBlank="1" showInputMessage="1" showErrorMessage="1" xr:uid="{BEC10233-674D-4291-B2EA-FD0D45B6B069}">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9250-2BCB-4550-8D58-1A546221377B}">
  <sheetPr codeName="Sheet34">
    <pageSetUpPr fitToPage="1"/>
  </sheetPr>
  <dimension ref="B1:X31"/>
  <sheetViews>
    <sheetView showGridLines="0" showZeros="0" view="pageBreakPreview" zoomScaleNormal="70" zoomScaleSheetLayoutView="100" workbookViewId="0">
      <selection activeCell="Z19" sqref="Z19"/>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611</v>
      </c>
      <c r="F5" s="285"/>
      <c r="G5" s="286"/>
      <c r="H5" s="286"/>
      <c r="I5" s="286"/>
      <c r="J5" s="286"/>
      <c r="K5" s="286"/>
      <c r="L5" s="287"/>
      <c r="M5" s="281" t="s">
        <v>285</v>
      </c>
      <c r="N5" s="297" t="s">
        <v>286</v>
      </c>
      <c r="O5" s="298"/>
      <c r="P5" s="232" t="s">
        <v>611</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2</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600</v>
      </c>
      <c r="F8" s="288"/>
      <c r="G8" s="289"/>
      <c r="H8" s="289"/>
      <c r="I8" s="289"/>
      <c r="J8" s="289"/>
      <c r="K8" s="289"/>
      <c r="L8" s="290"/>
      <c r="M8" s="282"/>
      <c r="N8" s="297" t="s">
        <v>237</v>
      </c>
      <c r="O8" s="298"/>
      <c r="P8" s="232" t="s">
        <v>625</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680</v>
      </c>
      <c r="F13" s="279"/>
      <c r="G13" s="280"/>
      <c r="H13" s="264" t="s">
        <v>292</v>
      </c>
      <c r="I13" s="264"/>
      <c r="J13" s="265" t="s">
        <v>530</v>
      </c>
      <c r="K13" s="265"/>
      <c r="L13" s="265"/>
      <c r="M13" s="264" t="s">
        <v>291</v>
      </c>
      <c r="N13" s="264"/>
      <c r="O13" s="264"/>
      <c r="P13" s="278" t="s">
        <v>681</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835</v>
      </c>
      <c r="F15" s="259"/>
      <c r="G15" s="259"/>
      <c r="H15" s="259"/>
      <c r="I15" s="259"/>
      <c r="J15" s="259"/>
      <c r="K15" s="259"/>
      <c r="L15" s="260"/>
      <c r="M15" s="257" t="s">
        <v>295</v>
      </c>
      <c r="N15" s="257"/>
      <c r="O15" s="257"/>
      <c r="P15" s="258" t="s">
        <v>682</v>
      </c>
      <c r="Q15" s="259"/>
      <c r="R15" s="259"/>
      <c r="S15" s="259"/>
      <c r="T15" s="259"/>
      <c r="U15" s="259"/>
      <c r="V15" s="259"/>
      <c r="W15" s="260"/>
    </row>
    <row r="16" spans="2:23" s="25" customFormat="1" ht="25.5" customHeight="1" x14ac:dyDescent="0.15">
      <c r="B16" s="284" t="s">
        <v>285</v>
      </c>
      <c r="C16" s="284" t="s">
        <v>286</v>
      </c>
      <c r="D16" s="284"/>
      <c r="E16" s="232" t="s">
        <v>612</v>
      </c>
      <c r="F16" s="285"/>
      <c r="G16" s="286"/>
      <c r="H16" s="286"/>
      <c r="I16" s="286"/>
      <c r="J16" s="286"/>
      <c r="K16" s="286"/>
      <c r="L16" s="287"/>
      <c r="M16" s="284" t="s">
        <v>285</v>
      </c>
      <c r="N16" s="284" t="s">
        <v>286</v>
      </c>
      <c r="O16" s="284"/>
      <c r="P16" s="232" t="s">
        <v>612</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2</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600</v>
      </c>
      <c r="F19" s="288"/>
      <c r="G19" s="289"/>
      <c r="H19" s="289"/>
      <c r="I19" s="289"/>
      <c r="J19" s="289"/>
      <c r="K19" s="289"/>
      <c r="L19" s="290"/>
      <c r="M19" s="284"/>
      <c r="N19" s="284" t="s">
        <v>237</v>
      </c>
      <c r="O19" s="284"/>
      <c r="P19" s="232" t="s">
        <v>601</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683</v>
      </c>
      <c r="F24" s="279"/>
      <c r="G24" s="280"/>
      <c r="H24" s="264" t="s">
        <v>292</v>
      </c>
      <c r="I24" s="264"/>
      <c r="J24" s="278" t="s">
        <v>530</v>
      </c>
      <c r="K24" s="279"/>
      <c r="L24" s="280"/>
      <c r="M24" s="264" t="s">
        <v>291</v>
      </c>
      <c r="N24" s="264"/>
      <c r="O24" s="264"/>
      <c r="P24" s="278" t="s">
        <v>684</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836</v>
      </c>
      <c r="F26" s="259"/>
      <c r="G26" s="259"/>
      <c r="H26" s="259"/>
      <c r="I26" s="259"/>
      <c r="J26" s="259"/>
      <c r="K26" s="259"/>
      <c r="L26" s="260"/>
      <c r="M26" s="257" t="s">
        <v>295</v>
      </c>
      <c r="N26" s="257"/>
      <c r="O26" s="257"/>
      <c r="P26" s="258" t="s">
        <v>837</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04CC2A4A-FEE9-41B0-9898-81E192F6EFA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35598C7-8487-436E-937B-2660741413D5}">
          <x14:formula1>
            <xm:f>'(参考)リスト'!$C$16:$C$47</xm:f>
          </x14:formula1>
          <xm:sqref>E8 P8 P19 E19</xm:sqref>
        </x14:dataValidation>
        <x14:dataValidation type="list" allowBlank="1" showInputMessage="1" showErrorMessage="1" xr:uid="{7C82E604-2376-4EA2-B2DA-FA3FB2D0916D}">
          <x14:formula1>
            <xm:f>'(参考)リスト'!$B$16:$B$21</xm:f>
          </x14:formula1>
          <xm:sqref>E7 E18 P7 P18</xm:sqref>
        </x14:dataValidation>
        <x14:dataValidation type="list" allowBlank="1" showInputMessage="1" showErrorMessage="1" xr:uid="{81102386-3D38-4E4E-AFAB-992E1A18F2F2}">
          <x14:formula1>
            <xm:f>'(参考)リスト'!$E$16:$E$27</xm:f>
          </x14:formula1>
          <xm:sqref>E9 E20 P9 P20</xm:sqref>
        </x14:dataValidation>
        <x14:dataValidation type="list" allowBlank="1" showInputMessage="1" showErrorMessage="1" xr:uid="{026A0CDC-5A9B-491A-A3CF-A97CC5E41645}">
          <x14:formula1>
            <xm:f>'(参考)リスト'!$D$16:$D$18</xm:f>
          </x14:formula1>
          <xm:sqref>E10 E21 P10 P21</xm:sqref>
        </x14:dataValidation>
        <x14:dataValidation type="list" allowBlank="1" showInputMessage="1" showErrorMessage="1" xr:uid="{2FF31351-4121-48C0-83F7-3A61344515D6}">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457DF-AC82-4148-A065-2B4D705672F6}">
  <sheetPr codeName="Sheet40">
    <pageSetUpPr fitToPage="1"/>
  </sheetPr>
  <dimension ref="B1:X31"/>
  <sheetViews>
    <sheetView showGridLines="0" showZeros="0" view="pageBreakPreview" topLeftCell="A8" zoomScaleNormal="70" zoomScaleSheetLayoutView="100" workbookViewId="0">
      <selection activeCell="AA16" sqref="AA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613</v>
      </c>
      <c r="F5" s="285"/>
      <c r="G5" s="286"/>
      <c r="H5" s="286"/>
      <c r="I5" s="286"/>
      <c r="J5" s="286"/>
      <c r="K5" s="286"/>
      <c r="L5" s="287"/>
      <c r="M5" s="281" t="s">
        <v>285</v>
      </c>
      <c r="N5" s="297" t="s">
        <v>286</v>
      </c>
      <c r="O5" s="298"/>
      <c r="P5" s="232" t="s">
        <v>613</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2</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625</v>
      </c>
      <c r="F8" s="288"/>
      <c r="G8" s="289"/>
      <c r="H8" s="289"/>
      <c r="I8" s="289"/>
      <c r="J8" s="289"/>
      <c r="K8" s="289"/>
      <c r="L8" s="290"/>
      <c r="M8" s="282"/>
      <c r="N8" s="297" t="s">
        <v>237</v>
      </c>
      <c r="O8" s="298"/>
      <c r="P8" s="232" t="s">
        <v>625</v>
      </c>
      <c r="Q8" s="288"/>
      <c r="R8" s="289"/>
      <c r="S8" s="289"/>
      <c r="T8" s="289"/>
      <c r="U8" s="289"/>
      <c r="V8" s="289"/>
      <c r="W8" s="290"/>
    </row>
    <row r="9" spans="2:23" s="25" customFormat="1" ht="25.5" customHeight="1" x14ac:dyDescent="0.15">
      <c r="B9" s="299" t="s">
        <v>239</v>
      </c>
      <c r="C9" s="300"/>
      <c r="D9" s="301"/>
      <c r="E9" s="232" t="s">
        <v>476</v>
      </c>
      <c r="F9" s="288"/>
      <c r="G9" s="289"/>
      <c r="H9" s="289"/>
      <c r="I9" s="289"/>
      <c r="J9" s="289"/>
      <c r="K9" s="289"/>
      <c r="L9" s="290"/>
      <c r="M9" s="299" t="s">
        <v>239</v>
      </c>
      <c r="N9" s="300"/>
      <c r="O9" s="301"/>
      <c r="P9" s="232" t="s">
        <v>476</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685</v>
      </c>
      <c r="F13" s="279"/>
      <c r="G13" s="280"/>
      <c r="H13" s="264" t="s">
        <v>292</v>
      </c>
      <c r="I13" s="264"/>
      <c r="J13" s="265" t="s">
        <v>685</v>
      </c>
      <c r="K13" s="265"/>
      <c r="L13" s="265"/>
      <c r="M13" s="264" t="s">
        <v>291</v>
      </c>
      <c r="N13" s="264"/>
      <c r="O13" s="264"/>
      <c r="P13" s="278" t="s">
        <v>687</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686</v>
      </c>
      <c r="F15" s="259"/>
      <c r="G15" s="259"/>
      <c r="H15" s="259"/>
      <c r="I15" s="259"/>
      <c r="J15" s="259"/>
      <c r="K15" s="259"/>
      <c r="L15" s="260"/>
      <c r="M15" s="257" t="s">
        <v>295</v>
      </c>
      <c r="N15" s="257"/>
      <c r="O15" s="257"/>
      <c r="P15" s="258" t="s">
        <v>688</v>
      </c>
      <c r="Q15" s="259"/>
      <c r="R15" s="259"/>
      <c r="S15" s="259"/>
      <c r="T15" s="259"/>
      <c r="U15" s="259"/>
      <c r="V15" s="259"/>
      <c r="W15" s="260"/>
    </row>
    <row r="16" spans="2:23" s="25" customFormat="1" ht="25.5" customHeight="1" x14ac:dyDescent="0.15">
      <c r="B16" s="284" t="s">
        <v>285</v>
      </c>
      <c r="C16" s="284" t="s">
        <v>286</v>
      </c>
      <c r="D16" s="284"/>
      <c r="E16" s="232" t="s">
        <v>614</v>
      </c>
      <c r="F16" s="285"/>
      <c r="G16" s="286"/>
      <c r="H16" s="286"/>
      <c r="I16" s="286"/>
      <c r="J16" s="286"/>
      <c r="K16" s="286"/>
      <c r="L16" s="287"/>
      <c r="M16" s="284" t="s">
        <v>285</v>
      </c>
      <c r="N16" s="284" t="s">
        <v>286</v>
      </c>
      <c r="O16" s="284"/>
      <c r="P16" s="232" t="s">
        <v>615</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737</v>
      </c>
      <c r="F19" s="288"/>
      <c r="G19" s="289"/>
      <c r="H19" s="289"/>
      <c r="I19" s="289"/>
      <c r="J19" s="289"/>
      <c r="K19" s="289"/>
      <c r="L19" s="290"/>
      <c r="M19" s="284"/>
      <c r="N19" s="284" t="s">
        <v>237</v>
      </c>
      <c r="O19" s="284"/>
      <c r="P19" s="232" t="s">
        <v>601</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689</v>
      </c>
      <c r="F24" s="279"/>
      <c r="G24" s="280"/>
      <c r="H24" s="264" t="s">
        <v>292</v>
      </c>
      <c r="I24" s="264"/>
      <c r="J24" s="278" t="s">
        <v>689</v>
      </c>
      <c r="K24" s="279"/>
      <c r="L24" s="280"/>
      <c r="M24" s="264" t="s">
        <v>291</v>
      </c>
      <c r="N24" s="264"/>
      <c r="O24" s="264"/>
      <c r="P24" s="278" t="s">
        <v>690</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838</v>
      </c>
      <c r="F26" s="259"/>
      <c r="G26" s="259"/>
      <c r="H26" s="259"/>
      <c r="I26" s="259"/>
      <c r="J26" s="259"/>
      <c r="K26" s="259"/>
      <c r="L26" s="260"/>
      <c r="M26" s="257" t="s">
        <v>295</v>
      </c>
      <c r="N26" s="257"/>
      <c r="O26" s="257"/>
      <c r="P26" s="258" t="s">
        <v>839</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97458645-400E-43D4-A84D-BFE40ECE1F1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BE9ECEF-A8E1-4187-B7B4-C422D1326152}">
          <x14:formula1>
            <xm:f>'(参考)リスト'!$C$16:$C$47</xm:f>
          </x14:formula1>
          <xm:sqref>E8 P8 P19 E19</xm:sqref>
        </x14:dataValidation>
        <x14:dataValidation type="list" allowBlank="1" showInputMessage="1" showErrorMessage="1" xr:uid="{2CE64D89-CF70-4BFC-A02D-435E6F3F78FF}">
          <x14:formula1>
            <xm:f>'(参考)リスト'!$B$16:$B$21</xm:f>
          </x14:formula1>
          <xm:sqref>E7 E18 P7 P18</xm:sqref>
        </x14:dataValidation>
        <x14:dataValidation type="list" allowBlank="1" showInputMessage="1" showErrorMessage="1" xr:uid="{78329763-514F-453A-92EB-63A186141E45}">
          <x14:formula1>
            <xm:f>'(参考)リスト'!$E$16:$E$27</xm:f>
          </x14:formula1>
          <xm:sqref>E9 E20 P9 P20</xm:sqref>
        </x14:dataValidation>
        <x14:dataValidation type="list" allowBlank="1" showInputMessage="1" showErrorMessage="1" xr:uid="{4CD5F956-6C03-439D-B03D-98D80D5793B3}">
          <x14:formula1>
            <xm:f>'(参考)リスト'!$D$16:$D$18</xm:f>
          </x14:formula1>
          <xm:sqref>E10 E21 P10 P21</xm:sqref>
        </x14:dataValidation>
        <x14:dataValidation type="list" allowBlank="1" showInputMessage="1" showErrorMessage="1" xr:uid="{E6F233AD-8FCC-4512-85E9-B74FA2CD624B}">
          <x14:formula1>
            <xm:f>'(参考)リスト'!$F$16:$F$21</xm:f>
          </x14:formula1>
          <xm:sqref>E11:E12 P11:P12 P22:P23 E22:E23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B503-6A40-4687-9417-70E790067484}">
  <sheetPr codeName="Sheet41">
    <pageSetUpPr fitToPage="1"/>
  </sheetPr>
  <dimension ref="B1:X31"/>
  <sheetViews>
    <sheetView showGridLines="0" showZeros="0" view="pageBreakPreview" topLeftCell="A13" zoomScaleNormal="70" zoomScaleSheetLayoutView="100" workbookViewId="0">
      <selection activeCell="Y20" sqref="Y20"/>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615</v>
      </c>
      <c r="F5" s="285"/>
      <c r="G5" s="286"/>
      <c r="H5" s="286"/>
      <c r="I5" s="286"/>
      <c r="J5" s="286"/>
      <c r="K5" s="286"/>
      <c r="L5" s="287"/>
      <c r="M5" s="281" t="s">
        <v>285</v>
      </c>
      <c r="N5" s="297" t="s">
        <v>286</v>
      </c>
      <c r="O5" s="298"/>
      <c r="P5" s="232" t="s">
        <v>615</v>
      </c>
      <c r="Q5" s="288"/>
      <c r="R5" s="289"/>
      <c r="S5" s="289"/>
      <c r="T5" s="289"/>
      <c r="U5" s="289"/>
      <c r="V5" s="289"/>
      <c r="W5" s="290"/>
    </row>
    <row r="6" spans="2:23" s="25" customFormat="1" ht="25.5" customHeight="1" x14ac:dyDescent="0.15">
      <c r="B6" s="283"/>
      <c r="C6" s="297" t="s">
        <v>287</v>
      </c>
      <c r="D6" s="298"/>
      <c r="E6" s="233">
        <v>2</v>
      </c>
      <c r="F6" s="288"/>
      <c r="G6" s="289"/>
      <c r="H6" s="289"/>
      <c r="I6" s="289"/>
      <c r="J6" s="289"/>
      <c r="K6" s="289"/>
      <c r="L6" s="290"/>
      <c r="M6" s="283"/>
      <c r="N6" s="297" t="s">
        <v>287</v>
      </c>
      <c r="O6" s="298"/>
      <c r="P6" s="233">
        <v>3</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625</v>
      </c>
      <c r="F8" s="288"/>
      <c r="G8" s="289"/>
      <c r="H8" s="289"/>
      <c r="I8" s="289"/>
      <c r="J8" s="289"/>
      <c r="K8" s="289"/>
      <c r="L8" s="290"/>
      <c r="M8" s="282"/>
      <c r="N8" s="297" t="s">
        <v>237</v>
      </c>
      <c r="O8" s="298"/>
      <c r="P8" s="232" t="s">
        <v>737</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670</v>
      </c>
      <c r="F13" s="279"/>
      <c r="G13" s="280"/>
      <c r="H13" s="264" t="s">
        <v>292</v>
      </c>
      <c r="I13" s="264"/>
      <c r="J13" s="265" t="s">
        <v>530</v>
      </c>
      <c r="K13" s="265"/>
      <c r="L13" s="265"/>
      <c r="M13" s="264" t="s">
        <v>291</v>
      </c>
      <c r="N13" s="264"/>
      <c r="O13" s="264"/>
      <c r="P13" s="278" t="s">
        <v>691</v>
      </c>
      <c r="Q13" s="279"/>
      <c r="R13" s="280"/>
      <c r="S13" s="264" t="s">
        <v>292</v>
      </c>
      <c r="T13" s="264"/>
      <c r="U13" s="265" t="s">
        <v>691</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766</v>
      </c>
      <c r="F15" s="259"/>
      <c r="G15" s="259"/>
      <c r="H15" s="259"/>
      <c r="I15" s="259"/>
      <c r="J15" s="259"/>
      <c r="K15" s="259"/>
      <c r="L15" s="260"/>
      <c r="M15" s="257" t="s">
        <v>295</v>
      </c>
      <c r="N15" s="257"/>
      <c r="O15" s="257"/>
      <c r="P15" s="258" t="s">
        <v>840</v>
      </c>
      <c r="Q15" s="259"/>
      <c r="R15" s="259"/>
      <c r="S15" s="259"/>
      <c r="T15" s="259"/>
      <c r="U15" s="259"/>
      <c r="V15" s="259"/>
      <c r="W15" s="260"/>
    </row>
    <row r="16" spans="2:23" s="25" customFormat="1" ht="25.5" customHeight="1" x14ac:dyDescent="0.15">
      <c r="B16" s="284" t="s">
        <v>285</v>
      </c>
      <c r="C16" s="284" t="s">
        <v>286</v>
      </c>
      <c r="D16" s="284"/>
      <c r="E16" s="232" t="s">
        <v>616</v>
      </c>
      <c r="F16" s="285"/>
      <c r="G16" s="286"/>
      <c r="H16" s="286"/>
      <c r="I16" s="286"/>
      <c r="J16" s="286"/>
      <c r="K16" s="286"/>
      <c r="L16" s="287"/>
      <c r="M16" s="284" t="s">
        <v>285</v>
      </c>
      <c r="N16" s="284" t="s">
        <v>286</v>
      </c>
      <c r="O16" s="284"/>
      <c r="P16" s="232" t="s">
        <v>617</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625</v>
      </c>
      <c r="F19" s="288"/>
      <c r="G19" s="289"/>
      <c r="H19" s="289"/>
      <c r="I19" s="289"/>
      <c r="J19" s="289"/>
      <c r="K19" s="289"/>
      <c r="L19" s="290"/>
      <c r="M19" s="284"/>
      <c r="N19" s="284" t="s">
        <v>237</v>
      </c>
      <c r="O19" s="284"/>
      <c r="P19" s="232" t="s">
        <v>601</v>
      </c>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692</v>
      </c>
      <c r="F24" s="279"/>
      <c r="G24" s="280"/>
      <c r="H24" s="264" t="s">
        <v>292</v>
      </c>
      <c r="I24" s="264"/>
      <c r="J24" s="278" t="s">
        <v>530</v>
      </c>
      <c r="K24" s="279"/>
      <c r="L24" s="280"/>
      <c r="M24" s="264" t="s">
        <v>291</v>
      </c>
      <c r="N24" s="264"/>
      <c r="O24" s="264"/>
      <c r="P24" s="278" t="s">
        <v>694</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693</v>
      </c>
      <c r="F26" s="259"/>
      <c r="G26" s="259"/>
      <c r="H26" s="259"/>
      <c r="I26" s="259"/>
      <c r="J26" s="259"/>
      <c r="K26" s="259"/>
      <c r="L26" s="260"/>
      <c r="M26" s="257" t="s">
        <v>295</v>
      </c>
      <c r="N26" s="257"/>
      <c r="O26" s="257"/>
      <c r="P26" s="258" t="s">
        <v>841</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2CEB3396-800F-4F9E-9B84-CF29B5A9096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E5DEB4-C74C-48D7-807E-2E38991800F8}">
          <x14:formula1>
            <xm:f>'(参考)リスト'!$C$16:$C$47</xm:f>
          </x14:formula1>
          <xm:sqref>E8 P8 P19 E19</xm:sqref>
        </x14:dataValidation>
        <x14:dataValidation type="list" allowBlank="1" showInputMessage="1" showErrorMessage="1" xr:uid="{AADE4973-84BD-4ED8-9489-4EBE429CA843}">
          <x14:formula1>
            <xm:f>'(参考)リスト'!$B$16:$B$21</xm:f>
          </x14:formula1>
          <xm:sqref>E7 E18 P7 P18</xm:sqref>
        </x14:dataValidation>
        <x14:dataValidation type="list" allowBlank="1" showInputMessage="1" showErrorMessage="1" xr:uid="{FE0DCAE1-89F4-4E09-9BF3-4633C36874EE}">
          <x14:formula1>
            <xm:f>'(参考)リスト'!$E$16:$E$27</xm:f>
          </x14:formula1>
          <xm:sqref>E9 E20 P9 P20</xm:sqref>
        </x14:dataValidation>
        <x14:dataValidation type="list" allowBlank="1" showInputMessage="1" showErrorMessage="1" xr:uid="{E1FCDB2F-AF8D-4694-A34D-8122BC65C717}">
          <x14:formula1>
            <xm:f>'(参考)リスト'!$D$16:$D$18</xm:f>
          </x14:formula1>
          <xm:sqref>E10 E21 P10 P21</xm:sqref>
        </x14:dataValidation>
        <x14:dataValidation type="list" allowBlank="1" showInputMessage="1" showErrorMessage="1" xr:uid="{5E0554B3-7223-4A4F-A808-9BA23106EEC5}">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01F8-BE4D-4306-AC88-A36F5B827543}">
  <sheetPr codeName="Sheet42">
    <pageSetUpPr fitToPage="1"/>
  </sheetPr>
  <dimension ref="B1:X31"/>
  <sheetViews>
    <sheetView showGridLines="0" showZeros="0" view="pageBreakPreview" topLeftCell="A8" zoomScaleNormal="70" zoomScaleSheetLayoutView="100" workbookViewId="0">
      <selection activeCell="Z17" sqref="Z17"/>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619</v>
      </c>
      <c r="F5" s="285"/>
      <c r="G5" s="286"/>
      <c r="H5" s="286"/>
      <c r="I5" s="286"/>
      <c r="J5" s="286"/>
      <c r="K5" s="286"/>
      <c r="L5" s="287"/>
      <c r="M5" s="281" t="s">
        <v>285</v>
      </c>
      <c r="N5" s="297" t="s">
        <v>286</v>
      </c>
      <c r="O5" s="298"/>
      <c r="P5" s="232" t="s">
        <v>621</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1</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737</v>
      </c>
      <c r="F8" s="288"/>
      <c r="G8" s="289"/>
      <c r="H8" s="289"/>
      <c r="I8" s="289"/>
      <c r="J8" s="289"/>
      <c r="K8" s="289"/>
      <c r="L8" s="290"/>
      <c r="M8" s="282"/>
      <c r="N8" s="297" t="s">
        <v>237</v>
      </c>
      <c r="O8" s="298"/>
      <c r="P8" s="232" t="s">
        <v>601</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695</v>
      </c>
      <c r="F13" s="279"/>
      <c r="G13" s="280"/>
      <c r="H13" s="264" t="s">
        <v>292</v>
      </c>
      <c r="I13" s="264"/>
      <c r="J13" s="265" t="s">
        <v>530</v>
      </c>
      <c r="K13" s="265"/>
      <c r="L13" s="265"/>
      <c r="M13" s="264" t="s">
        <v>291</v>
      </c>
      <c r="N13" s="264"/>
      <c r="O13" s="264"/>
      <c r="P13" s="278" t="s">
        <v>696</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842</v>
      </c>
      <c r="F15" s="259"/>
      <c r="G15" s="259"/>
      <c r="H15" s="259"/>
      <c r="I15" s="259"/>
      <c r="J15" s="259"/>
      <c r="K15" s="259"/>
      <c r="L15" s="260"/>
      <c r="M15" s="257" t="s">
        <v>295</v>
      </c>
      <c r="N15" s="257"/>
      <c r="O15" s="257"/>
      <c r="P15" s="258" t="s">
        <v>843</v>
      </c>
      <c r="Q15" s="259"/>
      <c r="R15" s="259"/>
      <c r="S15" s="259"/>
      <c r="T15" s="259"/>
      <c r="U15" s="259"/>
      <c r="V15" s="259"/>
      <c r="W15" s="260"/>
    </row>
    <row r="16" spans="2:23" s="25" customFormat="1" ht="25.5" customHeight="1" x14ac:dyDescent="0.15">
      <c r="B16" s="284" t="s">
        <v>285</v>
      </c>
      <c r="C16" s="284" t="s">
        <v>286</v>
      </c>
      <c r="D16" s="284"/>
      <c r="E16" s="232" t="s">
        <v>623</v>
      </c>
      <c r="F16" s="285"/>
      <c r="G16" s="286"/>
      <c r="H16" s="286"/>
      <c r="I16" s="286"/>
      <c r="J16" s="286"/>
      <c r="K16" s="286"/>
      <c r="L16" s="287"/>
      <c r="M16" s="284" t="s">
        <v>285</v>
      </c>
      <c r="N16" s="284" t="s">
        <v>286</v>
      </c>
      <c r="O16" s="284"/>
      <c r="P16" s="232" t="s">
        <v>642</v>
      </c>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625</v>
      </c>
      <c r="F19" s="288"/>
      <c r="G19" s="289"/>
      <c r="H19" s="289"/>
      <c r="I19" s="289"/>
      <c r="J19" s="289"/>
      <c r="K19" s="289"/>
      <c r="L19" s="290"/>
      <c r="M19" s="284"/>
      <c r="N19" s="284" t="s">
        <v>237</v>
      </c>
      <c r="O19" s="284"/>
      <c r="P19" s="232" t="s">
        <v>629</v>
      </c>
      <c r="Q19" s="288"/>
      <c r="R19" s="289"/>
      <c r="S19" s="289"/>
      <c r="T19" s="289"/>
      <c r="U19" s="289"/>
      <c r="V19" s="289"/>
      <c r="W19" s="290"/>
    </row>
    <row r="20" spans="2:24" s="25" customFormat="1" ht="25.5" customHeight="1" x14ac:dyDescent="0.15">
      <c r="B20" s="257" t="s">
        <v>239</v>
      </c>
      <c r="C20" s="257"/>
      <c r="D20" s="257"/>
      <c r="E20" s="232" t="s">
        <v>476</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767</v>
      </c>
      <c r="F24" s="279"/>
      <c r="G24" s="280"/>
      <c r="H24" s="264" t="s">
        <v>292</v>
      </c>
      <c r="I24" s="264"/>
      <c r="J24" s="278" t="s">
        <v>767</v>
      </c>
      <c r="K24" s="279"/>
      <c r="L24" s="280"/>
      <c r="M24" s="264" t="s">
        <v>291</v>
      </c>
      <c r="N24" s="264"/>
      <c r="O24" s="264"/>
      <c r="P24" s="278" t="s">
        <v>657</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768</v>
      </c>
      <c r="F26" s="259"/>
      <c r="G26" s="259"/>
      <c r="H26" s="259"/>
      <c r="I26" s="259"/>
      <c r="J26" s="259"/>
      <c r="K26" s="259"/>
      <c r="L26" s="260"/>
      <c r="M26" s="257" t="s">
        <v>295</v>
      </c>
      <c r="N26" s="257"/>
      <c r="O26" s="257"/>
      <c r="P26" s="258" t="s">
        <v>658</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064E09CE-0B53-4014-A86D-A7A2DFA5B3D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4502137-B1AB-4EDE-BCEE-80B62017C635}">
          <x14:formula1>
            <xm:f>'(参考)リスト'!$C$16:$C$47</xm:f>
          </x14:formula1>
          <xm:sqref>E8 P8 P19 E19</xm:sqref>
        </x14:dataValidation>
        <x14:dataValidation type="list" allowBlank="1" showInputMessage="1" showErrorMessage="1" xr:uid="{1771DEE6-6368-4C4F-B41C-E5FFFBE9B7EA}">
          <x14:formula1>
            <xm:f>'(参考)リスト'!$B$16:$B$21</xm:f>
          </x14:formula1>
          <xm:sqref>E7 E18 P7 P18</xm:sqref>
        </x14:dataValidation>
        <x14:dataValidation type="list" allowBlank="1" showInputMessage="1" showErrorMessage="1" xr:uid="{488F35F3-1092-4BA9-B8DA-2F123D4C60F4}">
          <x14:formula1>
            <xm:f>'(参考)リスト'!$E$16:$E$27</xm:f>
          </x14:formula1>
          <xm:sqref>E9 E20 P9 P20</xm:sqref>
        </x14:dataValidation>
        <x14:dataValidation type="list" allowBlank="1" showInputMessage="1" showErrorMessage="1" xr:uid="{387C764B-F472-48AF-82B0-FDF6D337E509}">
          <x14:formula1>
            <xm:f>'(参考)リスト'!$D$16:$D$18</xm:f>
          </x14:formula1>
          <xm:sqref>E10 E21 P10 P21</xm:sqref>
        </x14:dataValidation>
        <x14:dataValidation type="list" allowBlank="1" showInputMessage="1" showErrorMessage="1" xr:uid="{BEAD8E35-9537-4A0E-984B-0173A7C2FE90}">
          <x14:formula1>
            <xm:f>'(参考)リスト'!$F$16:$F$21</xm:f>
          </x14:formula1>
          <xm:sqref>E11:E12 E22:E23 P11:P12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28A42-157B-428E-8DC2-62096F4ADA7E}">
  <sheetPr codeName="Sheet43">
    <pageSetUpPr fitToPage="1"/>
  </sheetPr>
  <dimension ref="B1:X31"/>
  <sheetViews>
    <sheetView showGridLines="0" showZeros="0" view="pageBreakPreview" topLeftCell="A10" zoomScaleNormal="70" zoomScaleSheetLayoutView="100" workbookViewId="0">
      <selection activeCell="E9" sqref="E9"/>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642</v>
      </c>
      <c r="F5" s="285"/>
      <c r="G5" s="286"/>
      <c r="H5" s="286"/>
      <c r="I5" s="286"/>
      <c r="J5" s="286"/>
      <c r="K5" s="286"/>
      <c r="L5" s="287"/>
      <c r="M5" s="281" t="s">
        <v>285</v>
      </c>
      <c r="N5" s="297" t="s">
        <v>286</v>
      </c>
      <c r="O5" s="298"/>
      <c r="P5" s="232" t="s">
        <v>642</v>
      </c>
      <c r="Q5" s="288"/>
      <c r="R5" s="289"/>
      <c r="S5" s="289"/>
      <c r="T5" s="289"/>
      <c r="U5" s="289"/>
      <c r="V5" s="289"/>
      <c r="W5" s="290"/>
    </row>
    <row r="6" spans="2:23" s="25" customFormat="1" ht="25.5" customHeight="1" x14ac:dyDescent="0.15">
      <c r="B6" s="283"/>
      <c r="C6" s="297" t="s">
        <v>287</v>
      </c>
      <c r="D6" s="298"/>
      <c r="E6" s="233">
        <v>2</v>
      </c>
      <c r="F6" s="288"/>
      <c r="G6" s="289"/>
      <c r="H6" s="289"/>
      <c r="I6" s="289"/>
      <c r="J6" s="289"/>
      <c r="K6" s="289"/>
      <c r="L6" s="290"/>
      <c r="M6" s="283"/>
      <c r="N6" s="297" t="s">
        <v>287</v>
      </c>
      <c r="O6" s="298"/>
      <c r="P6" s="233">
        <v>3</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629</v>
      </c>
      <c r="F8" s="288"/>
      <c r="G8" s="289"/>
      <c r="H8" s="289"/>
      <c r="I8" s="289"/>
      <c r="J8" s="289"/>
      <c r="K8" s="289"/>
      <c r="L8" s="290"/>
      <c r="M8" s="282"/>
      <c r="N8" s="297" t="s">
        <v>237</v>
      </c>
      <c r="O8" s="298"/>
      <c r="P8" s="232" t="s">
        <v>629</v>
      </c>
      <c r="Q8" s="288"/>
      <c r="R8" s="289"/>
      <c r="S8" s="289"/>
      <c r="T8" s="289"/>
      <c r="U8" s="289"/>
      <c r="V8" s="289"/>
      <c r="W8" s="290"/>
    </row>
    <row r="9" spans="2:23" s="25" customFormat="1" ht="25.5" customHeight="1" x14ac:dyDescent="0.15">
      <c r="B9" s="299" t="s">
        <v>239</v>
      </c>
      <c r="C9" s="300"/>
      <c r="D9" s="301"/>
      <c r="E9" s="232" t="s">
        <v>451</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t="s">
        <v>542</v>
      </c>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697</v>
      </c>
      <c r="F13" s="279"/>
      <c r="G13" s="280"/>
      <c r="H13" s="264" t="s">
        <v>292</v>
      </c>
      <c r="I13" s="264"/>
      <c r="J13" s="265" t="s">
        <v>530</v>
      </c>
      <c r="K13" s="265"/>
      <c r="L13" s="265"/>
      <c r="M13" s="264" t="s">
        <v>291</v>
      </c>
      <c r="N13" s="264"/>
      <c r="O13" s="264"/>
      <c r="P13" s="278" t="s">
        <v>699</v>
      </c>
      <c r="Q13" s="279"/>
      <c r="R13" s="280"/>
      <c r="S13" s="264" t="s">
        <v>292</v>
      </c>
      <c r="T13" s="264"/>
      <c r="U13" s="265" t="s">
        <v>530</v>
      </c>
      <c r="V13" s="265"/>
      <c r="W13" s="265"/>
    </row>
    <row r="14" spans="2:23" s="25" customFormat="1" ht="25.5" customHeight="1" x14ac:dyDescent="0.15">
      <c r="B14" s="266" t="s">
        <v>293</v>
      </c>
      <c r="C14" s="266"/>
      <c r="D14" s="266"/>
      <c r="E14" s="267" t="s">
        <v>677</v>
      </c>
      <c r="F14" s="267"/>
      <c r="G14" s="267"/>
      <c r="H14" s="268" t="s">
        <v>294</v>
      </c>
      <c r="I14" s="269"/>
      <c r="J14" s="294">
        <v>45953</v>
      </c>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698</v>
      </c>
      <c r="F15" s="259"/>
      <c r="G15" s="259"/>
      <c r="H15" s="259"/>
      <c r="I15" s="259"/>
      <c r="J15" s="259"/>
      <c r="K15" s="259"/>
      <c r="L15" s="260"/>
      <c r="M15" s="257" t="s">
        <v>295</v>
      </c>
      <c r="N15" s="257"/>
      <c r="O15" s="257"/>
      <c r="P15" s="258" t="s">
        <v>700</v>
      </c>
      <c r="Q15" s="259"/>
      <c r="R15" s="259"/>
      <c r="S15" s="259"/>
      <c r="T15" s="259"/>
      <c r="U15" s="259"/>
      <c r="V15" s="259"/>
      <c r="W15" s="260"/>
    </row>
    <row r="16" spans="2:23" s="25" customFormat="1" ht="25.5" customHeight="1" x14ac:dyDescent="0.15">
      <c r="B16" s="284" t="s">
        <v>285</v>
      </c>
      <c r="C16" s="284" t="s">
        <v>286</v>
      </c>
      <c r="D16" s="284"/>
      <c r="E16" s="232" t="s">
        <v>642</v>
      </c>
      <c r="F16" s="285"/>
      <c r="G16" s="286"/>
      <c r="H16" s="286"/>
      <c r="I16" s="286"/>
      <c r="J16" s="286"/>
      <c r="K16" s="286"/>
      <c r="L16" s="287"/>
      <c r="M16" s="284" t="s">
        <v>285</v>
      </c>
      <c r="N16" s="284" t="s">
        <v>286</v>
      </c>
      <c r="O16" s="284"/>
      <c r="P16" s="232" t="s">
        <v>642</v>
      </c>
      <c r="Q16" s="288"/>
      <c r="R16" s="289"/>
      <c r="S16" s="289"/>
      <c r="T16" s="289"/>
      <c r="U16" s="289"/>
      <c r="V16" s="289"/>
      <c r="W16" s="290"/>
    </row>
    <row r="17" spans="2:24" s="25" customFormat="1" ht="25.5" customHeight="1" x14ac:dyDescent="0.15">
      <c r="B17" s="284"/>
      <c r="C17" s="284" t="s">
        <v>287</v>
      </c>
      <c r="D17" s="284"/>
      <c r="E17" s="233">
        <v>4</v>
      </c>
      <c r="F17" s="288"/>
      <c r="G17" s="289"/>
      <c r="H17" s="289"/>
      <c r="I17" s="289"/>
      <c r="J17" s="289"/>
      <c r="K17" s="289"/>
      <c r="L17" s="290"/>
      <c r="M17" s="284"/>
      <c r="N17" s="284" t="s">
        <v>287</v>
      </c>
      <c r="O17" s="284"/>
      <c r="P17" s="233">
        <v>5</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600</v>
      </c>
      <c r="F19" s="288"/>
      <c r="G19" s="289"/>
      <c r="H19" s="289"/>
      <c r="I19" s="289"/>
      <c r="J19" s="289"/>
      <c r="K19" s="289"/>
      <c r="L19" s="290"/>
      <c r="M19" s="284"/>
      <c r="N19" s="284" t="s">
        <v>237</v>
      </c>
      <c r="O19" s="284"/>
      <c r="P19" s="232" t="s">
        <v>600</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t="s">
        <v>542</v>
      </c>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701</v>
      </c>
      <c r="F24" s="279"/>
      <c r="G24" s="280"/>
      <c r="H24" s="264" t="s">
        <v>292</v>
      </c>
      <c r="I24" s="264"/>
      <c r="J24" s="278" t="s">
        <v>530</v>
      </c>
      <c r="K24" s="279"/>
      <c r="L24" s="280"/>
      <c r="M24" s="264" t="s">
        <v>291</v>
      </c>
      <c r="N24" s="264"/>
      <c r="O24" s="264"/>
      <c r="P24" s="278" t="s">
        <v>703</v>
      </c>
      <c r="Q24" s="279"/>
      <c r="R24" s="280"/>
      <c r="S24" s="264" t="s">
        <v>292</v>
      </c>
      <c r="T24" s="264"/>
      <c r="U24" s="265" t="s">
        <v>530</v>
      </c>
      <c r="V24" s="265"/>
      <c r="W24" s="265"/>
    </row>
    <row r="25" spans="2:24" s="25" customFormat="1" ht="25.5" customHeight="1" x14ac:dyDescent="0.15">
      <c r="B25" s="266" t="s">
        <v>293</v>
      </c>
      <c r="C25" s="266"/>
      <c r="D25" s="266"/>
      <c r="E25" s="275" t="s">
        <v>677</v>
      </c>
      <c r="F25" s="275"/>
      <c r="G25" s="275"/>
      <c r="H25" s="268" t="s">
        <v>294</v>
      </c>
      <c r="I25" s="269"/>
      <c r="J25" s="270">
        <v>45953</v>
      </c>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702</v>
      </c>
      <c r="F26" s="259"/>
      <c r="G26" s="259"/>
      <c r="H26" s="259"/>
      <c r="I26" s="259"/>
      <c r="J26" s="259"/>
      <c r="K26" s="259"/>
      <c r="L26" s="260"/>
      <c r="M26" s="257" t="s">
        <v>295</v>
      </c>
      <c r="N26" s="257"/>
      <c r="O26" s="257"/>
      <c r="P26" s="258" t="s">
        <v>704</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34E50BA1-9183-4CCD-A2D5-2EF355D5936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55A0361-3F53-4722-B0C3-861B07D3EF15}">
          <x14:formula1>
            <xm:f>'(参考)リスト'!$C$16:$C$47</xm:f>
          </x14:formula1>
          <xm:sqref>E8 P8 P19 E19</xm:sqref>
        </x14:dataValidation>
        <x14:dataValidation type="list" allowBlank="1" showInputMessage="1" showErrorMessage="1" xr:uid="{FADC6247-8B74-4971-9194-9E5B505E17E1}">
          <x14:formula1>
            <xm:f>'(参考)リスト'!$B$16:$B$21</xm:f>
          </x14:formula1>
          <xm:sqref>E7 E18 P7 P18</xm:sqref>
        </x14:dataValidation>
        <x14:dataValidation type="list" allowBlank="1" showInputMessage="1" showErrorMessage="1" xr:uid="{AB6184B6-4B84-4FB0-8608-3285B9BCDFCF}">
          <x14:formula1>
            <xm:f>'(参考)リスト'!$E$16:$E$27</xm:f>
          </x14:formula1>
          <xm:sqref>E9 E20 P9 P20</xm:sqref>
        </x14:dataValidation>
        <x14:dataValidation type="list" allowBlank="1" showInputMessage="1" showErrorMessage="1" xr:uid="{DA7C0174-2391-4B45-87A5-A34BAFDD5E25}">
          <x14:formula1>
            <xm:f>'(参考)リスト'!$D$16:$D$18</xm:f>
          </x14:formula1>
          <xm:sqref>E10 E21 P10 P21</xm:sqref>
        </x14:dataValidation>
        <x14:dataValidation type="list" allowBlank="1" showInputMessage="1" showErrorMessage="1" xr:uid="{E2DEEE6D-D9D7-4A75-9393-6E6897C0868E}">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1ABBF-19A1-4AE9-B1AC-AE2A6E768CDB}">
  <sheetPr codeName="Sheet44">
    <pageSetUpPr fitToPage="1"/>
  </sheetPr>
  <dimension ref="B1:X31"/>
  <sheetViews>
    <sheetView showGridLines="0" showZeros="0" view="pageBreakPreview" topLeftCell="A8" zoomScaleNormal="70" zoomScaleSheetLayoutView="100" workbookViewId="0">
      <selection activeCell="Z16" sqref="Z1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642</v>
      </c>
      <c r="F5" s="285"/>
      <c r="G5" s="286"/>
      <c r="H5" s="286"/>
      <c r="I5" s="286"/>
      <c r="J5" s="286"/>
      <c r="K5" s="286"/>
      <c r="L5" s="287"/>
      <c r="M5" s="281" t="s">
        <v>285</v>
      </c>
      <c r="N5" s="297" t="s">
        <v>286</v>
      </c>
      <c r="O5" s="298"/>
      <c r="P5" s="232" t="s">
        <v>642</v>
      </c>
      <c r="Q5" s="288"/>
      <c r="R5" s="289"/>
      <c r="S5" s="289"/>
      <c r="T5" s="289"/>
      <c r="U5" s="289"/>
      <c r="V5" s="289"/>
      <c r="W5" s="290"/>
    </row>
    <row r="6" spans="2:23" s="25" customFormat="1" ht="25.5" customHeight="1" x14ac:dyDescent="0.15">
      <c r="B6" s="283"/>
      <c r="C6" s="297" t="s">
        <v>287</v>
      </c>
      <c r="D6" s="298"/>
      <c r="E6" s="233">
        <v>6</v>
      </c>
      <c r="F6" s="288"/>
      <c r="G6" s="289"/>
      <c r="H6" s="289"/>
      <c r="I6" s="289"/>
      <c r="J6" s="289"/>
      <c r="K6" s="289"/>
      <c r="L6" s="290"/>
      <c r="M6" s="283"/>
      <c r="N6" s="297" t="s">
        <v>287</v>
      </c>
      <c r="O6" s="298"/>
      <c r="P6" s="233">
        <v>7</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625</v>
      </c>
      <c r="F8" s="288"/>
      <c r="G8" s="289"/>
      <c r="H8" s="289"/>
      <c r="I8" s="289"/>
      <c r="J8" s="289"/>
      <c r="K8" s="289"/>
      <c r="L8" s="290"/>
      <c r="M8" s="282"/>
      <c r="N8" s="297" t="s">
        <v>237</v>
      </c>
      <c r="O8" s="298"/>
      <c r="P8" s="232" t="s">
        <v>625</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705</v>
      </c>
      <c r="F13" s="279"/>
      <c r="G13" s="280"/>
      <c r="H13" s="264" t="s">
        <v>292</v>
      </c>
      <c r="I13" s="264"/>
      <c r="J13" s="265" t="s">
        <v>530</v>
      </c>
      <c r="K13" s="265"/>
      <c r="L13" s="265"/>
      <c r="M13" s="264" t="s">
        <v>291</v>
      </c>
      <c r="N13" s="264"/>
      <c r="O13" s="264"/>
      <c r="P13" s="278" t="s">
        <v>706</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844</v>
      </c>
      <c r="F15" s="259"/>
      <c r="G15" s="259"/>
      <c r="H15" s="259"/>
      <c r="I15" s="259"/>
      <c r="J15" s="259"/>
      <c r="K15" s="259"/>
      <c r="L15" s="260"/>
      <c r="M15" s="257" t="s">
        <v>295</v>
      </c>
      <c r="N15" s="257"/>
      <c r="O15" s="257"/>
      <c r="P15" s="258" t="s">
        <v>707</v>
      </c>
      <c r="Q15" s="259"/>
      <c r="R15" s="259"/>
      <c r="S15" s="259"/>
      <c r="T15" s="259"/>
      <c r="U15" s="259"/>
      <c r="V15" s="259"/>
      <c r="W15" s="260"/>
    </row>
    <row r="16" spans="2:23" s="25" customFormat="1" ht="25.5" customHeight="1" x14ac:dyDescent="0.15">
      <c r="B16" s="284" t="s">
        <v>285</v>
      </c>
      <c r="C16" s="284" t="s">
        <v>286</v>
      </c>
      <c r="D16" s="284"/>
      <c r="E16" s="232" t="s">
        <v>642</v>
      </c>
      <c r="F16" s="285"/>
      <c r="G16" s="286"/>
      <c r="H16" s="286"/>
      <c r="I16" s="286"/>
      <c r="J16" s="286"/>
      <c r="K16" s="286"/>
      <c r="L16" s="287"/>
      <c r="M16" s="284" t="s">
        <v>285</v>
      </c>
      <c r="N16" s="284" t="s">
        <v>286</v>
      </c>
      <c r="O16" s="284"/>
      <c r="P16" s="232" t="s">
        <v>643</v>
      </c>
      <c r="Q16" s="288"/>
      <c r="R16" s="289"/>
      <c r="S16" s="289"/>
      <c r="T16" s="289"/>
      <c r="U16" s="289"/>
      <c r="V16" s="289"/>
      <c r="W16" s="290"/>
    </row>
    <row r="17" spans="2:24" s="25" customFormat="1" ht="25.5" customHeight="1" x14ac:dyDescent="0.15">
      <c r="B17" s="284"/>
      <c r="C17" s="284" t="s">
        <v>287</v>
      </c>
      <c r="D17" s="284"/>
      <c r="E17" s="233">
        <v>8</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625</v>
      </c>
      <c r="F19" s="288"/>
      <c r="G19" s="289"/>
      <c r="H19" s="289"/>
      <c r="I19" s="289"/>
      <c r="J19" s="289"/>
      <c r="K19" s="289"/>
      <c r="L19" s="290"/>
      <c r="M19" s="284"/>
      <c r="N19" s="284" t="s">
        <v>237</v>
      </c>
      <c r="O19" s="284"/>
      <c r="P19" s="232" t="s">
        <v>625</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476</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665</v>
      </c>
      <c r="F24" s="279"/>
      <c r="G24" s="280"/>
      <c r="H24" s="264" t="s">
        <v>292</v>
      </c>
      <c r="I24" s="264"/>
      <c r="J24" s="278" t="s">
        <v>530</v>
      </c>
      <c r="K24" s="279"/>
      <c r="L24" s="280"/>
      <c r="M24" s="264" t="s">
        <v>291</v>
      </c>
      <c r="N24" s="264"/>
      <c r="O24" s="264"/>
      <c r="P24" s="278" t="s">
        <v>708</v>
      </c>
      <c r="Q24" s="279"/>
      <c r="R24" s="280"/>
      <c r="S24" s="264" t="s">
        <v>292</v>
      </c>
      <c r="T24" s="264"/>
      <c r="U24" s="265" t="s">
        <v>708</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666</v>
      </c>
      <c r="F26" s="259"/>
      <c r="G26" s="259"/>
      <c r="H26" s="259"/>
      <c r="I26" s="259"/>
      <c r="J26" s="259"/>
      <c r="K26" s="259"/>
      <c r="L26" s="260"/>
      <c r="M26" s="257" t="s">
        <v>295</v>
      </c>
      <c r="N26" s="257"/>
      <c r="O26" s="257"/>
      <c r="P26" s="258" t="s">
        <v>709</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024D028E-5E00-4762-92A6-C0E556BDCB2D}"/>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FC75480-A231-48AE-B4AC-D449E249254C}">
          <x14:formula1>
            <xm:f>'(参考)リスト'!$C$16:$C$47</xm:f>
          </x14:formula1>
          <xm:sqref>E8 P8 P19 E19</xm:sqref>
        </x14:dataValidation>
        <x14:dataValidation type="list" allowBlank="1" showInputMessage="1" showErrorMessage="1" xr:uid="{A3076A31-97AD-4AC5-917C-0B266CBBE16F}">
          <x14:formula1>
            <xm:f>'(参考)リスト'!$B$16:$B$21</xm:f>
          </x14:formula1>
          <xm:sqref>E7 E18 P7 P18</xm:sqref>
        </x14:dataValidation>
        <x14:dataValidation type="list" allowBlank="1" showInputMessage="1" showErrorMessage="1" xr:uid="{E8CC35CE-2861-44FA-BF1D-0078956FFB28}">
          <x14:formula1>
            <xm:f>'(参考)リスト'!$E$16:$E$27</xm:f>
          </x14:formula1>
          <xm:sqref>E9 E20 P9 P20</xm:sqref>
        </x14:dataValidation>
        <x14:dataValidation type="list" allowBlank="1" showInputMessage="1" showErrorMessage="1" xr:uid="{B22EF688-14D5-4937-ADBE-CA32AD6DC80B}">
          <x14:formula1>
            <xm:f>'(参考)リスト'!$D$16:$D$18</xm:f>
          </x14:formula1>
          <xm:sqref>E10 E21 P10 P21</xm:sqref>
        </x14:dataValidation>
        <x14:dataValidation type="list" allowBlank="1" showInputMessage="1" showErrorMessage="1" xr:uid="{C310AC46-82F2-4BCE-9E89-D704D0A4FEFC}">
          <x14:formula1>
            <xm:f>'(参考)リスト'!$F$16:$F$21</xm:f>
          </x14:formula1>
          <xm:sqref>E11:E12 P11:P12 P22:P23 E22:E23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1C819-2DFD-47A7-9CC1-B9FD548495D5}">
  <sheetPr codeName="Sheet45">
    <pageSetUpPr fitToPage="1"/>
  </sheetPr>
  <dimension ref="B1:X31"/>
  <sheetViews>
    <sheetView showGridLines="0" showZeros="0" view="pageBreakPreview" topLeftCell="A10" zoomScaleNormal="70" zoomScaleSheetLayoutView="100" workbookViewId="0">
      <selection activeCell="E22" sqref="E22:E23"/>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643</v>
      </c>
      <c r="F5" s="285"/>
      <c r="G5" s="286"/>
      <c r="H5" s="286"/>
      <c r="I5" s="286"/>
      <c r="J5" s="286"/>
      <c r="K5" s="286"/>
      <c r="L5" s="287"/>
      <c r="M5" s="281" t="s">
        <v>285</v>
      </c>
      <c r="N5" s="297" t="s">
        <v>286</v>
      </c>
      <c r="O5" s="298"/>
      <c r="P5" s="232" t="s">
        <v>645</v>
      </c>
      <c r="Q5" s="288"/>
      <c r="R5" s="289"/>
      <c r="S5" s="289"/>
      <c r="T5" s="289"/>
      <c r="U5" s="289"/>
      <c r="V5" s="289"/>
      <c r="W5" s="290"/>
    </row>
    <row r="6" spans="2:23" s="25" customFormat="1" ht="25.5" customHeight="1" x14ac:dyDescent="0.15">
      <c r="B6" s="283"/>
      <c r="C6" s="297" t="s">
        <v>287</v>
      </c>
      <c r="D6" s="298"/>
      <c r="E6" s="233">
        <v>2</v>
      </c>
      <c r="F6" s="288"/>
      <c r="G6" s="289"/>
      <c r="H6" s="289"/>
      <c r="I6" s="289"/>
      <c r="J6" s="289"/>
      <c r="K6" s="289"/>
      <c r="L6" s="290"/>
      <c r="M6" s="283"/>
      <c r="N6" s="297" t="s">
        <v>287</v>
      </c>
      <c r="O6" s="298"/>
      <c r="P6" s="233">
        <v>1</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599</v>
      </c>
      <c r="F8" s="288"/>
      <c r="G8" s="289"/>
      <c r="H8" s="289"/>
      <c r="I8" s="289"/>
      <c r="J8" s="289"/>
      <c r="K8" s="289"/>
      <c r="L8" s="290"/>
      <c r="M8" s="282"/>
      <c r="N8" s="297" t="s">
        <v>237</v>
      </c>
      <c r="O8" s="298"/>
      <c r="P8" s="232" t="s">
        <v>629</v>
      </c>
      <c r="Q8" s="288"/>
      <c r="R8" s="289"/>
      <c r="S8" s="289"/>
      <c r="T8" s="289"/>
      <c r="U8" s="289"/>
      <c r="V8" s="289"/>
      <c r="W8" s="290"/>
    </row>
    <row r="9" spans="2:23" s="25" customFormat="1" ht="25.5" customHeight="1" x14ac:dyDescent="0.15">
      <c r="B9" s="299" t="s">
        <v>239</v>
      </c>
      <c r="C9" s="300"/>
      <c r="D9" s="301"/>
      <c r="E9" s="232" t="s">
        <v>451</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710</v>
      </c>
      <c r="F13" s="279"/>
      <c r="G13" s="280"/>
      <c r="H13" s="264" t="s">
        <v>292</v>
      </c>
      <c r="I13" s="264"/>
      <c r="J13" s="265" t="s">
        <v>530</v>
      </c>
      <c r="K13" s="265"/>
      <c r="L13" s="265"/>
      <c r="M13" s="264" t="s">
        <v>291</v>
      </c>
      <c r="N13" s="264"/>
      <c r="O13" s="264"/>
      <c r="P13" s="278" t="s">
        <v>665</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711</v>
      </c>
      <c r="F15" s="259"/>
      <c r="G15" s="259"/>
      <c r="H15" s="259"/>
      <c r="I15" s="259"/>
      <c r="J15" s="259"/>
      <c r="K15" s="259"/>
      <c r="L15" s="260"/>
      <c r="M15" s="257" t="s">
        <v>295</v>
      </c>
      <c r="N15" s="257"/>
      <c r="O15" s="257"/>
      <c r="P15" s="258" t="s">
        <v>666</v>
      </c>
      <c r="Q15" s="259"/>
      <c r="R15" s="259"/>
      <c r="S15" s="259"/>
      <c r="T15" s="259"/>
      <c r="U15" s="259"/>
      <c r="V15" s="259"/>
      <c r="W15" s="260"/>
    </row>
    <row r="16" spans="2:23" s="25" customFormat="1" ht="25.5" customHeight="1" x14ac:dyDescent="0.15">
      <c r="B16" s="284" t="s">
        <v>285</v>
      </c>
      <c r="C16" s="284" t="s">
        <v>286</v>
      </c>
      <c r="D16" s="284"/>
      <c r="E16" s="232" t="s">
        <v>645</v>
      </c>
      <c r="F16" s="285"/>
      <c r="G16" s="286"/>
      <c r="H16" s="286"/>
      <c r="I16" s="286"/>
      <c r="J16" s="286"/>
      <c r="K16" s="286"/>
      <c r="L16" s="287"/>
      <c r="M16" s="284" t="s">
        <v>285</v>
      </c>
      <c r="N16" s="284" t="s">
        <v>286</v>
      </c>
      <c r="O16" s="284"/>
      <c r="P16" s="232" t="s">
        <v>645</v>
      </c>
      <c r="Q16" s="288"/>
      <c r="R16" s="289"/>
      <c r="S16" s="289"/>
      <c r="T16" s="289"/>
      <c r="U16" s="289"/>
      <c r="V16" s="289"/>
      <c r="W16" s="290"/>
    </row>
    <row r="17" spans="2:24" s="25" customFormat="1" ht="25.5" customHeight="1" x14ac:dyDescent="0.15">
      <c r="B17" s="284"/>
      <c r="C17" s="284" t="s">
        <v>287</v>
      </c>
      <c r="D17" s="284"/>
      <c r="E17" s="233">
        <v>2</v>
      </c>
      <c r="F17" s="288"/>
      <c r="G17" s="289"/>
      <c r="H17" s="289"/>
      <c r="I17" s="289"/>
      <c r="J17" s="289"/>
      <c r="K17" s="289"/>
      <c r="L17" s="290"/>
      <c r="M17" s="284"/>
      <c r="N17" s="284" t="s">
        <v>287</v>
      </c>
      <c r="O17" s="284"/>
      <c r="P17" s="233">
        <v>3</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600</v>
      </c>
      <c r="F19" s="288"/>
      <c r="G19" s="289"/>
      <c r="H19" s="289"/>
      <c r="I19" s="289"/>
      <c r="J19" s="289"/>
      <c r="K19" s="289"/>
      <c r="L19" s="290"/>
      <c r="M19" s="284"/>
      <c r="N19" s="284" t="s">
        <v>237</v>
      </c>
      <c r="O19" s="284"/>
      <c r="P19" s="232" t="s">
        <v>598</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442</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t="s">
        <v>542</v>
      </c>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529</v>
      </c>
      <c r="Q23" s="288"/>
      <c r="R23" s="289"/>
      <c r="S23" s="289"/>
      <c r="T23" s="289"/>
      <c r="U23" s="289"/>
      <c r="V23" s="289"/>
      <c r="W23" s="290"/>
    </row>
    <row r="24" spans="2:24" s="25" customFormat="1" ht="25.5" customHeight="1" x14ac:dyDescent="0.15">
      <c r="B24" s="264" t="s">
        <v>291</v>
      </c>
      <c r="C24" s="264"/>
      <c r="D24" s="264"/>
      <c r="E24" s="278" t="s">
        <v>712</v>
      </c>
      <c r="F24" s="279"/>
      <c r="G24" s="280"/>
      <c r="H24" s="264" t="s">
        <v>292</v>
      </c>
      <c r="I24" s="264"/>
      <c r="J24" s="278" t="s">
        <v>530</v>
      </c>
      <c r="K24" s="279"/>
      <c r="L24" s="280"/>
      <c r="M24" s="264" t="s">
        <v>291</v>
      </c>
      <c r="N24" s="264"/>
      <c r="O24" s="264"/>
      <c r="P24" s="278" t="s">
        <v>710</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677</v>
      </c>
      <c r="Q25" s="275"/>
      <c r="R25" s="275"/>
      <c r="S25" s="276" t="s">
        <v>294</v>
      </c>
      <c r="T25" s="277"/>
      <c r="U25" s="270">
        <v>45953</v>
      </c>
      <c r="V25" s="271"/>
      <c r="W25" s="272"/>
    </row>
    <row r="26" spans="2:24" s="25" customFormat="1" ht="39.75" customHeight="1" x14ac:dyDescent="0.15">
      <c r="B26" s="257" t="s">
        <v>295</v>
      </c>
      <c r="C26" s="257"/>
      <c r="D26" s="257"/>
      <c r="E26" s="258" t="s">
        <v>713</v>
      </c>
      <c r="F26" s="259"/>
      <c r="G26" s="259"/>
      <c r="H26" s="259"/>
      <c r="I26" s="259"/>
      <c r="J26" s="259"/>
      <c r="K26" s="259"/>
      <c r="L26" s="260"/>
      <c r="M26" s="257" t="s">
        <v>295</v>
      </c>
      <c r="N26" s="257"/>
      <c r="O26" s="257"/>
      <c r="P26" s="258" t="s">
        <v>714</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5FE5A274-809E-4DE5-9110-6403FEF6536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6C87EA7-E617-435E-982C-874BFA13BDE8}">
          <x14:formula1>
            <xm:f>'(参考)リスト'!$C$16:$C$47</xm:f>
          </x14:formula1>
          <xm:sqref>E8 P8 P19 E19</xm:sqref>
        </x14:dataValidation>
        <x14:dataValidation type="list" allowBlank="1" showInputMessage="1" showErrorMessage="1" xr:uid="{BF4BC584-158E-42B0-9FBA-BBA7920ABD12}">
          <x14:formula1>
            <xm:f>'(参考)リスト'!$B$16:$B$21</xm:f>
          </x14:formula1>
          <xm:sqref>E7 E18 P7 P18</xm:sqref>
        </x14:dataValidation>
        <x14:dataValidation type="list" allowBlank="1" showInputMessage="1" showErrorMessage="1" xr:uid="{91F35A0B-B6EE-4B31-887B-1A157CC79075}">
          <x14:formula1>
            <xm:f>'(参考)リスト'!$E$16:$E$27</xm:f>
          </x14:formula1>
          <xm:sqref>E9 E20 P9 P20</xm:sqref>
        </x14:dataValidation>
        <x14:dataValidation type="list" allowBlank="1" showInputMessage="1" showErrorMessage="1" xr:uid="{97598A50-825B-4BC0-B77A-E1F8970A1E0F}">
          <x14:formula1>
            <xm:f>'(参考)リスト'!$D$16:$D$18</xm:f>
          </x14:formula1>
          <xm:sqref>E10 E21 P10 P21</xm:sqref>
        </x14:dataValidation>
        <x14:dataValidation type="list" allowBlank="1" showInputMessage="1" showErrorMessage="1" xr:uid="{78206272-7652-4B39-8DC2-1E5D51D2B5D7}">
          <x14:formula1>
            <xm:f>'(参考)リスト'!$F$16:$F$21</xm:f>
          </x14:formula1>
          <xm:sqref>P22:P23 E11:E12 P11:P12 E22:E23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386C1-A846-4B17-81E3-7D957D29DC6B}">
  <sheetPr codeName="Sheet46">
    <pageSetUpPr fitToPage="1"/>
  </sheetPr>
  <dimension ref="B1:X31"/>
  <sheetViews>
    <sheetView showGridLines="0" showZeros="0" view="pageBreakPreview" topLeftCell="A10" zoomScaleNormal="70" zoomScaleSheetLayoutView="100" workbookViewId="0">
      <selection activeCell="E9" sqref="E9"/>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645</v>
      </c>
      <c r="F5" s="285"/>
      <c r="G5" s="286"/>
      <c r="H5" s="286"/>
      <c r="I5" s="286"/>
      <c r="J5" s="286"/>
      <c r="K5" s="286"/>
      <c r="L5" s="287"/>
      <c r="M5" s="281" t="s">
        <v>285</v>
      </c>
      <c r="N5" s="297" t="s">
        <v>286</v>
      </c>
      <c r="O5" s="298"/>
      <c r="P5" s="232" t="s">
        <v>645</v>
      </c>
      <c r="Q5" s="288"/>
      <c r="R5" s="289"/>
      <c r="S5" s="289"/>
      <c r="T5" s="289"/>
      <c r="U5" s="289"/>
      <c r="V5" s="289"/>
      <c r="W5" s="290"/>
    </row>
    <row r="6" spans="2:23" s="25" customFormat="1" ht="25.5" customHeight="1" x14ac:dyDescent="0.15">
      <c r="B6" s="283"/>
      <c r="C6" s="297" t="s">
        <v>287</v>
      </c>
      <c r="D6" s="298"/>
      <c r="E6" s="233">
        <v>4</v>
      </c>
      <c r="F6" s="288"/>
      <c r="G6" s="289"/>
      <c r="H6" s="289"/>
      <c r="I6" s="289"/>
      <c r="J6" s="289"/>
      <c r="K6" s="289"/>
      <c r="L6" s="290"/>
      <c r="M6" s="283"/>
      <c r="N6" s="297" t="s">
        <v>287</v>
      </c>
      <c r="O6" s="298"/>
      <c r="P6" s="233">
        <v>5</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599</v>
      </c>
      <c r="F8" s="288"/>
      <c r="G8" s="289"/>
      <c r="H8" s="289"/>
      <c r="I8" s="289"/>
      <c r="J8" s="289"/>
      <c r="K8" s="289"/>
      <c r="L8" s="290"/>
      <c r="M8" s="282"/>
      <c r="N8" s="297" t="s">
        <v>237</v>
      </c>
      <c r="O8" s="298"/>
      <c r="P8" s="232" t="s">
        <v>737</v>
      </c>
      <c r="Q8" s="288"/>
      <c r="R8" s="289"/>
      <c r="S8" s="289"/>
      <c r="T8" s="289"/>
      <c r="U8" s="289"/>
      <c r="V8" s="289"/>
      <c r="W8" s="290"/>
    </row>
    <row r="9" spans="2:23" s="25" customFormat="1" ht="25.5" customHeight="1" x14ac:dyDescent="0.15">
      <c r="B9" s="299" t="s">
        <v>239</v>
      </c>
      <c r="C9" s="300"/>
      <c r="D9" s="301"/>
      <c r="E9" s="232" t="s">
        <v>451</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t="s">
        <v>542</v>
      </c>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675</v>
      </c>
      <c r="F13" s="279"/>
      <c r="G13" s="280"/>
      <c r="H13" s="264" t="s">
        <v>292</v>
      </c>
      <c r="I13" s="264"/>
      <c r="J13" s="265" t="s">
        <v>530</v>
      </c>
      <c r="K13" s="265"/>
      <c r="L13" s="265"/>
      <c r="M13" s="264" t="s">
        <v>291</v>
      </c>
      <c r="N13" s="264"/>
      <c r="O13" s="264"/>
      <c r="P13" s="278" t="s">
        <v>710</v>
      </c>
      <c r="Q13" s="279"/>
      <c r="R13" s="280"/>
      <c r="S13" s="264" t="s">
        <v>292</v>
      </c>
      <c r="T13" s="264"/>
      <c r="U13" s="265" t="s">
        <v>530</v>
      </c>
      <c r="V13" s="265"/>
      <c r="W13" s="265"/>
    </row>
    <row r="14" spans="2:23" s="25" customFormat="1" ht="25.5" customHeight="1" x14ac:dyDescent="0.15">
      <c r="B14" s="266" t="s">
        <v>293</v>
      </c>
      <c r="C14" s="266"/>
      <c r="D14" s="266"/>
      <c r="E14" s="267" t="s">
        <v>677</v>
      </c>
      <c r="F14" s="267"/>
      <c r="G14" s="267"/>
      <c r="H14" s="268" t="s">
        <v>294</v>
      </c>
      <c r="I14" s="269"/>
      <c r="J14" s="294">
        <v>45953</v>
      </c>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715</v>
      </c>
      <c r="F15" s="259"/>
      <c r="G15" s="259"/>
      <c r="H15" s="259"/>
      <c r="I15" s="259"/>
      <c r="J15" s="259"/>
      <c r="K15" s="259"/>
      <c r="L15" s="260"/>
      <c r="M15" s="257" t="s">
        <v>295</v>
      </c>
      <c r="N15" s="257"/>
      <c r="O15" s="257"/>
      <c r="P15" s="258" t="s">
        <v>716</v>
      </c>
      <c r="Q15" s="259"/>
      <c r="R15" s="259"/>
      <c r="S15" s="259"/>
      <c r="T15" s="259"/>
      <c r="U15" s="259"/>
      <c r="V15" s="259"/>
      <c r="W15" s="260"/>
    </row>
    <row r="16" spans="2:23" s="25" customFormat="1" ht="25.5" customHeight="1" x14ac:dyDescent="0.15">
      <c r="B16" s="284" t="s">
        <v>285</v>
      </c>
      <c r="C16" s="284" t="s">
        <v>286</v>
      </c>
      <c r="D16" s="284"/>
      <c r="E16" s="232" t="s">
        <v>645</v>
      </c>
      <c r="F16" s="285"/>
      <c r="G16" s="286"/>
      <c r="H16" s="286"/>
      <c r="I16" s="286"/>
      <c r="J16" s="286"/>
      <c r="K16" s="286"/>
      <c r="L16" s="287"/>
      <c r="M16" s="284" t="s">
        <v>285</v>
      </c>
      <c r="N16" s="284" t="s">
        <v>286</v>
      </c>
      <c r="O16" s="284"/>
      <c r="P16" s="232" t="s">
        <v>646</v>
      </c>
      <c r="Q16" s="288"/>
      <c r="R16" s="289"/>
      <c r="S16" s="289"/>
      <c r="T16" s="289"/>
      <c r="U16" s="289"/>
      <c r="V16" s="289"/>
      <c r="W16" s="290"/>
    </row>
    <row r="17" spans="2:24" s="25" customFormat="1" ht="25.5" customHeight="1" x14ac:dyDescent="0.15">
      <c r="B17" s="284"/>
      <c r="C17" s="284" t="s">
        <v>287</v>
      </c>
      <c r="D17" s="284"/>
      <c r="E17" s="233">
        <v>6</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737</v>
      </c>
      <c r="F19" s="288"/>
      <c r="G19" s="289"/>
      <c r="H19" s="289"/>
      <c r="I19" s="289"/>
      <c r="J19" s="289"/>
      <c r="K19" s="289"/>
      <c r="L19" s="290"/>
      <c r="M19" s="284"/>
      <c r="N19" s="284" t="s">
        <v>237</v>
      </c>
      <c r="O19" s="284"/>
      <c r="P19" s="232" t="s">
        <v>600</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675</v>
      </c>
      <c r="F24" s="279"/>
      <c r="G24" s="280"/>
      <c r="H24" s="264" t="s">
        <v>292</v>
      </c>
      <c r="I24" s="264"/>
      <c r="J24" s="278" t="s">
        <v>530</v>
      </c>
      <c r="K24" s="279"/>
      <c r="L24" s="280"/>
      <c r="M24" s="264" t="s">
        <v>291</v>
      </c>
      <c r="N24" s="264"/>
      <c r="O24" s="264"/>
      <c r="P24" s="278" t="s">
        <v>718</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717</v>
      </c>
      <c r="F26" s="259"/>
      <c r="G26" s="259"/>
      <c r="H26" s="259"/>
      <c r="I26" s="259"/>
      <c r="J26" s="259"/>
      <c r="K26" s="259"/>
      <c r="L26" s="260"/>
      <c r="M26" s="257" t="s">
        <v>295</v>
      </c>
      <c r="N26" s="257"/>
      <c r="O26" s="257"/>
      <c r="P26" s="258" t="s">
        <v>719</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E38F8F78-9D1C-4BF1-B8DC-6421F5C57B7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556CEF8-CCF5-433F-A185-612F45193C4C}">
          <x14:formula1>
            <xm:f>'(参考)リスト'!$C$16:$C$47</xm:f>
          </x14:formula1>
          <xm:sqref>E8 P8 P19 E19</xm:sqref>
        </x14:dataValidation>
        <x14:dataValidation type="list" allowBlank="1" showInputMessage="1" showErrorMessage="1" xr:uid="{715E3F3B-BBD9-417F-BE52-48D5750B6BCA}">
          <x14:formula1>
            <xm:f>'(参考)リスト'!$B$16:$B$21</xm:f>
          </x14:formula1>
          <xm:sqref>E7 E18 P7 P18</xm:sqref>
        </x14:dataValidation>
        <x14:dataValidation type="list" allowBlank="1" showInputMessage="1" showErrorMessage="1" xr:uid="{C0496F92-4F86-449B-80AF-3A851506F445}">
          <x14:formula1>
            <xm:f>'(参考)リスト'!$E$16:$E$27</xm:f>
          </x14:formula1>
          <xm:sqref>E9 E20 P9 P20</xm:sqref>
        </x14:dataValidation>
        <x14:dataValidation type="list" allowBlank="1" showInputMessage="1" showErrorMessage="1" xr:uid="{A5DB2EAE-72FE-4ECD-9008-964D82FB0B2A}">
          <x14:formula1>
            <xm:f>'(参考)リスト'!$D$16:$D$18</xm:f>
          </x14:formula1>
          <xm:sqref>E10 E21 P10 P21</xm:sqref>
        </x14:dataValidation>
        <x14:dataValidation type="list" allowBlank="1" showInputMessage="1" showErrorMessage="1" xr:uid="{7070B787-A33E-4994-BCCD-AFD27399CCC8}">
          <x14:formula1>
            <xm:f>'(参考)リスト'!$F$16:$F$21</xm:f>
          </x14:formula1>
          <xm:sqref>E11:E12 P11:P12 P22:P23 E22:E23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F4B2B-986D-4641-B175-17493C50C26E}">
  <sheetPr codeName="Sheet47">
    <pageSetUpPr fitToPage="1"/>
  </sheetPr>
  <dimension ref="B1:X31"/>
  <sheetViews>
    <sheetView showGridLines="0" showZeros="0" view="pageBreakPreview" topLeftCell="A9" zoomScaleNormal="70" zoomScaleSheetLayoutView="100" workbookViewId="0">
      <selection activeCell="Z11" sqref="Z11"/>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646</v>
      </c>
      <c r="F5" s="285"/>
      <c r="G5" s="286"/>
      <c r="H5" s="286"/>
      <c r="I5" s="286"/>
      <c r="J5" s="286"/>
      <c r="K5" s="286"/>
      <c r="L5" s="287"/>
      <c r="M5" s="281" t="s">
        <v>285</v>
      </c>
      <c r="N5" s="297" t="s">
        <v>286</v>
      </c>
      <c r="O5" s="298"/>
      <c r="P5" s="232" t="s">
        <v>646</v>
      </c>
      <c r="Q5" s="288"/>
      <c r="R5" s="289"/>
      <c r="S5" s="289"/>
      <c r="T5" s="289"/>
      <c r="U5" s="289"/>
      <c r="V5" s="289"/>
      <c r="W5" s="290"/>
    </row>
    <row r="6" spans="2:23" s="25" customFormat="1" ht="25.5" customHeight="1" x14ac:dyDescent="0.15">
      <c r="B6" s="283"/>
      <c r="C6" s="297" t="s">
        <v>287</v>
      </c>
      <c r="D6" s="298"/>
      <c r="E6" s="233">
        <v>2</v>
      </c>
      <c r="F6" s="288"/>
      <c r="G6" s="289"/>
      <c r="H6" s="289"/>
      <c r="I6" s="289"/>
      <c r="J6" s="289"/>
      <c r="K6" s="289"/>
      <c r="L6" s="290"/>
      <c r="M6" s="283"/>
      <c r="N6" s="297" t="s">
        <v>287</v>
      </c>
      <c r="O6" s="298"/>
      <c r="P6" s="233">
        <v>3</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601</v>
      </c>
      <c r="F8" s="288"/>
      <c r="G8" s="289"/>
      <c r="H8" s="289"/>
      <c r="I8" s="289"/>
      <c r="J8" s="289"/>
      <c r="K8" s="289"/>
      <c r="L8" s="290"/>
      <c r="M8" s="282"/>
      <c r="N8" s="297" t="s">
        <v>237</v>
      </c>
      <c r="O8" s="298"/>
      <c r="P8" s="232" t="s">
        <v>625</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720</v>
      </c>
      <c r="F13" s="279"/>
      <c r="G13" s="280"/>
      <c r="H13" s="264" t="s">
        <v>292</v>
      </c>
      <c r="I13" s="264"/>
      <c r="J13" s="265" t="s">
        <v>530</v>
      </c>
      <c r="K13" s="265"/>
      <c r="L13" s="265"/>
      <c r="M13" s="264" t="s">
        <v>291</v>
      </c>
      <c r="N13" s="264"/>
      <c r="O13" s="264"/>
      <c r="P13" s="278" t="s">
        <v>721</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845</v>
      </c>
      <c r="F15" s="259"/>
      <c r="G15" s="259"/>
      <c r="H15" s="259"/>
      <c r="I15" s="259"/>
      <c r="J15" s="259"/>
      <c r="K15" s="259"/>
      <c r="L15" s="260"/>
      <c r="M15" s="257" t="s">
        <v>295</v>
      </c>
      <c r="N15" s="257"/>
      <c r="O15" s="257"/>
      <c r="P15" s="258" t="s">
        <v>722</v>
      </c>
      <c r="Q15" s="259"/>
      <c r="R15" s="259"/>
      <c r="S15" s="259"/>
      <c r="T15" s="259"/>
      <c r="U15" s="259"/>
      <c r="V15" s="259"/>
      <c r="W15" s="260"/>
    </row>
    <row r="16" spans="2:23" s="25" customFormat="1" ht="25.5" customHeight="1" x14ac:dyDescent="0.15">
      <c r="B16" s="284" t="s">
        <v>285</v>
      </c>
      <c r="C16" s="284" t="s">
        <v>286</v>
      </c>
      <c r="D16" s="284"/>
      <c r="E16" s="232" t="s">
        <v>646</v>
      </c>
      <c r="F16" s="285"/>
      <c r="G16" s="286"/>
      <c r="H16" s="286"/>
      <c r="I16" s="286"/>
      <c r="J16" s="286"/>
      <c r="K16" s="286"/>
      <c r="L16" s="287"/>
      <c r="M16" s="284" t="s">
        <v>285</v>
      </c>
      <c r="N16" s="284" t="s">
        <v>286</v>
      </c>
      <c r="O16" s="284"/>
      <c r="P16" s="232" t="s">
        <v>647</v>
      </c>
      <c r="Q16" s="288"/>
      <c r="R16" s="289"/>
      <c r="S16" s="289"/>
      <c r="T16" s="289"/>
      <c r="U16" s="289"/>
      <c r="V16" s="289"/>
      <c r="W16" s="290"/>
    </row>
    <row r="17" spans="2:24" s="25" customFormat="1" ht="25.5" customHeight="1" x14ac:dyDescent="0.15">
      <c r="B17" s="284"/>
      <c r="C17" s="284" t="s">
        <v>287</v>
      </c>
      <c r="D17" s="284"/>
      <c r="E17" s="233">
        <v>4</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625</v>
      </c>
      <c r="F19" s="288"/>
      <c r="G19" s="289"/>
      <c r="H19" s="289"/>
      <c r="I19" s="289"/>
      <c r="J19" s="289"/>
      <c r="K19" s="289"/>
      <c r="L19" s="290"/>
      <c r="M19" s="284"/>
      <c r="N19" s="284" t="s">
        <v>237</v>
      </c>
      <c r="O19" s="284"/>
      <c r="P19" s="232" t="s">
        <v>600</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t="s">
        <v>542</v>
      </c>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723</v>
      </c>
      <c r="F24" s="279"/>
      <c r="G24" s="280"/>
      <c r="H24" s="264" t="s">
        <v>292</v>
      </c>
      <c r="I24" s="264"/>
      <c r="J24" s="278" t="s">
        <v>530</v>
      </c>
      <c r="K24" s="279"/>
      <c r="L24" s="280"/>
      <c r="M24" s="264" t="s">
        <v>291</v>
      </c>
      <c r="N24" s="264"/>
      <c r="O24" s="264"/>
      <c r="P24" s="278" t="s">
        <v>659</v>
      </c>
      <c r="Q24" s="279"/>
      <c r="R24" s="280"/>
      <c r="S24" s="264" t="s">
        <v>292</v>
      </c>
      <c r="T24" s="264"/>
      <c r="U24" s="265" t="s">
        <v>530</v>
      </c>
      <c r="V24" s="265"/>
      <c r="W24" s="265"/>
    </row>
    <row r="25" spans="2:24" s="25" customFormat="1" ht="25.5" customHeight="1" x14ac:dyDescent="0.15">
      <c r="B25" s="266" t="s">
        <v>293</v>
      </c>
      <c r="C25" s="266"/>
      <c r="D25" s="266"/>
      <c r="E25" s="275" t="s">
        <v>677</v>
      </c>
      <c r="F25" s="275"/>
      <c r="G25" s="275"/>
      <c r="H25" s="268" t="s">
        <v>294</v>
      </c>
      <c r="I25" s="269"/>
      <c r="J25" s="270">
        <v>45953</v>
      </c>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724</v>
      </c>
      <c r="F26" s="259"/>
      <c r="G26" s="259"/>
      <c r="H26" s="259"/>
      <c r="I26" s="259"/>
      <c r="J26" s="259"/>
      <c r="K26" s="259"/>
      <c r="L26" s="260"/>
      <c r="M26" s="257" t="s">
        <v>295</v>
      </c>
      <c r="N26" s="257"/>
      <c r="O26" s="257"/>
      <c r="P26" s="258" t="s">
        <v>660</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FEE5EB3F-2AF9-4F13-8CA5-8372B771C25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1684D59-0FE5-4647-8D24-D1D8DE39ED07}">
          <x14:formula1>
            <xm:f>'(参考)リスト'!$C$16:$C$47</xm:f>
          </x14:formula1>
          <xm:sqref>E8 P8 P19 E19</xm:sqref>
        </x14:dataValidation>
        <x14:dataValidation type="list" allowBlank="1" showInputMessage="1" showErrorMessage="1" xr:uid="{7A0EF75E-4594-4670-81DF-DF1CB4746486}">
          <x14:formula1>
            <xm:f>'(参考)リスト'!$B$16:$B$21</xm:f>
          </x14:formula1>
          <xm:sqref>E7 E18 P7 P18</xm:sqref>
        </x14:dataValidation>
        <x14:dataValidation type="list" allowBlank="1" showInputMessage="1" showErrorMessage="1" xr:uid="{9FD79A67-B7FD-42B8-8F08-40F0EEE4B7EC}">
          <x14:formula1>
            <xm:f>'(参考)リスト'!$E$16:$E$27</xm:f>
          </x14:formula1>
          <xm:sqref>E9 E20 P9 P20</xm:sqref>
        </x14:dataValidation>
        <x14:dataValidation type="list" allowBlank="1" showInputMessage="1" showErrorMessage="1" xr:uid="{5F1AB0F9-4042-4C95-9607-79B86D60CA56}">
          <x14:formula1>
            <xm:f>'(参考)リスト'!$D$16:$D$18</xm:f>
          </x14:formula1>
          <xm:sqref>E10 E21 P10 P21</xm:sqref>
        </x14:dataValidation>
        <x14:dataValidation type="list" allowBlank="1" showInputMessage="1" showErrorMessage="1" xr:uid="{C3DEAAAE-ACDC-4B0D-80A6-69AC7E0F72E7}">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FE30C-D745-4909-B2BC-8909D319CCDE}">
  <sheetPr codeName="Sheet48">
    <pageSetUpPr fitToPage="1"/>
  </sheetPr>
  <dimension ref="B1:X31"/>
  <sheetViews>
    <sheetView showGridLines="0" showZeros="0" view="pageBreakPreview" topLeftCell="A8" zoomScaleNormal="70" zoomScaleSheetLayoutView="100" workbookViewId="0">
      <selection activeCell="Z15" sqref="Z15"/>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647</v>
      </c>
      <c r="F5" s="285"/>
      <c r="G5" s="286"/>
      <c r="H5" s="286"/>
      <c r="I5" s="286"/>
      <c r="J5" s="286"/>
      <c r="K5" s="286"/>
      <c r="L5" s="287"/>
      <c r="M5" s="281" t="s">
        <v>285</v>
      </c>
      <c r="N5" s="297" t="s">
        <v>286</v>
      </c>
      <c r="O5" s="298"/>
      <c r="P5" s="232" t="s">
        <v>647</v>
      </c>
      <c r="Q5" s="288"/>
      <c r="R5" s="289"/>
      <c r="S5" s="289"/>
      <c r="T5" s="289"/>
      <c r="U5" s="289"/>
      <c r="V5" s="289"/>
      <c r="W5" s="290"/>
    </row>
    <row r="6" spans="2:23" s="25" customFormat="1" ht="25.5" customHeight="1" x14ac:dyDescent="0.15">
      <c r="B6" s="283"/>
      <c r="C6" s="297" t="s">
        <v>287</v>
      </c>
      <c r="D6" s="298"/>
      <c r="E6" s="233">
        <v>2</v>
      </c>
      <c r="F6" s="288"/>
      <c r="G6" s="289"/>
      <c r="H6" s="289"/>
      <c r="I6" s="289"/>
      <c r="J6" s="289"/>
      <c r="K6" s="289"/>
      <c r="L6" s="290"/>
      <c r="M6" s="283"/>
      <c r="N6" s="297" t="s">
        <v>287</v>
      </c>
      <c r="O6" s="298"/>
      <c r="P6" s="233">
        <v>3</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600</v>
      </c>
      <c r="F8" s="288"/>
      <c r="G8" s="289"/>
      <c r="H8" s="289"/>
      <c r="I8" s="289"/>
      <c r="J8" s="289"/>
      <c r="K8" s="289"/>
      <c r="L8" s="290"/>
      <c r="M8" s="282"/>
      <c r="N8" s="297" t="s">
        <v>237</v>
      </c>
      <c r="O8" s="298"/>
      <c r="P8" s="232" t="s">
        <v>600</v>
      </c>
      <c r="Q8" s="288"/>
      <c r="R8" s="289"/>
      <c r="S8" s="289"/>
      <c r="T8" s="289"/>
      <c r="U8" s="289"/>
      <c r="V8" s="289"/>
      <c r="W8" s="290"/>
    </row>
    <row r="9" spans="2:23" s="25" customFormat="1" ht="25.5" customHeight="1" x14ac:dyDescent="0.15">
      <c r="B9" s="299" t="s">
        <v>239</v>
      </c>
      <c r="C9" s="300"/>
      <c r="D9" s="301"/>
      <c r="E9" s="232" t="s">
        <v>442</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725</v>
      </c>
      <c r="F13" s="279"/>
      <c r="G13" s="280"/>
      <c r="H13" s="264" t="s">
        <v>292</v>
      </c>
      <c r="I13" s="264"/>
      <c r="J13" s="265" t="s">
        <v>530</v>
      </c>
      <c r="K13" s="265"/>
      <c r="L13" s="265"/>
      <c r="M13" s="264" t="s">
        <v>291</v>
      </c>
      <c r="N13" s="264"/>
      <c r="O13" s="264"/>
      <c r="P13" s="278" t="s">
        <v>727</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726</v>
      </c>
      <c r="F15" s="259"/>
      <c r="G15" s="259"/>
      <c r="H15" s="259"/>
      <c r="I15" s="259"/>
      <c r="J15" s="259"/>
      <c r="K15" s="259"/>
      <c r="L15" s="260"/>
      <c r="M15" s="257" t="s">
        <v>295</v>
      </c>
      <c r="N15" s="257"/>
      <c r="O15" s="257"/>
      <c r="P15" s="258" t="s">
        <v>846</v>
      </c>
      <c r="Q15" s="259"/>
      <c r="R15" s="259"/>
      <c r="S15" s="259"/>
      <c r="T15" s="259"/>
      <c r="U15" s="259"/>
      <c r="V15" s="259"/>
      <c r="W15" s="260"/>
    </row>
    <row r="16" spans="2:23" s="25" customFormat="1" ht="25.5" customHeight="1" x14ac:dyDescent="0.15">
      <c r="B16" s="284" t="s">
        <v>285</v>
      </c>
      <c r="C16" s="284" t="s">
        <v>286</v>
      </c>
      <c r="D16" s="284"/>
      <c r="E16" s="232" t="s">
        <v>647</v>
      </c>
      <c r="F16" s="285"/>
      <c r="G16" s="286"/>
      <c r="H16" s="286"/>
      <c r="I16" s="286"/>
      <c r="J16" s="286"/>
      <c r="K16" s="286"/>
      <c r="L16" s="287"/>
      <c r="M16" s="284" t="s">
        <v>285</v>
      </c>
      <c r="N16" s="284" t="s">
        <v>286</v>
      </c>
      <c r="O16" s="284"/>
      <c r="P16" s="232" t="s">
        <v>647</v>
      </c>
      <c r="Q16" s="288"/>
      <c r="R16" s="289"/>
      <c r="S16" s="289"/>
      <c r="T16" s="289"/>
      <c r="U16" s="289"/>
      <c r="V16" s="289"/>
      <c r="W16" s="290"/>
    </row>
    <row r="17" spans="2:24" s="25" customFormat="1" ht="25.5" customHeight="1" x14ac:dyDescent="0.15">
      <c r="B17" s="284"/>
      <c r="C17" s="284" t="s">
        <v>287</v>
      </c>
      <c r="D17" s="284"/>
      <c r="E17" s="233">
        <v>4</v>
      </c>
      <c r="F17" s="288"/>
      <c r="G17" s="289"/>
      <c r="H17" s="289"/>
      <c r="I17" s="289"/>
      <c r="J17" s="289"/>
      <c r="K17" s="289"/>
      <c r="L17" s="290"/>
      <c r="M17" s="284"/>
      <c r="N17" s="284" t="s">
        <v>287</v>
      </c>
      <c r="O17" s="284"/>
      <c r="P17" s="233">
        <v>5</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600</v>
      </c>
      <c r="F19" s="288"/>
      <c r="G19" s="289"/>
      <c r="H19" s="289"/>
      <c r="I19" s="289"/>
      <c r="J19" s="289"/>
      <c r="K19" s="289"/>
      <c r="L19" s="290"/>
      <c r="M19" s="284"/>
      <c r="N19" s="284" t="s">
        <v>237</v>
      </c>
      <c r="O19" s="284"/>
      <c r="P19" s="232" t="s">
        <v>625</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705</v>
      </c>
      <c r="F24" s="279"/>
      <c r="G24" s="280"/>
      <c r="H24" s="264" t="s">
        <v>292</v>
      </c>
      <c r="I24" s="264"/>
      <c r="J24" s="278" t="s">
        <v>530</v>
      </c>
      <c r="K24" s="279"/>
      <c r="L24" s="280"/>
      <c r="M24" s="264" t="s">
        <v>291</v>
      </c>
      <c r="N24" s="264"/>
      <c r="O24" s="264"/>
      <c r="P24" s="278" t="s">
        <v>703</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728</v>
      </c>
      <c r="F26" s="259"/>
      <c r="G26" s="259"/>
      <c r="H26" s="259"/>
      <c r="I26" s="259"/>
      <c r="J26" s="259"/>
      <c r="K26" s="259"/>
      <c r="L26" s="260"/>
      <c r="M26" s="257" t="s">
        <v>295</v>
      </c>
      <c r="N26" s="257"/>
      <c r="O26" s="257"/>
      <c r="P26" s="258" t="s">
        <v>729</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6D961DF3-6DD9-4928-B76D-9661227BB65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0D3242-AA00-401E-83BF-EFB9532368B0}">
          <x14:formula1>
            <xm:f>'(参考)リスト'!$C$16:$C$47</xm:f>
          </x14:formula1>
          <xm:sqref>E8 P8 P19 E19</xm:sqref>
        </x14:dataValidation>
        <x14:dataValidation type="list" allowBlank="1" showInputMessage="1" showErrorMessage="1" xr:uid="{70D0B55D-B3D6-43BF-A201-570825CADB14}">
          <x14:formula1>
            <xm:f>'(参考)リスト'!$B$16:$B$21</xm:f>
          </x14:formula1>
          <xm:sqref>E7 E18 P7 P18</xm:sqref>
        </x14:dataValidation>
        <x14:dataValidation type="list" allowBlank="1" showInputMessage="1" showErrorMessage="1" xr:uid="{929F85F3-FB5A-42F7-9DAD-A86E803D31F4}">
          <x14:formula1>
            <xm:f>'(参考)リスト'!$E$16:$E$27</xm:f>
          </x14:formula1>
          <xm:sqref>E9 E20 P9 P20</xm:sqref>
        </x14:dataValidation>
        <x14:dataValidation type="list" allowBlank="1" showInputMessage="1" showErrorMessage="1" xr:uid="{E333D3FD-30C2-4272-8A9F-40696F68E3D3}">
          <x14:formula1>
            <xm:f>'(参考)リスト'!$D$16:$D$18</xm:f>
          </x14:formula1>
          <xm:sqref>E10 E21 P10 P21</xm:sqref>
        </x14:dataValidation>
        <x14:dataValidation type="list" allowBlank="1" showInputMessage="1" showErrorMessage="1" xr:uid="{541FBCF3-34BF-4A3F-ADFC-C71271038DD9}">
          <x14:formula1>
            <xm:f>'(参考)リスト'!$F$16:$F$21</xm:f>
          </x14:formula1>
          <xm:sqref>E11:E12 P11:P12 P22:P23 E22:E23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7C239-8849-40B7-8DC6-745B077F097C}">
  <sheetPr codeName="Sheet49">
    <pageSetUpPr fitToPage="1"/>
  </sheetPr>
  <dimension ref="B1:X31"/>
  <sheetViews>
    <sheetView showGridLines="0" showZeros="0" view="pageBreakPreview" topLeftCell="A11" zoomScaleNormal="70" zoomScaleSheetLayoutView="100" workbookViewId="0">
      <selection activeCell="Z17" sqref="Z17"/>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648</v>
      </c>
      <c r="F5" s="285"/>
      <c r="G5" s="286"/>
      <c r="H5" s="286"/>
      <c r="I5" s="286"/>
      <c r="J5" s="286"/>
      <c r="K5" s="286"/>
      <c r="L5" s="287"/>
      <c r="M5" s="281" t="s">
        <v>285</v>
      </c>
      <c r="N5" s="297" t="s">
        <v>286</v>
      </c>
      <c r="O5" s="298"/>
      <c r="P5" s="232" t="s">
        <v>648</v>
      </c>
      <c r="Q5" s="288"/>
      <c r="R5" s="289"/>
      <c r="S5" s="289"/>
      <c r="T5" s="289"/>
      <c r="U5" s="289"/>
      <c r="V5" s="289"/>
      <c r="W5" s="290"/>
    </row>
    <row r="6" spans="2:23" s="25" customFormat="1" ht="25.5" customHeight="1" x14ac:dyDescent="0.15">
      <c r="B6" s="283"/>
      <c r="C6" s="297" t="s">
        <v>287</v>
      </c>
      <c r="D6" s="298"/>
      <c r="E6" s="233">
        <v>1</v>
      </c>
      <c r="F6" s="288"/>
      <c r="G6" s="289"/>
      <c r="H6" s="289"/>
      <c r="I6" s="289"/>
      <c r="J6" s="289"/>
      <c r="K6" s="289"/>
      <c r="L6" s="290"/>
      <c r="M6" s="283"/>
      <c r="N6" s="297" t="s">
        <v>287</v>
      </c>
      <c r="O6" s="298"/>
      <c r="P6" s="233">
        <v>2</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600</v>
      </c>
      <c r="F8" s="288"/>
      <c r="G8" s="289"/>
      <c r="H8" s="289"/>
      <c r="I8" s="289"/>
      <c r="J8" s="289"/>
      <c r="K8" s="289"/>
      <c r="L8" s="290"/>
      <c r="M8" s="282"/>
      <c r="N8" s="297" t="s">
        <v>237</v>
      </c>
      <c r="O8" s="298"/>
      <c r="P8" s="232" t="s">
        <v>601</v>
      </c>
      <c r="Q8" s="288"/>
      <c r="R8" s="289"/>
      <c r="S8" s="289"/>
      <c r="T8" s="289"/>
      <c r="U8" s="289"/>
      <c r="V8" s="289"/>
      <c r="W8" s="290"/>
    </row>
    <row r="9" spans="2:23" s="25" customFormat="1" ht="25.5" customHeight="1" x14ac:dyDescent="0.15">
      <c r="B9" s="299" t="s">
        <v>239</v>
      </c>
      <c r="C9" s="300"/>
      <c r="D9" s="301"/>
      <c r="E9" s="232" t="s">
        <v>451</v>
      </c>
      <c r="F9" s="288"/>
      <c r="G9" s="289"/>
      <c r="H9" s="289"/>
      <c r="I9" s="289"/>
      <c r="J9" s="289"/>
      <c r="K9" s="289"/>
      <c r="L9" s="290"/>
      <c r="M9" s="299" t="s">
        <v>239</v>
      </c>
      <c r="N9" s="300"/>
      <c r="O9" s="301"/>
      <c r="P9" s="232" t="s">
        <v>442</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661</v>
      </c>
      <c r="F13" s="279"/>
      <c r="G13" s="280"/>
      <c r="H13" s="264" t="s">
        <v>292</v>
      </c>
      <c r="I13" s="264"/>
      <c r="J13" s="265" t="s">
        <v>530</v>
      </c>
      <c r="K13" s="265"/>
      <c r="L13" s="265"/>
      <c r="M13" s="264" t="s">
        <v>291</v>
      </c>
      <c r="N13" s="264"/>
      <c r="O13" s="264"/>
      <c r="P13" s="278" t="s">
        <v>731</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730</v>
      </c>
      <c r="F15" s="259"/>
      <c r="G15" s="259"/>
      <c r="H15" s="259"/>
      <c r="I15" s="259"/>
      <c r="J15" s="259"/>
      <c r="K15" s="259"/>
      <c r="L15" s="260"/>
      <c r="M15" s="257" t="s">
        <v>295</v>
      </c>
      <c r="N15" s="257"/>
      <c r="O15" s="257"/>
      <c r="P15" s="258" t="s">
        <v>847</v>
      </c>
      <c r="Q15" s="259"/>
      <c r="R15" s="259"/>
      <c r="S15" s="259"/>
      <c r="T15" s="259"/>
      <c r="U15" s="259"/>
      <c r="V15" s="259"/>
      <c r="W15" s="260"/>
    </row>
    <row r="16" spans="2:23" s="25" customFormat="1" ht="25.5" customHeight="1" x14ac:dyDescent="0.15">
      <c r="B16" s="284" t="s">
        <v>285</v>
      </c>
      <c r="C16" s="284" t="s">
        <v>286</v>
      </c>
      <c r="D16" s="284"/>
      <c r="E16" s="232" t="s">
        <v>648</v>
      </c>
      <c r="F16" s="285"/>
      <c r="G16" s="286"/>
      <c r="H16" s="286"/>
      <c r="I16" s="286"/>
      <c r="J16" s="286"/>
      <c r="K16" s="286"/>
      <c r="L16" s="287"/>
      <c r="M16" s="284" t="s">
        <v>285</v>
      </c>
      <c r="N16" s="284" t="s">
        <v>286</v>
      </c>
      <c r="O16" s="284"/>
      <c r="P16" s="232" t="s">
        <v>649</v>
      </c>
      <c r="Q16" s="288"/>
      <c r="R16" s="289"/>
      <c r="S16" s="289"/>
      <c r="T16" s="289"/>
      <c r="U16" s="289"/>
      <c r="V16" s="289"/>
      <c r="W16" s="290"/>
    </row>
    <row r="17" spans="2:24" s="25" customFormat="1" ht="25.5" customHeight="1" x14ac:dyDescent="0.15">
      <c r="B17" s="284"/>
      <c r="C17" s="284" t="s">
        <v>287</v>
      </c>
      <c r="D17" s="284"/>
      <c r="E17" s="233">
        <v>3</v>
      </c>
      <c r="F17" s="288"/>
      <c r="G17" s="289"/>
      <c r="H17" s="289"/>
      <c r="I17" s="289"/>
      <c r="J17" s="289"/>
      <c r="K17" s="289"/>
      <c r="L17" s="290"/>
      <c r="M17" s="284"/>
      <c r="N17" s="284" t="s">
        <v>287</v>
      </c>
      <c r="O17" s="284"/>
      <c r="P17" s="233">
        <v>1</v>
      </c>
      <c r="Q17" s="288"/>
      <c r="R17" s="289"/>
      <c r="S17" s="289"/>
      <c r="T17" s="289"/>
      <c r="U17" s="289"/>
      <c r="V17" s="289"/>
      <c r="W17" s="290"/>
    </row>
    <row r="18" spans="2:24" s="25" customFormat="1" ht="25.5" customHeight="1" x14ac:dyDescent="0.15">
      <c r="B18" s="284" t="s">
        <v>288</v>
      </c>
      <c r="C18" s="284" t="s">
        <v>236</v>
      </c>
      <c r="D18" s="284"/>
      <c r="E18" s="233" t="s">
        <v>522</v>
      </c>
      <c r="F18" s="288"/>
      <c r="G18" s="289"/>
      <c r="H18" s="289"/>
      <c r="I18" s="289"/>
      <c r="J18" s="289"/>
      <c r="K18" s="289"/>
      <c r="L18" s="290"/>
      <c r="M18" s="284" t="s">
        <v>288</v>
      </c>
      <c r="N18" s="284" t="s">
        <v>236</v>
      </c>
      <c r="O18" s="284"/>
      <c r="P18" s="233" t="s">
        <v>522</v>
      </c>
      <c r="Q18" s="288"/>
      <c r="R18" s="289"/>
      <c r="S18" s="289"/>
      <c r="T18" s="289"/>
      <c r="U18" s="289"/>
      <c r="V18" s="289"/>
      <c r="W18" s="290"/>
    </row>
    <row r="19" spans="2:24" s="25" customFormat="1" ht="25.5" customHeight="1" x14ac:dyDescent="0.15">
      <c r="B19" s="284"/>
      <c r="C19" s="284" t="s">
        <v>237</v>
      </c>
      <c r="D19" s="284"/>
      <c r="E19" s="232" t="s">
        <v>737</v>
      </c>
      <c r="F19" s="288"/>
      <c r="G19" s="289"/>
      <c r="H19" s="289"/>
      <c r="I19" s="289"/>
      <c r="J19" s="289"/>
      <c r="K19" s="289"/>
      <c r="L19" s="290"/>
      <c r="M19" s="284"/>
      <c r="N19" s="284" t="s">
        <v>237</v>
      </c>
      <c r="O19" s="284"/>
      <c r="P19" s="232" t="s">
        <v>600</v>
      </c>
      <c r="Q19" s="288"/>
      <c r="R19" s="289"/>
      <c r="S19" s="289"/>
      <c r="T19" s="289"/>
      <c r="U19" s="289"/>
      <c r="V19" s="289"/>
      <c r="W19" s="290"/>
    </row>
    <row r="20" spans="2:24" s="25" customFormat="1" ht="25.5" customHeight="1" x14ac:dyDescent="0.15">
      <c r="B20" s="257" t="s">
        <v>239</v>
      </c>
      <c r="C20" s="257"/>
      <c r="D20" s="257"/>
      <c r="E20" s="232" t="s">
        <v>451</v>
      </c>
      <c r="F20" s="288"/>
      <c r="G20" s="289"/>
      <c r="H20" s="289"/>
      <c r="I20" s="289"/>
      <c r="J20" s="289"/>
      <c r="K20" s="289"/>
      <c r="L20" s="290"/>
      <c r="M20" s="257" t="s">
        <v>239</v>
      </c>
      <c r="N20" s="257"/>
      <c r="O20" s="257"/>
      <c r="P20" s="232" t="s">
        <v>451</v>
      </c>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t="s">
        <v>541</v>
      </c>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t="s">
        <v>592</v>
      </c>
      <c r="Q23" s="288"/>
      <c r="R23" s="289"/>
      <c r="S23" s="289"/>
      <c r="T23" s="289"/>
      <c r="U23" s="289"/>
      <c r="V23" s="289"/>
      <c r="W23" s="290"/>
    </row>
    <row r="24" spans="2:24" s="25" customFormat="1" ht="25.5" customHeight="1" x14ac:dyDescent="0.15">
      <c r="B24" s="264" t="s">
        <v>291</v>
      </c>
      <c r="C24" s="264"/>
      <c r="D24" s="264"/>
      <c r="E24" s="278" t="s">
        <v>732</v>
      </c>
      <c r="F24" s="279"/>
      <c r="G24" s="280"/>
      <c r="H24" s="264" t="s">
        <v>292</v>
      </c>
      <c r="I24" s="264"/>
      <c r="J24" s="278" t="s">
        <v>530</v>
      </c>
      <c r="K24" s="279"/>
      <c r="L24" s="280"/>
      <c r="M24" s="264" t="s">
        <v>291</v>
      </c>
      <c r="N24" s="264"/>
      <c r="O24" s="264"/>
      <c r="P24" s="278" t="s">
        <v>769</v>
      </c>
      <c r="Q24" s="279"/>
      <c r="R24" s="280"/>
      <c r="S24" s="264" t="s">
        <v>292</v>
      </c>
      <c r="T24" s="264"/>
      <c r="U24" s="265" t="s">
        <v>530</v>
      </c>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t="s">
        <v>525</v>
      </c>
      <c r="Q25" s="275"/>
      <c r="R25" s="275"/>
      <c r="S25" s="276" t="s">
        <v>294</v>
      </c>
      <c r="T25" s="277"/>
      <c r="U25" s="270"/>
      <c r="V25" s="271"/>
      <c r="W25" s="272"/>
    </row>
    <row r="26" spans="2:24" s="25" customFormat="1" ht="39.75" customHeight="1" x14ac:dyDescent="0.15">
      <c r="B26" s="257" t="s">
        <v>295</v>
      </c>
      <c r="C26" s="257"/>
      <c r="D26" s="257"/>
      <c r="E26" s="258" t="s">
        <v>733</v>
      </c>
      <c r="F26" s="259"/>
      <c r="G26" s="259"/>
      <c r="H26" s="259"/>
      <c r="I26" s="259"/>
      <c r="J26" s="259"/>
      <c r="K26" s="259"/>
      <c r="L26" s="260"/>
      <c r="M26" s="257" t="s">
        <v>295</v>
      </c>
      <c r="N26" s="257"/>
      <c r="O26" s="257"/>
      <c r="P26" s="258" t="s">
        <v>770</v>
      </c>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A1E204A0-2BAD-4DC1-8B1A-CBBA0F894C1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377C49-00F1-49E2-943E-42B3D35FD30F}">
          <x14:formula1>
            <xm:f>'(参考)リスト'!$C$16:$C$47</xm:f>
          </x14:formula1>
          <xm:sqref>E8 P8 P19 E19</xm:sqref>
        </x14:dataValidation>
        <x14:dataValidation type="list" allowBlank="1" showInputMessage="1" showErrorMessage="1" xr:uid="{01DFD068-C6DE-4CB7-9E97-5BBE27681BD3}">
          <x14:formula1>
            <xm:f>'(参考)リスト'!$B$16:$B$21</xm:f>
          </x14:formula1>
          <xm:sqref>E7 E18 P7 P18</xm:sqref>
        </x14:dataValidation>
        <x14:dataValidation type="list" allowBlank="1" showInputMessage="1" showErrorMessage="1" xr:uid="{CCEBF389-8250-42F5-BB5C-8F7AC03EC8F3}">
          <x14:formula1>
            <xm:f>'(参考)リスト'!$E$16:$E$27</xm:f>
          </x14:formula1>
          <xm:sqref>E9 E20 P9 P20</xm:sqref>
        </x14:dataValidation>
        <x14:dataValidation type="list" allowBlank="1" showInputMessage="1" showErrorMessage="1" xr:uid="{7DD7A049-3243-4E77-893C-9C2F656C09AC}">
          <x14:formula1>
            <xm:f>'(参考)リスト'!$D$16:$D$18</xm:f>
          </x14:formula1>
          <xm:sqref>E10 E21 P10 P21</xm:sqref>
        </x14:dataValidation>
        <x14:dataValidation type="list" allowBlank="1" showInputMessage="1" showErrorMessage="1" xr:uid="{49C846FC-9B1B-4622-904B-07850168DCCF}">
          <x14:formula1>
            <xm:f>'(参考)リスト'!$F$16:$F$21</xm:f>
          </x14:formula1>
          <xm:sqref>E11:E12 P11:P12 P22:P23 E22:E23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C5BB8-F4D9-4FC6-AA9B-F26826DCCE03}">
  <sheetPr codeName="Sheet50">
    <pageSetUpPr fitToPage="1"/>
  </sheetPr>
  <dimension ref="B1:X31"/>
  <sheetViews>
    <sheetView showGridLines="0" showZeros="0" view="pageBreakPreview" zoomScaleNormal="70" zoomScaleSheetLayoutView="100" workbookViewId="0">
      <selection activeCell="E26" sqref="E26:L26"/>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7"/>
    </row>
    <row r="2" spans="2:23" ht="25.15" customHeight="1" x14ac:dyDescent="0.15">
      <c r="B2" s="165" t="s">
        <v>279</v>
      </c>
      <c r="C2" s="166"/>
      <c r="D2" s="166"/>
      <c r="E2" s="166"/>
      <c r="F2" s="166"/>
      <c r="G2" s="166"/>
      <c r="H2" s="166"/>
      <c r="I2" s="166"/>
      <c r="J2" s="166"/>
      <c r="K2" s="166"/>
      <c r="L2" s="166"/>
      <c r="M2" s="166"/>
      <c r="N2" s="166"/>
      <c r="O2" s="166"/>
      <c r="P2" s="166"/>
      <c r="Q2" s="166"/>
      <c r="R2" s="302" t="s">
        <v>213</v>
      </c>
      <c r="S2" s="302"/>
      <c r="T2" s="303" t="str">
        <f>+'様式A-1'!$W$2</f>
        <v>34.12836,132.17178</v>
      </c>
      <c r="U2" s="303"/>
      <c r="V2" s="303"/>
      <c r="W2" s="303"/>
    </row>
    <row r="3" spans="2:23" ht="25.15" customHeight="1" x14ac:dyDescent="0.15">
      <c r="B3" s="304" t="s">
        <v>280</v>
      </c>
      <c r="C3" s="305"/>
      <c r="D3" s="305"/>
      <c r="E3" s="306" t="str">
        <f>+'様式A-1'!$D$3</f>
        <v>ナカヤマトンネル</v>
      </c>
      <c r="F3" s="307"/>
      <c r="G3" s="308"/>
      <c r="H3" s="309" t="s">
        <v>281</v>
      </c>
      <c r="I3" s="310"/>
      <c r="J3" s="278" t="str">
        <f>+'様式A-1'!$J$3</f>
        <v>一般県道藤生停車場錦帯橋線</v>
      </c>
      <c r="K3" s="279"/>
      <c r="L3" s="280"/>
      <c r="M3" s="311" t="s">
        <v>282</v>
      </c>
      <c r="N3" s="312"/>
      <c r="O3" s="313"/>
      <c r="P3" s="317" t="str">
        <f>+'様式B (1)'!$S$3</f>
        <v>復建調査設計株式会社</v>
      </c>
      <c r="Q3" s="317"/>
      <c r="R3" s="317"/>
      <c r="S3" s="311" t="s">
        <v>225</v>
      </c>
      <c r="T3" s="313"/>
      <c r="U3" s="320">
        <f>+'様式B (1)'!$P$2</f>
        <v>45861</v>
      </c>
      <c r="V3" s="321"/>
      <c r="W3" s="322"/>
    </row>
    <row r="4" spans="2:23" ht="25.15" customHeight="1" x14ac:dyDescent="0.15">
      <c r="B4" s="324" t="s">
        <v>283</v>
      </c>
      <c r="C4" s="325"/>
      <c r="D4" s="325"/>
      <c r="E4" s="326" t="str">
        <f>+'様式A-1'!$D$4</f>
        <v>中山トンネル</v>
      </c>
      <c r="F4" s="327"/>
      <c r="G4" s="328"/>
      <c r="H4" s="309" t="s">
        <v>284</v>
      </c>
      <c r="I4" s="310"/>
      <c r="J4" s="329" t="str">
        <f>+'様式A-1'!$R$3</f>
        <v>山口県岩国土木建築事務所</v>
      </c>
      <c r="K4" s="279"/>
      <c r="L4" s="280"/>
      <c r="M4" s="314"/>
      <c r="N4" s="315"/>
      <c r="O4" s="316"/>
      <c r="P4" s="330" t="str">
        <f>+'様式B (1)'!$S$4</f>
        <v>小笠原洋</v>
      </c>
      <c r="Q4" s="330"/>
      <c r="R4" s="330"/>
      <c r="S4" s="318"/>
      <c r="T4" s="319"/>
      <c r="U4" s="318"/>
      <c r="V4" s="323"/>
      <c r="W4" s="319"/>
    </row>
    <row r="5" spans="2:23" s="25" customFormat="1" ht="25.5" customHeight="1" x14ac:dyDescent="0.15">
      <c r="B5" s="281" t="s">
        <v>285</v>
      </c>
      <c r="C5" s="297" t="s">
        <v>286</v>
      </c>
      <c r="D5" s="298"/>
      <c r="E5" s="232" t="s">
        <v>649</v>
      </c>
      <c r="F5" s="285"/>
      <c r="G5" s="286"/>
      <c r="H5" s="286"/>
      <c r="I5" s="286"/>
      <c r="J5" s="286"/>
      <c r="K5" s="286"/>
      <c r="L5" s="287"/>
      <c r="M5" s="281" t="s">
        <v>285</v>
      </c>
      <c r="N5" s="297" t="s">
        <v>286</v>
      </c>
      <c r="O5" s="298"/>
      <c r="P5" s="232" t="s">
        <v>650</v>
      </c>
      <c r="Q5" s="288"/>
      <c r="R5" s="289"/>
      <c r="S5" s="289"/>
      <c r="T5" s="289"/>
      <c r="U5" s="289"/>
      <c r="V5" s="289"/>
      <c r="W5" s="290"/>
    </row>
    <row r="6" spans="2:23" s="25" customFormat="1" ht="25.5" customHeight="1" x14ac:dyDescent="0.15">
      <c r="B6" s="283"/>
      <c r="C6" s="297" t="s">
        <v>287</v>
      </c>
      <c r="D6" s="298"/>
      <c r="E6" s="233">
        <v>2</v>
      </c>
      <c r="F6" s="288"/>
      <c r="G6" s="289"/>
      <c r="H6" s="289"/>
      <c r="I6" s="289"/>
      <c r="J6" s="289"/>
      <c r="K6" s="289"/>
      <c r="L6" s="290"/>
      <c r="M6" s="283"/>
      <c r="N6" s="297" t="s">
        <v>287</v>
      </c>
      <c r="O6" s="298"/>
      <c r="P6" s="233">
        <v>1</v>
      </c>
      <c r="Q6" s="288"/>
      <c r="R6" s="289"/>
      <c r="S6" s="289"/>
      <c r="T6" s="289"/>
      <c r="U6" s="289"/>
      <c r="V6" s="289"/>
      <c r="W6" s="290"/>
    </row>
    <row r="7" spans="2:23" s="25" customFormat="1" ht="25.5" customHeight="1" x14ac:dyDescent="0.15">
      <c r="B7" s="281" t="s">
        <v>288</v>
      </c>
      <c r="C7" s="297" t="s">
        <v>236</v>
      </c>
      <c r="D7" s="298"/>
      <c r="E7" s="233" t="s">
        <v>522</v>
      </c>
      <c r="F7" s="288"/>
      <c r="G7" s="289"/>
      <c r="H7" s="289"/>
      <c r="I7" s="289"/>
      <c r="J7" s="289"/>
      <c r="K7" s="289"/>
      <c r="L7" s="290"/>
      <c r="M7" s="281" t="s">
        <v>288</v>
      </c>
      <c r="N7" s="297" t="s">
        <v>236</v>
      </c>
      <c r="O7" s="298"/>
      <c r="P7" s="233" t="s">
        <v>522</v>
      </c>
      <c r="Q7" s="288"/>
      <c r="R7" s="289"/>
      <c r="S7" s="289"/>
      <c r="T7" s="289"/>
      <c r="U7" s="289"/>
      <c r="V7" s="289"/>
      <c r="W7" s="290"/>
    </row>
    <row r="8" spans="2:23" s="25" customFormat="1" ht="25.5" customHeight="1" x14ac:dyDescent="0.15">
      <c r="B8" s="282"/>
      <c r="C8" s="297" t="s">
        <v>237</v>
      </c>
      <c r="D8" s="298"/>
      <c r="E8" s="232" t="s">
        <v>600</v>
      </c>
      <c r="F8" s="288"/>
      <c r="G8" s="289"/>
      <c r="H8" s="289"/>
      <c r="I8" s="289"/>
      <c r="J8" s="289"/>
      <c r="K8" s="289"/>
      <c r="L8" s="290"/>
      <c r="M8" s="282"/>
      <c r="N8" s="297" t="s">
        <v>237</v>
      </c>
      <c r="O8" s="298"/>
      <c r="P8" s="232" t="s">
        <v>629</v>
      </c>
      <c r="Q8" s="288"/>
      <c r="R8" s="289"/>
      <c r="S8" s="289"/>
      <c r="T8" s="289"/>
      <c r="U8" s="289"/>
      <c r="V8" s="289"/>
      <c r="W8" s="290"/>
    </row>
    <row r="9" spans="2:23" s="25" customFormat="1" ht="25.5" customHeight="1" x14ac:dyDescent="0.15">
      <c r="B9" s="299" t="s">
        <v>239</v>
      </c>
      <c r="C9" s="300"/>
      <c r="D9" s="301"/>
      <c r="E9" s="232" t="s">
        <v>451</v>
      </c>
      <c r="F9" s="288"/>
      <c r="G9" s="289"/>
      <c r="H9" s="289"/>
      <c r="I9" s="289"/>
      <c r="J9" s="289"/>
      <c r="K9" s="289"/>
      <c r="L9" s="290"/>
      <c r="M9" s="299" t="s">
        <v>239</v>
      </c>
      <c r="N9" s="300"/>
      <c r="O9" s="301"/>
      <c r="P9" s="232" t="s">
        <v>451</v>
      </c>
      <c r="Q9" s="288"/>
      <c r="R9" s="289"/>
      <c r="S9" s="289"/>
      <c r="T9" s="289"/>
      <c r="U9" s="289"/>
      <c r="V9" s="289"/>
      <c r="W9" s="290"/>
    </row>
    <row r="10" spans="2:23" s="25" customFormat="1" ht="25.5" customHeight="1" x14ac:dyDescent="0.15">
      <c r="B10" s="281" t="s">
        <v>289</v>
      </c>
      <c r="C10" s="299" t="s">
        <v>290</v>
      </c>
      <c r="D10" s="301"/>
      <c r="E10" s="233" t="s">
        <v>541</v>
      </c>
      <c r="F10" s="288"/>
      <c r="G10" s="289"/>
      <c r="H10" s="289"/>
      <c r="I10" s="289"/>
      <c r="J10" s="289"/>
      <c r="K10" s="289"/>
      <c r="L10" s="290"/>
      <c r="M10" s="281" t="s">
        <v>289</v>
      </c>
      <c r="N10" s="299" t="s">
        <v>290</v>
      </c>
      <c r="O10" s="301"/>
      <c r="P10" s="233" t="s">
        <v>541</v>
      </c>
      <c r="Q10" s="288"/>
      <c r="R10" s="289"/>
      <c r="S10" s="289"/>
      <c r="T10" s="289"/>
      <c r="U10" s="289"/>
      <c r="V10" s="289"/>
      <c r="W10" s="290"/>
    </row>
    <row r="11" spans="2:23" s="25" customFormat="1" ht="25.5" customHeight="1" x14ac:dyDescent="0.15">
      <c r="B11" s="282"/>
      <c r="C11" s="299" t="s">
        <v>248</v>
      </c>
      <c r="D11" s="301"/>
      <c r="E11" s="178"/>
      <c r="F11" s="288"/>
      <c r="G11" s="289"/>
      <c r="H11" s="289"/>
      <c r="I11" s="289"/>
      <c r="J11" s="289"/>
      <c r="K11" s="289"/>
      <c r="L11" s="290"/>
      <c r="M11" s="282"/>
      <c r="N11" s="299" t="s">
        <v>248</v>
      </c>
      <c r="O11" s="301"/>
      <c r="P11" s="178"/>
      <c r="Q11" s="288"/>
      <c r="R11" s="289"/>
      <c r="S11" s="289"/>
      <c r="T11" s="289"/>
      <c r="U11" s="289"/>
      <c r="V11" s="289"/>
      <c r="W11" s="290"/>
    </row>
    <row r="12" spans="2:23" s="25" customFormat="1" ht="25.5" customHeight="1" x14ac:dyDescent="0.15">
      <c r="B12" s="283"/>
      <c r="C12" s="257" t="s">
        <v>249</v>
      </c>
      <c r="D12" s="257"/>
      <c r="E12" s="178" t="s">
        <v>592</v>
      </c>
      <c r="F12" s="291"/>
      <c r="G12" s="292"/>
      <c r="H12" s="292"/>
      <c r="I12" s="292"/>
      <c r="J12" s="292"/>
      <c r="K12" s="292"/>
      <c r="L12" s="293"/>
      <c r="M12" s="283"/>
      <c r="N12" s="257" t="s">
        <v>249</v>
      </c>
      <c r="O12" s="257"/>
      <c r="P12" s="178" t="s">
        <v>592</v>
      </c>
      <c r="Q12" s="288"/>
      <c r="R12" s="289"/>
      <c r="S12" s="289"/>
      <c r="T12" s="289"/>
      <c r="U12" s="289"/>
      <c r="V12" s="289"/>
      <c r="W12" s="290"/>
    </row>
    <row r="13" spans="2:23" s="25" customFormat="1" ht="25.5" customHeight="1" x14ac:dyDescent="0.15">
      <c r="B13" s="264" t="s">
        <v>291</v>
      </c>
      <c r="C13" s="264"/>
      <c r="D13" s="264"/>
      <c r="E13" s="278" t="s">
        <v>769</v>
      </c>
      <c r="F13" s="279"/>
      <c r="G13" s="280"/>
      <c r="H13" s="264" t="s">
        <v>292</v>
      </c>
      <c r="I13" s="264"/>
      <c r="J13" s="265" t="s">
        <v>530</v>
      </c>
      <c r="K13" s="265"/>
      <c r="L13" s="265"/>
      <c r="M13" s="264" t="s">
        <v>291</v>
      </c>
      <c r="N13" s="264"/>
      <c r="O13" s="264"/>
      <c r="P13" s="278" t="s">
        <v>697</v>
      </c>
      <c r="Q13" s="279"/>
      <c r="R13" s="280"/>
      <c r="S13" s="264" t="s">
        <v>292</v>
      </c>
      <c r="T13" s="264"/>
      <c r="U13" s="265" t="s">
        <v>530</v>
      </c>
      <c r="V13" s="265"/>
      <c r="W13" s="265"/>
    </row>
    <row r="14" spans="2:23" s="25" customFormat="1" ht="25.5" customHeight="1" x14ac:dyDescent="0.15">
      <c r="B14" s="266" t="s">
        <v>293</v>
      </c>
      <c r="C14" s="266"/>
      <c r="D14" s="266"/>
      <c r="E14" s="267" t="s">
        <v>525</v>
      </c>
      <c r="F14" s="267"/>
      <c r="G14" s="267"/>
      <c r="H14" s="268" t="s">
        <v>294</v>
      </c>
      <c r="I14" s="269"/>
      <c r="J14" s="294"/>
      <c r="K14" s="295"/>
      <c r="L14" s="296"/>
      <c r="M14" s="268" t="s">
        <v>293</v>
      </c>
      <c r="N14" s="269"/>
      <c r="O14" s="273"/>
      <c r="P14" s="274" t="s">
        <v>525</v>
      </c>
      <c r="Q14" s="275"/>
      <c r="R14" s="275"/>
      <c r="S14" s="276" t="s">
        <v>294</v>
      </c>
      <c r="T14" s="277"/>
      <c r="U14" s="270"/>
      <c r="V14" s="271"/>
      <c r="W14" s="272"/>
    </row>
    <row r="15" spans="2:23" s="25" customFormat="1" ht="39.75" customHeight="1" x14ac:dyDescent="0.15">
      <c r="B15" s="257" t="s">
        <v>295</v>
      </c>
      <c r="C15" s="257"/>
      <c r="D15" s="257"/>
      <c r="E15" s="258" t="s">
        <v>770</v>
      </c>
      <c r="F15" s="259"/>
      <c r="G15" s="259"/>
      <c r="H15" s="259"/>
      <c r="I15" s="259"/>
      <c r="J15" s="259"/>
      <c r="K15" s="259"/>
      <c r="L15" s="260"/>
      <c r="M15" s="257" t="s">
        <v>295</v>
      </c>
      <c r="N15" s="257"/>
      <c r="O15" s="257"/>
      <c r="P15" s="258" t="s">
        <v>734</v>
      </c>
      <c r="Q15" s="259"/>
      <c r="R15" s="259"/>
      <c r="S15" s="259"/>
      <c r="T15" s="259"/>
      <c r="U15" s="259"/>
      <c r="V15" s="259"/>
      <c r="W15" s="260"/>
    </row>
    <row r="16" spans="2:23" s="25" customFormat="1" ht="25.5" customHeight="1" x14ac:dyDescent="0.15">
      <c r="B16" s="284" t="s">
        <v>285</v>
      </c>
      <c r="C16" s="284" t="s">
        <v>286</v>
      </c>
      <c r="D16" s="284"/>
      <c r="E16" s="232" t="s">
        <v>591</v>
      </c>
      <c r="F16" s="285"/>
      <c r="G16" s="286"/>
      <c r="H16" s="286"/>
      <c r="I16" s="286"/>
      <c r="J16" s="286"/>
      <c r="K16" s="286"/>
      <c r="L16" s="287"/>
      <c r="M16" s="284" t="s">
        <v>285</v>
      </c>
      <c r="N16" s="284" t="s">
        <v>286</v>
      </c>
      <c r="O16" s="284"/>
      <c r="P16" s="232"/>
      <c r="Q16" s="288"/>
      <c r="R16" s="289"/>
      <c r="S16" s="289"/>
      <c r="T16" s="289"/>
      <c r="U16" s="289"/>
      <c r="V16" s="289"/>
      <c r="W16" s="290"/>
    </row>
    <row r="17" spans="2:24" s="25" customFormat="1" ht="25.5" customHeight="1" x14ac:dyDescent="0.15">
      <c r="B17" s="284"/>
      <c r="C17" s="284" t="s">
        <v>287</v>
      </c>
      <c r="D17" s="284"/>
      <c r="E17" s="233">
        <v>1</v>
      </c>
      <c r="F17" s="288"/>
      <c r="G17" s="289"/>
      <c r="H17" s="289"/>
      <c r="I17" s="289"/>
      <c r="J17" s="289"/>
      <c r="K17" s="289"/>
      <c r="L17" s="290"/>
      <c r="M17" s="284"/>
      <c r="N17" s="284" t="s">
        <v>287</v>
      </c>
      <c r="O17" s="284"/>
      <c r="P17" s="233"/>
      <c r="Q17" s="288"/>
      <c r="R17" s="289"/>
      <c r="S17" s="289"/>
      <c r="T17" s="289"/>
      <c r="U17" s="289"/>
      <c r="V17" s="289"/>
      <c r="W17" s="290"/>
    </row>
    <row r="18" spans="2:24" s="25" customFormat="1" ht="25.5" customHeight="1" x14ac:dyDescent="0.15">
      <c r="B18" s="284" t="s">
        <v>288</v>
      </c>
      <c r="C18" s="284" t="s">
        <v>236</v>
      </c>
      <c r="D18" s="284"/>
      <c r="E18" s="233" t="s">
        <v>626</v>
      </c>
      <c r="F18" s="288"/>
      <c r="G18" s="289"/>
      <c r="H18" s="289"/>
      <c r="I18" s="289"/>
      <c r="J18" s="289"/>
      <c r="K18" s="289"/>
      <c r="L18" s="290"/>
      <c r="M18" s="284" t="s">
        <v>288</v>
      </c>
      <c r="N18" s="284" t="s">
        <v>236</v>
      </c>
      <c r="O18" s="284"/>
      <c r="P18" s="233"/>
      <c r="Q18" s="288"/>
      <c r="R18" s="289"/>
      <c r="S18" s="289"/>
      <c r="T18" s="289"/>
      <c r="U18" s="289"/>
      <c r="V18" s="289"/>
      <c r="W18" s="290"/>
    </row>
    <row r="19" spans="2:24" s="25" customFormat="1" ht="25.5" customHeight="1" x14ac:dyDescent="0.15">
      <c r="B19" s="284"/>
      <c r="C19" s="284" t="s">
        <v>237</v>
      </c>
      <c r="D19" s="284"/>
      <c r="E19" s="232" t="s">
        <v>628</v>
      </c>
      <c r="F19" s="288"/>
      <c r="G19" s="289"/>
      <c r="H19" s="289"/>
      <c r="I19" s="289"/>
      <c r="J19" s="289"/>
      <c r="K19" s="289"/>
      <c r="L19" s="290"/>
      <c r="M19" s="284"/>
      <c r="N19" s="284" t="s">
        <v>237</v>
      </c>
      <c r="O19" s="284"/>
      <c r="P19" s="232"/>
      <c r="Q19" s="288"/>
      <c r="R19" s="289"/>
      <c r="S19" s="289"/>
      <c r="T19" s="289"/>
      <c r="U19" s="289"/>
      <c r="V19" s="289"/>
      <c r="W19" s="290"/>
    </row>
    <row r="20" spans="2:24" s="25" customFormat="1" ht="25.5" customHeight="1" x14ac:dyDescent="0.15">
      <c r="B20" s="257" t="s">
        <v>239</v>
      </c>
      <c r="C20" s="257"/>
      <c r="D20" s="257"/>
      <c r="E20" s="232" t="s">
        <v>442</v>
      </c>
      <c r="F20" s="288"/>
      <c r="G20" s="289"/>
      <c r="H20" s="289"/>
      <c r="I20" s="289"/>
      <c r="J20" s="289"/>
      <c r="K20" s="289"/>
      <c r="L20" s="290"/>
      <c r="M20" s="257" t="s">
        <v>239</v>
      </c>
      <c r="N20" s="257"/>
      <c r="O20" s="257"/>
      <c r="P20" s="232"/>
      <c r="Q20" s="288"/>
      <c r="R20" s="289"/>
      <c r="S20" s="289"/>
      <c r="T20" s="289"/>
      <c r="U20" s="289"/>
      <c r="V20" s="289"/>
      <c r="W20" s="290"/>
    </row>
    <row r="21" spans="2:24" s="25" customFormat="1" ht="25.5" customHeight="1" x14ac:dyDescent="0.15">
      <c r="B21" s="281" t="s">
        <v>289</v>
      </c>
      <c r="C21" s="257" t="s">
        <v>290</v>
      </c>
      <c r="D21" s="257"/>
      <c r="E21" s="233" t="s">
        <v>541</v>
      </c>
      <c r="F21" s="288"/>
      <c r="G21" s="289"/>
      <c r="H21" s="289"/>
      <c r="I21" s="289"/>
      <c r="J21" s="289"/>
      <c r="K21" s="289"/>
      <c r="L21" s="290"/>
      <c r="M21" s="281" t="s">
        <v>289</v>
      </c>
      <c r="N21" s="257" t="s">
        <v>290</v>
      </c>
      <c r="O21" s="257"/>
      <c r="P21" s="233"/>
      <c r="Q21" s="288"/>
      <c r="R21" s="289"/>
      <c r="S21" s="289"/>
      <c r="T21" s="289"/>
      <c r="U21" s="289"/>
      <c r="V21" s="289"/>
      <c r="W21" s="290"/>
    </row>
    <row r="22" spans="2:24" s="25" customFormat="1" ht="25.5" customHeight="1" x14ac:dyDescent="0.15">
      <c r="B22" s="282"/>
      <c r="C22" s="257" t="s">
        <v>248</v>
      </c>
      <c r="D22" s="257"/>
      <c r="E22" s="178"/>
      <c r="F22" s="288"/>
      <c r="G22" s="289"/>
      <c r="H22" s="289"/>
      <c r="I22" s="289"/>
      <c r="J22" s="289"/>
      <c r="K22" s="289"/>
      <c r="L22" s="290"/>
      <c r="M22" s="282"/>
      <c r="N22" s="257" t="s">
        <v>248</v>
      </c>
      <c r="O22" s="257"/>
      <c r="P22" s="178"/>
      <c r="Q22" s="288"/>
      <c r="R22" s="289"/>
      <c r="S22" s="289"/>
      <c r="T22" s="289"/>
      <c r="U22" s="289"/>
      <c r="V22" s="289"/>
      <c r="W22" s="290"/>
    </row>
    <row r="23" spans="2:24" s="25" customFormat="1" ht="25.5" customHeight="1" x14ac:dyDescent="0.15">
      <c r="B23" s="283"/>
      <c r="C23" s="257" t="s">
        <v>249</v>
      </c>
      <c r="D23" s="257"/>
      <c r="E23" s="178" t="s">
        <v>592</v>
      </c>
      <c r="F23" s="291"/>
      <c r="G23" s="292"/>
      <c r="H23" s="292"/>
      <c r="I23" s="292"/>
      <c r="J23" s="292"/>
      <c r="K23" s="292"/>
      <c r="L23" s="293"/>
      <c r="M23" s="283"/>
      <c r="N23" s="257" t="s">
        <v>249</v>
      </c>
      <c r="O23" s="257"/>
      <c r="P23" s="178"/>
      <c r="Q23" s="288"/>
      <c r="R23" s="289"/>
      <c r="S23" s="289"/>
      <c r="T23" s="289"/>
      <c r="U23" s="289"/>
      <c r="V23" s="289"/>
      <c r="W23" s="290"/>
    </row>
    <row r="24" spans="2:24" s="25" customFormat="1" ht="25.5" customHeight="1" x14ac:dyDescent="0.15">
      <c r="B24" s="264" t="s">
        <v>291</v>
      </c>
      <c r="C24" s="264"/>
      <c r="D24" s="264"/>
      <c r="E24" s="278" t="s">
        <v>735</v>
      </c>
      <c r="F24" s="279"/>
      <c r="G24" s="280"/>
      <c r="H24" s="264" t="s">
        <v>292</v>
      </c>
      <c r="I24" s="264"/>
      <c r="J24" s="278" t="s">
        <v>530</v>
      </c>
      <c r="K24" s="279"/>
      <c r="L24" s="280"/>
      <c r="M24" s="264" t="s">
        <v>291</v>
      </c>
      <c r="N24" s="264"/>
      <c r="O24" s="264"/>
      <c r="P24" s="278"/>
      <c r="Q24" s="279"/>
      <c r="R24" s="280"/>
      <c r="S24" s="264" t="s">
        <v>292</v>
      </c>
      <c r="T24" s="264"/>
      <c r="U24" s="265"/>
      <c r="V24" s="265"/>
      <c r="W24" s="265"/>
    </row>
    <row r="25" spans="2:24" s="25" customFormat="1" ht="25.5" customHeight="1" x14ac:dyDescent="0.15">
      <c r="B25" s="266" t="s">
        <v>293</v>
      </c>
      <c r="C25" s="266"/>
      <c r="D25" s="266"/>
      <c r="E25" s="275" t="s">
        <v>525</v>
      </c>
      <c r="F25" s="275"/>
      <c r="G25" s="275"/>
      <c r="H25" s="268" t="s">
        <v>294</v>
      </c>
      <c r="I25" s="269"/>
      <c r="J25" s="270"/>
      <c r="K25" s="271"/>
      <c r="L25" s="272"/>
      <c r="M25" s="268" t="s">
        <v>293</v>
      </c>
      <c r="N25" s="269"/>
      <c r="O25" s="273"/>
      <c r="P25" s="274"/>
      <c r="Q25" s="275"/>
      <c r="R25" s="275"/>
      <c r="S25" s="276" t="s">
        <v>294</v>
      </c>
      <c r="T25" s="277"/>
      <c r="U25" s="270"/>
      <c r="V25" s="271"/>
      <c r="W25" s="272"/>
    </row>
    <row r="26" spans="2:24" s="25" customFormat="1" ht="39.75" customHeight="1" x14ac:dyDescent="0.15">
      <c r="B26" s="257" t="s">
        <v>295</v>
      </c>
      <c r="C26" s="257"/>
      <c r="D26" s="257"/>
      <c r="E26" s="258" t="s">
        <v>736</v>
      </c>
      <c r="F26" s="259"/>
      <c r="G26" s="259"/>
      <c r="H26" s="259"/>
      <c r="I26" s="259"/>
      <c r="J26" s="259"/>
      <c r="K26" s="259"/>
      <c r="L26" s="260"/>
      <c r="M26" s="257" t="s">
        <v>295</v>
      </c>
      <c r="N26" s="257"/>
      <c r="O26" s="257"/>
      <c r="P26" s="258"/>
      <c r="Q26" s="259"/>
      <c r="R26" s="259"/>
      <c r="S26" s="259"/>
      <c r="T26" s="259"/>
      <c r="U26" s="259"/>
      <c r="V26" s="259"/>
      <c r="W26" s="260"/>
    </row>
    <row r="27" spans="2:24" s="25" customFormat="1" ht="15" customHeight="1" x14ac:dyDescent="0.15">
      <c r="B27" s="167"/>
      <c r="C27" s="261" t="s">
        <v>296</v>
      </c>
      <c r="D27" s="262"/>
      <c r="E27" s="262"/>
      <c r="F27" s="262"/>
      <c r="G27" s="262"/>
      <c r="H27" s="262"/>
      <c r="I27" s="262"/>
      <c r="J27" s="262"/>
      <c r="K27" s="262"/>
      <c r="L27" s="262"/>
      <c r="M27" s="168"/>
      <c r="N27" s="168" t="s">
        <v>297</v>
      </c>
      <c r="O27" s="168"/>
      <c r="P27" s="168"/>
      <c r="Q27" s="168"/>
      <c r="R27" s="168"/>
      <c r="S27" s="168"/>
      <c r="T27" s="168"/>
      <c r="U27" s="168"/>
      <c r="V27" s="168"/>
      <c r="W27" s="168"/>
    </row>
    <row r="28" spans="2:24" s="25" customFormat="1" ht="15" customHeight="1" x14ac:dyDescent="0.15">
      <c r="B28" s="167"/>
      <c r="C28" s="263"/>
      <c r="D28" s="263"/>
      <c r="E28" s="263"/>
      <c r="F28" s="263"/>
      <c r="G28" s="263"/>
      <c r="H28" s="263"/>
      <c r="I28" s="263"/>
      <c r="J28" s="263"/>
      <c r="K28" s="263"/>
      <c r="L28" s="263"/>
      <c r="M28" s="168"/>
      <c r="N28" s="168" t="s">
        <v>298</v>
      </c>
      <c r="O28" s="168"/>
      <c r="P28" s="168"/>
      <c r="Q28" s="168"/>
      <c r="R28" s="168"/>
      <c r="S28" s="168"/>
      <c r="T28" s="168"/>
      <c r="U28" s="168"/>
      <c r="V28" s="168"/>
      <c r="W28" s="168"/>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allowBlank="1" showInputMessage="1" showErrorMessage="1" prompt="覆工スパン毎に連番を記入。_x000a_数値で入力する。" sqref="E6 E17 P17 P6" xr:uid="{3CF5077E-3750-48F0-AC4A-A947895EE9B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50E40BB-3EB3-45CB-8400-7872A8923DFB}">
          <x14:formula1>
            <xm:f>'(参考)リスト'!$C$16:$C$47</xm:f>
          </x14:formula1>
          <xm:sqref>E8 P8 P19 E19</xm:sqref>
        </x14:dataValidation>
        <x14:dataValidation type="list" allowBlank="1" showInputMessage="1" showErrorMessage="1" xr:uid="{BAB2B0BB-A638-4DE3-BA8A-ECA6EDC6EF9A}">
          <x14:formula1>
            <xm:f>'(参考)リスト'!$B$16:$B$21</xm:f>
          </x14:formula1>
          <xm:sqref>E7 E18 P7 P18</xm:sqref>
        </x14:dataValidation>
        <x14:dataValidation type="list" allowBlank="1" showInputMessage="1" showErrorMessage="1" xr:uid="{55FD1BBA-2A7B-4D27-9C25-264DFAED6499}">
          <x14:formula1>
            <xm:f>'(参考)リスト'!$E$16:$E$27</xm:f>
          </x14:formula1>
          <xm:sqref>E9 E20 P9 P20</xm:sqref>
        </x14:dataValidation>
        <x14:dataValidation type="list" allowBlank="1" showInputMessage="1" showErrorMessage="1" xr:uid="{389CEE4A-8662-4914-ABE5-64945F1671CA}">
          <x14:formula1>
            <xm:f>'(参考)リスト'!$D$16:$D$18</xm:f>
          </x14:formula1>
          <xm:sqref>E10 E21 P10 P21</xm:sqref>
        </x14:dataValidation>
        <x14:dataValidation type="list" allowBlank="1" showInputMessage="1" showErrorMessage="1" xr:uid="{3BA8D46E-1313-494C-A9B3-B5F3C9D6F0A1}">
          <x14:formula1>
            <xm:f>'(参考)リスト'!$F$16:$F$21</xm:f>
          </x14:formula1>
          <xm:sqref>E11:E12 P11:P12 P22:P23 E22:E23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70" zoomScaleNormal="70" zoomScaleSheetLayoutView="70" workbookViewId="0">
      <selection activeCell="AC11" sqref="AC11"/>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5" t="s">
        <v>303</v>
      </c>
      <c r="C2" s="166"/>
      <c r="D2" s="166"/>
      <c r="E2" s="166"/>
      <c r="F2" s="166"/>
      <c r="G2" s="166"/>
      <c r="H2" s="166"/>
      <c r="I2" s="166"/>
      <c r="J2" s="166"/>
      <c r="K2" s="166"/>
      <c r="L2" s="166"/>
      <c r="M2" s="166"/>
      <c r="N2" s="166"/>
      <c r="O2" s="166"/>
      <c r="P2" s="166"/>
      <c r="Q2" s="166"/>
    </row>
    <row r="3" spans="2:25" ht="25.15" customHeight="1" x14ac:dyDescent="0.15">
      <c r="B3" s="759" t="s">
        <v>280</v>
      </c>
      <c r="C3" s="759"/>
      <c r="D3" s="759"/>
      <c r="E3" s="760" t="str">
        <f>+'様式A-1'!$D$3</f>
        <v>ナカヤマトンネル</v>
      </c>
      <c r="F3" s="760"/>
      <c r="G3" s="760"/>
      <c r="H3" s="760"/>
      <c r="I3" s="753" t="s">
        <v>281</v>
      </c>
      <c r="J3" s="754"/>
      <c r="K3" s="755"/>
      <c r="L3" s="278" t="str">
        <f>+'様式A-1'!$J$3</f>
        <v>一般県道藤生停車場錦帯橋線</v>
      </c>
      <c r="M3" s="279"/>
      <c r="N3" s="280"/>
      <c r="O3" s="774" t="s">
        <v>282</v>
      </c>
      <c r="P3" s="775"/>
      <c r="Q3" s="776"/>
      <c r="R3" s="761" t="str">
        <f>+'様式B (1)'!$S$3</f>
        <v>復建調査設計株式会社</v>
      </c>
      <c r="S3" s="762"/>
      <c r="T3" s="763"/>
      <c r="U3" s="780" t="s">
        <v>304</v>
      </c>
      <c r="V3" s="781"/>
      <c r="W3" s="784">
        <f>+'様式B (1)'!$P$2</f>
        <v>45861</v>
      </c>
      <c r="X3" s="785"/>
      <c r="Y3" s="786"/>
    </row>
    <row r="4" spans="2:25" ht="25.15" customHeight="1" x14ac:dyDescent="0.15">
      <c r="B4" s="764" t="s">
        <v>283</v>
      </c>
      <c r="C4" s="764"/>
      <c r="D4" s="764"/>
      <c r="E4" s="765" t="str">
        <f>+'様式A-1'!$D$4</f>
        <v>中山トンネル</v>
      </c>
      <c r="F4" s="765"/>
      <c r="G4" s="765"/>
      <c r="H4" s="765"/>
      <c r="I4" s="753" t="s">
        <v>284</v>
      </c>
      <c r="J4" s="754"/>
      <c r="K4" s="755"/>
      <c r="L4" s="766" t="str">
        <f>+'様式A-1'!$R$3</f>
        <v>山口県岩国土木建築事務所</v>
      </c>
      <c r="M4" s="767"/>
      <c r="N4" s="768"/>
      <c r="O4" s="777"/>
      <c r="P4" s="778"/>
      <c r="Q4" s="779"/>
      <c r="R4" s="769" t="str">
        <f>+'様式B (1)'!$S$4</f>
        <v>小笠原洋</v>
      </c>
      <c r="S4" s="770"/>
      <c r="T4" s="771"/>
      <c r="U4" s="782"/>
      <c r="V4" s="783"/>
      <c r="W4" s="787"/>
      <c r="X4" s="788"/>
      <c r="Y4" s="789"/>
    </row>
    <row r="5" spans="2:25" ht="15" customHeight="1" x14ac:dyDescent="0.15">
      <c r="B5" s="753" t="s">
        <v>305</v>
      </c>
      <c r="C5" s="754"/>
      <c r="D5" s="755"/>
      <c r="E5" s="169" t="s">
        <v>739</v>
      </c>
      <c r="F5" s="753" t="s">
        <v>306</v>
      </c>
      <c r="G5" s="754"/>
      <c r="H5" s="755"/>
      <c r="I5" s="170">
        <v>1</v>
      </c>
      <c r="J5" s="753" t="s">
        <v>305</v>
      </c>
      <c r="K5" s="754"/>
      <c r="L5" s="755"/>
      <c r="M5" s="169" t="s">
        <v>740</v>
      </c>
      <c r="N5" s="753" t="s">
        <v>306</v>
      </c>
      <c r="O5" s="754"/>
      <c r="P5" s="755"/>
      <c r="Q5" s="170">
        <v>1</v>
      </c>
      <c r="R5" s="753" t="s">
        <v>305</v>
      </c>
      <c r="S5" s="754"/>
      <c r="T5" s="755"/>
      <c r="U5" s="169" t="s">
        <v>742</v>
      </c>
      <c r="V5" s="753" t="s">
        <v>306</v>
      </c>
      <c r="W5" s="754"/>
      <c r="X5" s="755"/>
      <c r="Y5" s="170">
        <v>1</v>
      </c>
    </row>
    <row r="6" spans="2:25" ht="15" customHeight="1" x14ac:dyDescent="0.15">
      <c r="B6" s="753" t="s">
        <v>307</v>
      </c>
      <c r="C6" s="754"/>
      <c r="D6" s="178" t="s">
        <v>501</v>
      </c>
      <c r="E6" s="756" t="s">
        <v>476</v>
      </c>
      <c r="F6" s="757"/>
      <c r="G6" s="757"/>
      <c r="H6" s="757"/>
      <c r="I6" s="758"/>
      <c r="J6" s="753" t="s">
        <v>307</v>
      </c>
      <c r="K6" s="754"/>
      <c r="L6" s="178" t="s">
        <v>501</v>
      </c>
      <c r="M6" s="756" t="s">
        <v>476</v>
      </c>
      <c r="N6" s="757"/>
      <c r="O6" s="757"/>
      <c r="P6" s="757"/>
      <c r="Q6" s="758"/>
      <c r="R6" s="753" t="s">
        <v>307</v>
      </c>
      <c r="S6" s="754"/>
      <c r="T6" s="178" t="s">
        <v>501</v>
      </c>
      <c r="U6" s="756" t="s">
        <v>476</v>
      </c>
      <c r="V6" s="757"/>
      <c r="W6" s="757"/>
      <c r="X6" s="757"/>
      <c r="Y6" s="758"/>
    </row>
    <row r="7" spans="2:25" ht="15" customHeight="1" x14ac:dyDescent="0.15">
      <c r="B7" s="753" t="s">
        <v>308</v>
      </c>
      <c r="C7" s="755"/>
      <c r="D7" s="278" t="s">
        <v>493</v>
      </c>
      <c r="E7" s="280"/>
      <c r="F7" s="753" t="s">
        <v>309</v>
      </c>
      <c r="G7" s="755"/>
      <c r="H7" s="346" t="s">
        <v>499</v>
      </c>
      <c r="I7" s="346"/>
      <c r="J7" s="753" t="s">
        <v>308</v>
      </c>
      <c r="K7" s="755"/>
      <c r="L7" s="278" t="s">
        <v>493</v>
      </c>
      <c r="M7" s="280"/>
      <c r="N7" s="753" t="s">
        <v>309</v>
      </c>
      <c r="O7" s="755"/>
      <c r="P7" s="346" t="s">
        <v>499</v>
      </c>
      <c r="Q7" s="346"/>
      <c r="R7" s="753" t="s">
        <v>308</v>
      </c>
      <c r="S7" s="755"/>
      <c r="T7" s="278" t="s">
        <v>493</v>
      </c>
      <c r="U7" s="280"/>
      <c r="V7" s="753" t="s">
        <v>309</v>
      </c>
      <c r="W7" s="755"/>
      <c r="X7" s="346" t="s">
        <v>499</v>
      </c>
      <c r="Y7" s="346"/>
    </row>
    <row r="8" spans="2:25" ht="15" customHeight="1" x14ac:dyDescent="0.15">
      <c r="B8" s="772" t="s">
        <v>310</v>
      </c>
      <c r="C8" s="772"/>
      <c r="D8" s="178" t="s">
        <v>602</v>
      </c>
      <c r="E8" s="202" t="s">
        <v>311</v>
      </c>
      <c r="F8" s="773" t="s">
        <v>738</v>
      </c>
      <c r="G8" s="773"/>
      <c r="H8" s="773"/>
      <c r="I8" s="773"/>
      <c r="J8" s="772" t="s">
        <v>310</v>
      </c>
      <c r="K8" s="772"/>
      <c r="L8" s="178" t="s">
        <v>849</v>
      </c>
      <c r="M8" s="202" t="s">
        <v>311</v>
      </c>
      <c r="N8" s="773" t="s">
        <v>741</v>
      </c>
      <c r="O8" s="773"/>
      <c r="P8" s="773"/>
      <c r="Q8" s="773"/>
      <c r="R8" s="772" t="s">
        <v>310</v>
      </c>
      <c r="S8" s="772"/>
      <c r="T8" s="178" t="s">
        <v>602</v>
      </c>
      <c r="U8" s="202" t="s">
        <v>311</v>
      </c>
      <c r="V8" s="773" t="s">
        <v>738</v>
      </c>
      <c r="W8" s="773"/>
      <c r="X8" s="773"/>
      <c r="Y8" s="773"/>
    </row>
    <row r="9" spans="2:25" s="25" customFormat="1" ht="14.1" customHeight="1" x14ac:dyDescent="0.15">
      <c r="B9" s="741"/>
      <c r="C9" s="741"/>
      <c r="D9" s="741"/>
      <c r="E9" s="741"/>
      <c r="F9" s="741"/>
      <c r="G9" s="741"/>
      <c r="H9" s="741"/>
      <c r="I9" s="741"/>
      <c r="J9" s="743"/>
      <c r="K9" s="743"/>
      <c r="L9" s="743"/>
      <c r="M9" s="743"/>
      <c r="N9" s="743"/>
      <c r="O9" s="743"/>
      <c r="P9" s="743"/>
      <c r="Q9" s="743"/>
      <c r="R9" s="744"/>
      <c r="S9" s="744"/>
      <c r="T9" s="744"/>
      <c r="U9" s="744"/>
      <c r="V9" s="744"/>
      <c r="W9" s="744"/>
      <c r="X9" s="744"/>
      <c r="Y9" s="745"/>
    </row>
    <row r="10" spans="2:25" s="25" customFormat="1" ht="14.1" customHeight="1" x14ac:dyDescent="0.15">
      <c r="B10" s="742"/>
      <c r="C10" s="742"/>
      <c r="D10" s="742"/>
      <c r="E10" s="742"/>
      <c r="F10" s="742"/>
      <c r="G10" s="742"/>
      <c r="H10" s="742"/>
      <c r="I10" s="742"/>
      <c r="J10" s="743"/>
      <c r="K10" s="743"/>
      <c r="L10" s="743"/>
      <c r="M10" s="743"/>
      <c r="N10" s="743"/>
      <c r="O10" s="743"/>
      <c r="P10" s="743"/>
      <c r="Q10" s="743"/>
      <c r="R10" s="744"/>
      <c r="S10" s="744"/>
      <c r="T10" s="744"/>
      <c r="U10" s="744"/>
      <c r="V10" s="744"/>
      <c r="W10" s="744"/>
      <c r="X10" s="744"/>
      <c r="Y10" s="745"/>
    </row>
    <row r="11" spans="2:25" s="25" customFormat="1" ht="14.1" customHeight="1" x14ac:dyDescent="0.15">
      <c r="B11" s="742"/>
      <c r="C11" s="742"/>
      <c r="D11" s="742"/>
      <c r="E11" s="742"/>
      <c r="F11" s="742"/>
      <c r="G11" s="742"/>
      <c r="H11" s="742"/>
      <c r="I11" s="742"/>
      <c r="J11" s="743"/>
      <c r="K11" s="743"/>
      <c r="L11" s="743"/>
      <c r="M11" s="743"/>
      <c r="N11" s="743"/>
      <c r="O11" s="743"/>
      <c r="P11" s="743"/>
      <c r="Q11" s="743"/>
      <c r="R11" s="744"/>
      <c r="S11" s="744"/>
      <c r="T11" s="744"/>
      <c r="U11" s="744"/>
      <c r="V11" s="744"/>
      <c r="W11" s="744"/>
      <c r="X11" s="744"/>
      <c r="Y11" s="745"/>
    </row>
    <row r="12" spans="2:25" s="25" customFormat="1" ht="14.1" customHeight="1" x14ac:dyDescent="0.15">
      <c r="B12" s="742"/>
      <c r="C12" s="742"/>
      <c r="D12" s="742"/>
      <c r="E12" s="742"/>
      <c r="F12" s="742"/>
      <c r="G12" s="742"/>
      <c r="H12" s="742"/>
      <c r="I12" s="742"/>
      <c r="J12" s="743"/>
      <c r="K12" s="743"/>
      <c r="L12" s="743"/>
      <c r="M12" s="743"/>
      <c r="N12" s="743"/>
      <c r="O12" s="743"/>
      <c r="P12" s="743"/>
      <c r="Q12" s="743"/>
      <c r="R12" s="744"/>
      <c r="S12" s="744"/>
      <c r="T12" s="744"/>
      <c r="U12" s="744"/>
      <c r="V12" s="744"/>
      <c r="W12" s="744"/>
      <c r="X12" s="744"/>
      <c r="Y12" s="745"/>
    </row>
    <row r="13" spans="2:25" s="25" customFormat="1" ht="14.1" customHeight="1" x14ac:dyDescent="0.15">
      <c r="B13" s="742"/>
      <c r="C13" s="742"/>
      <c r="D13" s="742"/>
      <c r="E13" s="742"/>
      <c r="F13" s="742"/>
      <c r="G13" s="742"/>
      <c r="H13" s="742"/>
      <c r="I13" s="742"/>
      <c r="J13" s="743"/>
      <c r="K13" s="743"/>
      <c r="L13" s="743"/>
      <c r="M13" s="743"/>
      <c r="N13" s="743"/>
      <c r="O13" s="743"/>
      <c r="P13" s="743"/>
      <c r="Q13" s="743"/>
      <c r="R13" s="744"/>
      <c r="S13" s="744"/>
      <c r="T13" s="744"/>
      <c r="U13" s="744"/>
      <c r="V13" s="744"/>
      <c r="W13" s="744"/>
      <c r="X13" s="744"/>
      <c r="Y13" s="745"/>
    </row>
    <row r="14" spans="2:25" s="25" customFormat="1" ht="14.1" customHeight="1" x14ac:dyDescent="0.15">
      <c r="B14" s="742"/>
      <c r="C14" s="742"/>
      <c r="D14" s="742"/>
      <c r="E14" s="742"/>
      <c r="F14" s="742"/>
      <c r="G14" s="742"/>
      <c r="H14" s="742"/>
      <c r="I14" s="742"/>
      <c r="J14" s="743"/>
      <c r="K14" s="743"/>
      <c r="L14" s="743"/>
      <c r="M14" s="743"/>
      <c r="N14" s="743"/>
      <c r="O14" s="743"/>
      <c r="P14" s="743"/>
      <c r="Q14" s="743"/>
      <c r="R14" s="744"/>
      <c r="S14" s="744"/>
      <c r="T14" s="744"/>
      <c r="U14" s="744"/>
      <c r="V14" s="744"/>
      <c r="W14" s="744"/>
      <c r="X14" s="744"/>
      <c r="Y14" s="745"/>
    </row>
    <row r="15" spans="2:25" s="25" customFormat="1" ht="14.1" customHeight="1" x14ac:dyDescent="0.15">
      <c r="B15" s="742"/>
      <c r="C15" s="742"/>
      <c r="D15" s="742"/>
      <c r="E15" s="742"/>
      <c r="F15" s="742"/>
      <c r="G15" s="742"/>
      <c r="H15" s="742"/>
      <c r="I15" s="742"/>
      <c r="J15" s="743"/>
      <c r="K15" s="743"/>
      <c r="L15" s="743"/>
      <c r="M15" s="743"/>
      <c r="N15" s="743"/>
      <c r="O15" s="743"/>
      <c r="P15" s="743"/>
      <c r="Q15" s="743"/>
      <c r="R15" s="744"/>
      <c r="S15" s="744"/>
      <c r="T15" s="744"/>
      <c r="U15" s="744"/>
      <c r="V15" s="744"/>
      <c r="W15" s="744"/>
      <c r="X15" s="744"/>
      <c r="Y15" s="745"/>
    </row>
    <row r="16" spans="2:25" s="25" customFormat="1" ht="14.1" customHeight="1" x14ac:dyDescent="0.15">
      <c r="B16" s="742"/>
      <c r="C16" s="742"/>
      <c r="D16" s="742"/>
      <c r="E16" s="742"/>
      <c r="F16" s="742"/>
      <c r="G16" s="742"/>
      <c r="H16" s="742"/>
      <c r="I16" s="742"/>
      <c r="J16" s="743"/>
      <c r="K16" s="743"/>
      <c r="L16" s="743"/>
      <c r="M16" s="743"/>
      <c r="N16" s="743"/>
      <c r="O16" s="743"/>
      <c r="P16" s="743"/>
      <c r="Q16" s="743"/>
      <c r="R16" s="744"/>
      <c r="S16" s="744"/>
      <c r="T16" s="744"/>
      <c r="U16" s="744"/>
      <c r="V16" s="744"/>
      <c r="W16" s="744"/>
      <c r="X16" s="744"/>
      <c r="Y16" s="745"/>
    </row>
    <row r="17" spans="2:25" s="25" customFormat="1" ht="14.1" customHeight="1" x14ac:dyDescent="0.15">
      <c r="B17" s="742"/>
      <c r="C17" s="742"/>
      <c r="D17" s="742"/>
      <c r="E17" s="742"/>
      <c r="F17" s="742"/>
      <c r="G17" s="742"/>
      <c r="H17" s="742"/>
      <c r="I17" s="742"/>
      <c r="J17" s="743"/>
      <c r="K17" s="743"/>
      <c r="L17" s="743"/>
      <c r="M17" s="743"/>
      <c r="N17" s="743"/>
      <c r="O17" s="743"/>
      <c r="P17" s="743"/>
      <c r="Q17" s="743"/>
      <c r="R17" s="744"/>
      <c r="S17" s="744"/>
      <c r="T17" s="744"/>
      <c r="U17" s="744"/>
      <c r="V17" s="744"/>
      <c r="W17" s="744"/>
      <c r="X17" s="744"/>
      <c r="Y17" s="745"/>
    </row>
    <row r="18" spans="2:25" s="25" customFormat="1" ht="14.1" customHeight="1" x14ac:dyDescent="0.15">
      <c r="B18" s="742"/>
      <c r="C18" s="742"/>
      <c r="D18" s="742"/>
      <c r="E18" s="742"/>
      <c r="F18" s="742"/>
      <c r="G18" s="742"/>
      <c r="H18" s="742"/>
      <c r="I18" s="742"/>
      <c r="J18" s="743"/>
      <c r="K18" s="743"/>
      <c r="L18" s="743"/>
      <c r="M18" s="743"/>
      <c r="N18" s="743"/>
      <c r="O18" s="743"/>
      <c r="P18" s="743"/>
      <c r="Q18" s="743"/>
      <c r="R18" s="744"/>
      <c r="S18" s="744"/>
      <c r="T18" s="744"/>
      <c r="U18" s="744"/>
      <c r="V18" s="744"/>
      <c r="W18" s="744"/>
      <c r="X18" s="744"/>
      <c r="Y18" s="745"/>
    </row>
    <row r="19" spans="2:25" s="25" customFormat="1" ht="14.1" customHeight="1" x14ac:dyDescent="0.15">
      <c r="B19" s="742"/>
      <c r="C19" s="742"/>
      <c r="D19" s="742"/>
      <c r="E19" s="742"/>
      <c r="F19" s="742"/>
      <c r="G19" s="742"/>
      <c r="H19" s="742"/>
      <c r="I19" s="742"/>
      <c r="J19" s="743"/>
      <c r="K19" s="743"/>
      <c r="L19" s="743"/>
      <c r="M19" s="743"/>
      <c r="N19" s="743"/>
      <c r="O19" s="743"/>
      <c r="P19" s="743"/>
      <c r="Q19" s="743"/>
      <c r="R19" s="744"/>
      <c r="S19" s="744"/>
      <c r="T19" s="744"/>
      <c r="U19" s="744"/>
      <c r="V19" s="744"/>
      <c r="W19" s="744"/>
      <c r="X19" s="744"/>
      <c r="Y19" s="745"/>
    </row>
    <row r="20" spans="2:25" s="25" customFormat="1" ht="14.1" customHeight="1" x14ac:dyDescent="0.15">
      <c r="B20" s="742"/>
      <c r="C20" s="742"/>
      <c r="D20" s="742"/>
      <c r="E20" s="742"/>
      <c r="F20" s="742"/>
      <c r="G20" s="742"/>
      <c r="H20" s="742"/>
      <c r="I20" s="742"/>
      <c r="J20" s="743"/>
      <c r="K20" s="743"/>
      <c r="L20" s="743"/>
      <c r="M20" s="743"/>
      <c r="N20" s="743"/>
      <c r="O20" s="743"/>
      <c r="P20" s="743"/>
      <c r="Q20" s="743"/>
      <c r="R20" s="744"/>
      <c r="S20" s="744"/>
      <c r="T20" s="744"/>
      <c r="U20" s="744"/>
      <c r="V20" s="744"/>
      <c r="W20" s="744"/>
      <c r="X20" s="744"/>
      <c r="Y20" s="745"/>
    </row>
    <row r="21" spans="2:25" s="25" customFormat="1" ht="14.1" customHeight="1" x14ac:dyDescent="0.15">
      <c r="B21" s="742"/>
      <c r="C21" s="742"/>
      <c r="D21" s="742"/>
      <c r="E21" s="742"/>
      <c r="F21" s="742"/>
      <c r="G21" s="742"/>
      <c r="H21" s="742"/>
      <c r="I21" s="742"/>
      <c r="J21" s="743"/>
      <c r="K21" s="743"/>
      <c r="L21" s="743"/>
      <c r="M21" s="743"/>
      <c r="N21" s="743"/>
      <c r="O21" s="743"/>
      <c r="P21" s="743"/>
      <c r="Q21" s="743"/>
      <c r="R21" s="744"/>
      <c r="S21" s="744"/>
      <c r="T21" s="744"/>
      <c r="U21" s="744"/>
      <c r="V21" s="744"/>
      <c r="W21" s="744"/>
      <c r="X21" s="744"/>
      <c r="Y21" s="745"/>
    </row>
    <row r="22" spans="2:25" ht="15" customHeight="1" x14ac:dyDescent="0.15">
      <c r="B22" s="753" t="s">
        <v>305</v>
      </c>
      <c r="C22" s="754"/>
      <c r="D22" s="755"/>
      <c r="E22" s="169" t="s">
        <v>742</v>
      </c>
      <c r="F22" s="753" t="s">
        <v>306</v>
      </c>
      <c r="G22" s="754"/>
      <c r="H22" s="755"/>
      <c r="I22" s="170">
        <v>2</v>
      </c>
      <c r="J22" s="753" t="s">
        <v>305</v>
      </c>
      <c r="K22" s="754"/>
      <c r="L22" s="755"/>
      <c r="M22" s="169" t="s">
        <v>743</v>
      </c>
      <c r="N22" s="753" t="s">
        <v>306</v>
      </c>
      <c r="O22" s="754"/>
      <c r="P22" s="755"/>
      <c r="Q22" s="170">
        <v>1</v>
      </c>
      <c r="R22" s="753" t="s">
        <v>305</v>
      </c>
      <c r="S22" s="754"/>
      <c r="T22" s="755"/>
      <c r="U22" s="169" t="s">
        <v>744</v>
      </c>
      <c r="V22" s="753" t="s">
        <v>306</v>
      </c>
      <c r="W22" s="754"/>
      <c r="X22" s="755"/>
      <c r="Y22" s="170">
        <v>1</v>
      </c>
    </row>
    <row r="23" spans="2:25" ht="15" customHeight="1" x14ac:dyDescent="0.15">
      <c r="B23" s="753" t="s">
        <v>307</v>
      </c>
      <c r="C23" s="754"/>
      <c r="D23" s="178" t="s">
        <v>501</v>
      </c>
      <c r="E23" s="756" t="s">
        <v>476</v>
      </c>
      <c r="F23" s="757"/>
      <c r="G23" s="757"/>
      <c r="H23" s="757"/>
      <c r="I23" s="758"/>
      <c r="J23" s="753" t="s">
        <v>307</v>
      </c>
      <c r="K23" s="754"/>
      <c r="L23" s="178" t="s">
        <v>501</v>
      </c>
      <c r="M23" s="756" t="s">
        <v>476</v>
      </c>
      <c r="N23" s="757"/>
      <c r="O23" s="757"/>
      <c r="P23" s="757"/>
      <c r="Q23" s="758"/>
      <c r="R23" s="753" t="s">
        <v>307</v>
      </c>
      <c r="S23" s="754"/>
      <c r="T23" s="178" t="s">
        <v>501</v>
      </c>
      <c r="U23" s="756" t="s">
        <v>476</v>
      </c>
      <c r="V23" s="757"/>
      <c r="W23" s="757"/>
      <c r="X23" s="757"/>
      <c r="Y23" s="758"/>
    </row>
    <row r="24" spans="2:25" ht="15" customHeight="1" x14ac:dyDescent="0.15">
      <c r="B24" s="753" t="s">
        <v>308</v>
      </c>
      <c r="C24" s="755"/>
      <c r="D24" s="278" t="s">
        <v>493</v>
      </c>
      <c r="E24" s="280"/>
      <c r="F24" s="753" t="s">
        <v>309</v>
      </c>
      <c r="G24" s="755"/>
      <c r="H24" s="346" t="s">
        <v>499</v>
      </c>
      <c r="I24" s="346"/>
      <c r="J24" s="753" t="s">
        <v>308</v>
      </c>
      <c r="K24" s="755"/>
      <c r="L24" s="278" t="s">
        <v>493</v>
      </c>
      <c r="M24" s="280"/>
      <c r="N24" s="753" t="s">
        <v>309</v>
      </c>
      <c r="O24" s="755"/>
      <c r="P24" s="346" t="s">
        <v>499</v>
      </c>
      <c r="Q24" s="346"/>
      <c r="R24" s="753" t="s">
        <v>308</v>
      </c>
      <c r="S24" s="755"/>
      <c r="T24" s="278" t="s">
        <v>493</v>
      </c>
      <c r="U24" s="280"/>
      <c r="V24" s="753" t="s">
        <v>309</v>
      </c>
      <c r="W24" s="755"/>
      <c r="X24" s="346" t="s">
        <v>499</v>
      </c>
      <c r="Y24" s="346"/>
    </row>
    <row r="25" spans="2:25" ht="15" customHeight="1" x14ac:dyDescent="0.15">
      <c r="B25" s="772" t="s">
        <v>310</v>
      </c>
      <c r="C25" s="772"/>
      <c r="D25" s="178" t="s">
        <v>602</v>
      </c>
      <c r="E25" s="202" t="s">
        <v>311</v>
      </c>
      <c r="F25" s="773" t="s">
        <v>738</v>
      </c>
      <c r="G25" s="773"/>
      <c r="H25" s="773"/>
      <c r="I25" s="773"/>
      <c r="J25" s="772" t="s">
        <v>310</v>
      </c>
      <c r="K25" s="772"/>
      <c r="L25" s="178" t="s">
        <v>602</v>
      </c>
      <c r="M25" s="202" t="s">
        <v>311</v>
      </c>
      <c r="N25" s="773" t="s">
        <v>738</v>
      </c>
      <c r="O25" s="773"/>
      <c r="P25" s="773"/>
      <c r="Q25" s="773"/>
      <c r="R25" s="772" t="s">
        <v>310</v>
      </c>
      <c r="S25" s="772"/>
      <c r="T25" s="178" t="s">
        <v>602</v>
      </c>
      <c r="U25" s="202" t="s">
        <v>311</v>
      </c>
      <c r="V25" s="773" t="s">
        <v>738</v>
      </c>
      <c r="W25" s="773"/>
      <c r="X25" s="773"/>
      <c r="Y25" s="773"/>
    </row>
    <row r="26" spans="2:25" s="25" customFormat="1" ht="14.1" customHeight="1" x14ac:dyDescent="0.15">
      <c r="B26" s="741"/>
      <c r="C26" s="741"/>
      <c r="D26" s="741"/>
      <c r="E26" s="741"/>
      <c r="F26" s="741"/>
      <c r="G26" s="741"/>
      <c r="H26" s="741"/>
      <c r="I26" s="741"/>
      <c r="J26" s="743"/>
      <c r="K26" s="743"/>
      <c r="L26" s="743"/>
      <c r="M26" s="743"/>
      <c r="N26" s="743"/>
      <c r="O26" s="743"/>
      <c r="P26" s="743"/>
      <c r="Q26" s="743"/>
      <c r="R26" s="746"/>
      <c r="S26" s="747"/>
      <c r="T26" s="747"/>
      <c r="U26" s="747"/>
      <c r="V26" s="747"/>
      <c r="W26" s="747"/>
      <c r="X26" s="747"/>
      <c r="Y26" s="748"/>
    </row>
    <row r="27" spans="2:25" s="25" customFormat="1" ht="14.1" customHeight="1" x14ac:dyDescent="0.15">
      <c r="B27" s="742"/>
      <c r="C27" s="742"/>
      <c r="D27" s="742"/>
      <c r="E27" s="742"/>
      <c r="F27" s="742"/>
      <c r="G27" s="742"/>
      <c r="H27" s="742"/>
      <c r="I27" s="742"/>
      <c r="J27" s="743"/>
      <c r="K27" s="743"/>
      <c r="L27" s="743"/>
      <c r="M27" s="743"/>
      <c r="N27" s="743"/>
      <c r="O27" s="743"/>
      <c r="P27" s="743"/>
      <c r="Q27" s="743"/>
      <c r="R27" s="749"/>
      <c r="S27" s="744"/>
      <c r="T27" s="744"/>
      <c r="U27" s="744"/>
      <c r="V27" s="744"/>
      <c r="W27" s="744"/>
      <c r="X27" s="744"/>
      <c r="Y27" s="745"/>
    </row>
    <row r="28" spans="2:25" s="25" customFormat="1" ht="14.1" customHeight="1" x14ac:dyDescent="0.15">
      <c r="B28" s="742"/>
      <c r="C28" s="742"/>
      <c r="D28" s="742"/>
      <c r="E28" s="742"/>
      <c r="F28" s="742"/>
      <c r="G28" s="742"/>
      <c r="H28" s="742"/>
      <c r="I28" s="742"/>
      <c r="J28" s="743"/>
      <c r="K28" s="743"/>
      <c r="L28" s="743"/>
      <c r="M28" s="743"/>
      <c r="N28" s="743"/>
      <c r="O28" s="743"/>
      <c r="P28" s="743"/>
      <c r="Q28" s="743"/>
      <c r="R28" s="749"/>
      <c r="S28" s="744"/>
      <c r="T28" s="744"/>
      <c r="U28" s="744"/>
      <c r="V28" s="744"/>
      <c r="W28" s="744"/>
      <c r="X28" s="744"/>
      <c r="Y28" s="745"/>
    </row>
    <row r="29" spans="2:25" s="25" customFormat="1" ht="14.1" customHeight="1" x14ac:dyDescent="0.15">
      <c r="B29" s="742"/>
      <c r="C29" s="742"/>
      <c r="D29" s="742"/>
      <c r="E29" s="742"/>
      <c r="F29" s="742"/>
      <c r="G29" s="742"/>
      <c r="H29" s="742"/>
      <c r="I29" s="742"/>
      <c r="J29" s="743"/>
      <c r="K29" s="743"/>
      <c r="L29" s="743"/>
      <c r="M29" s="743"/>
      <c r="N29" s="743"/>
      <c r="O29" s="743"/>
      <c r="P29" s="743"/>
      <c r="Q29" s="743"/>
      <c r="R29" s="749"/>
      <c r="S29" s="744"/>
      <c r="T29" s="744"/>
      <c r="U29" s="744"/>
      <c r="V29" s="744"/>
      <c r="W29" s="744"/>
      <c r="X29" s="744"/>
      <c r="Y29" s="745"/>
    </row>
    <row r="30" spans="2:25" s="25" customFormat="1" ht="14.1" customHeight="1" x14ac:dyDescent="0.15">
      <c r="B30" s="742"/>
      <c r="C30" s="742"/>
      <c r="D30" s="742"/>
      <c r="E30" s="742"/>
      <c r="F30" s="742"/>
      <c r="G30" s="742"/>
      <c r="H30" s="742"/>
      <c r="I30" s="742"/>
      <c r="J30" s="743"/>
      <c r="K30" s="743"/>
      <c r="L30" s="743"/>
      <c r="M30" s="743"/>
      <c r="N30" s="743"/>
      <c r="O30" s="743"/>
      <c r="P30" s="743"/>
      <c r="Q30" s="743"/>
      <c r="R30" s="749"/>
      <c r="S30" s="744"/>
      <c r="T30" s="744"/>
      <c r="U30" s="744"/>
      <c r="V30" s="744"/>
      <c r="W30" s="744"/>
      <c r="X30" s="744"/>
      <c r="Y30" s="745"/>
    </row>
    <row r="31" spans="2:25" s="25" customFormat="1" ht="14.1" customHeight="1" x14ac:dyDescent="0.15">
      <c r="B31" s="742"/>
      <c r="C31" s="742"/>
      <c r="D31" s="742"/>
      <c r="E31" s="742"/>
      <c r="F31" s="742"/>
      <c r="G31" s="742"/>
      <c r="H31" s="742"/>
      <c r="I31" s="742"/>
      <c r="J31" s="743"/>
      <c r="K31" s="743"/>
      <c r="L31" s="743"/>
      <c r="M31" s="743"/>
      <c r="N31" s="743"/>
      <c r="O31" s="743"/>
      <c r="P31" s="743"/>
      <c r="Q31" s="743"/>
      <c r="R31" s="749"/>
      <c r="S31" s="744"/>
      <c r="T31" s="744"/>
      <c r="U31" s="744"/>
      <c r="V31" s="744"/>
      <c r="W31" s="744"/>
      <c r="X31" s="744"/>
      <c r="Y31" s="745"/>
    </row>
    <row r="32" spans="2:25" s="25" customFormat="1" ht="14.1" customHeight="1" x14ac:dyDescent="0.15">
      <c r="B32" s="742"/>
      <c r="C32" s="742"/>
      <c r="D32" s="742"/>
      <c r="E32" s="742"/>
      <c r="F32" s="742"/>
      <c r="G32" s="742"/>
      <c r="H32" s="742"/>
      <c r="I32" s="742"/>
      <c r="J32" s="743"/>
      <c r="K32" s="743"/>
      <c r="L32" s="743"/>
      <c r="M32" s="743"/>
      <c r="N32" s="743"/>
      <c r="O32" s="743"/>
      <c r="P32" s="743"/>
      <c r="Q32" s="743"/>
      <c r="R32" s="749"/>
      <c r="S32" s="744"/>
      <c r="T32" s="744"/>
      <c r="U32" s="744"/>
      <c r="V32" s="744"/>
      <c r="W32" s="744"/>
      <c r="X32" s="744"/>
      <c r="Y32" s="745"/>
    </row>
    <row r="33" spans="2:25" s="25" customFormat="1" ht="14.1" customHeight="1" x14ac:dyDescent="0.15">
      <c r="B33" s="742"/>
      <c r="C33" s="742"/>
      <c r="D33" s="742"/>
      <c r="E33" s="742"/>
      <c r="F33" s="742"/>
      <c r="G33" s="742"/>
      <c r="H33" s="742"/>
      <c r="I33" s="742"/>
      <c r="J33" s="743"/>
      <c r="K33" s="743"/>
      <c r="L33" s="743"/>
      <c r="M33" s="743"/>
      <c r="N33" s="743"/>
      <c r="O33" s="743"/>
      <c r="P33" s="743"/>
      <c r="Q33" s="743"/>
      <c r="R33" s="749"/>
      <c r="S33" s="744"/>
      <c r="T33" s="744"/>
      <c r="U33" s="744"/>
      <c r="V33" s="744"/>
      <c r="W33" s="744"/>
      <c r="X33" s="744"/>
      <c r="Y33" s="745"/>
    </row>
    <row r="34" spans="2:25" s="25" customFormat="1" ht="14.1" customHeight="1" x14ac:dyDescent="0.15">
      <c r="B34" s="742"/>
      <c r="C34" s="742"/>
      <c r="D34" s="742"/>
      <c r="E34" s="742"/>
      <c r="F34" s="742"/>
      <c r="G34" s="742"/>
      <c r="H34" s="742"/>
      <c r="I34" s="742"/>
      <c r="J34" s="743"/>
      <c r="K34" s="743"/>
      <c r="L34" s="743"/>
      <c r="M34" s="743"/>
      <c r="N34" s="743"/>
      <c r="O34" s="743"/>
      <c r="P34" s="743"/>
      <c r="Q34" s="743"/>
      <c r="R34" s="749"/>
      <c r="S34" s="744"/>
      <c r="T34" s="744"/>
      <c r="U34" s="744"/>
      <c r="V34" s="744"/>
      <c r="W34" s="744"/>
      <c r="X34" s="744"/>
      <c r="Y34" s="745"/>
    </row>
    <row r="35" spans="2:25" s="25" customFormat="1" ht="14.1" customHeight="1" x14ac:dyDescent="0.15">
      <c r="B35" s="742"/>
      <c r="C35" s="742"/>
      <c r="D35" s="742"/>
      <c r="E35" s="742"/>
      <c r="F35" s="742"/>
      <c r="G35" s="742"/>
      <c r="H35" s="742"/>
      <c r="I35" s="742"/>
      <c r="J35" s="743"/>
      <c r="K35" s="743"/>
      <c r="L35" s="743"/>
      <c r="M35" s="743"/>
      <c r="N35" s="743"/>
      <c r="O35" s="743"/>
      <c r="P35" s="743"/>
      <c r="Q35" s="743"/>
      <c r="R35" s="749"/>
      <c r="S35" s="744"/>
      <c r="T35" s="744"/>
      <c r="U35" s="744"/>
      <c r="V35" s="744"/>
      <c r="W35" s="744"/>
      <c r="X35" s="744"/>
      <c r="Y35" s="745"/>
    </row>
    <row r="36" spans="2:25" s="25" customFormat="1" ht="14.1" customHeight="1" x14ac:dyDescent="0.15">
      <c r="B36" s="742"/>
      <c r="C36" s="742"/>
      <c r="D36" s="742"/>
      <c r="E36" s="742"/>
      <c r="F36" s="742"/>
      <c r="G36" s="742"/>
      <c r="H36" s="742"/>
      <c r="I36" s="742"/>
      <c r="J36" s="743"/>
      <c r="K36" s="743"/>
      <c r="L36" s="743"/>
      <c r="M36" s="743"/>
      <c r="N36" s="743"/>
      <c r="O36" s="743"/>
      <c r="P36" s="743"/>
      <c r="Q36" s="743"/>
      <c r="R36" s="749"/>
      <c r="S36" s="744"/>
      <c r="T36" s="744"/>
      <c r="U36" s="744"/>
      <c r="V36" s="744"/>
      <c r="W36" s="744"/>
      <c r="X36" s="744"/>
      <c r="Y36" s="745"/>
    </row>
    <row r="37" spans="2:25" s="25" customFormat="1" ht="14.1" customHeight="1" x14ac:dyDescent="0.15">
      <c r="B37" s="742"/>
      <c r="C37" s="742"/>
      <c r="D37" s="742"/>
      <c r="E37" s="742"/>
      <c r="F37" s="742"/>
      <c r="G37" s="742"/>
      <c r="H37" s="742"/>
      <c r="I37" s="742"/>
      <c r="J37" s="743"/>
      <c r="K37" s="743"/>
      <c r="L37" s="743"/>
      <c r="M37" s="743"/>
      <c r="N37" s="743"/>
      <c r="O37" s="743"/>
      <c r="P37" s="743"/>
      <c r="Q37" s="743"/>
      <c r="R37" s="749"/>
      <c r="S37" s="744"/>
      <c r="T37" s="744"/>
      <c r="U37" s="744"/>
      <c r="V37" s="744"/>
      <c r="W37" s="744"/>
      <c r="X37" s="744"/>
      <c r="Y37" s="745"/>
    </row>
    <row r="38" spans="2:25" s="25" customFormat="1" ht="14.1" customHeight="1" x14ac:dyDescent="0.15">
      <c r="B38" s="742"/>
      <c r="C38" s="742"/>
      <c r="D38" s="742"/>
      <c r="E38" s="742"/>
      <c r="F38" s="742"/>
      <c r="G38" s="742"/>
      <c r="H38" s="742"/>
      <c r="I38" s="742"/>
      <c r="J38" s="743"/>
      <c r="K38" s="743"/>
      <c r="L38" s="743"/>
      <c r="M38" s="743"/>
      <c r="N38" s="743"/>
      <c r="O38" s="743"/>
      <c r="P38" s="743"/>
      <c r="Q38" s="743"/>
      <c r="R38" s="750"/>
      <c r="S38" s="751"/>
      <c r="T38" s="751"/>
      <c r="U38" s="751"/>
      <c r="V38" s="751"/>
      <c r="W38" s="751"/>
      <c r="X38" s="751"/>
      <c r="Y38" s="752"/>
    </row>
    <row r="39" spans="2:25" ht="15" customHeight="1" x14ac:dyDescent="0.15">
      <c r="B39" s="26"/>
      <c r="C39" s="28" t="s">
        <v>312</v>
      </c>
      <c r="D39" s="25"/>
      <c r="E39" s="26"/>
      <c r="F39" s="26"/>
      <c r="G39" s="26"/>
      <c r="H39" s="26"/>
      <c r="I39" s="26"/>
      <c r="J39" s="23"/>
      <c r="K39" s="23"/>
      <c r="L39" s="23"/>
      <c r="M39" s="23"/>
      <c r="N39" s="23"/>
      <c r="O39" s="23"/>
      <c r="P39" s="23"/>
      <c r="Q39" s="23"/>
      <c r="R39" s="201"/>
      <c r="S39" s="201"/>
      <c r="T39" s="201"/>
      <c r="U39" s="201"/>
      <c r="V39" s="201"/>
      <c r="W39" s="201"/>
      <c r="X39" s="201"/>
      <c r="Y39" s="201"/>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1">
    <dataValidation allowBlank="1" showInputMessage="1" showErrorMessage="1" prompt="覆工スパン毎に連番を記入。_x000a_数値で入力する。" sqref="I5 Q22 I22 Q5 Y5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showInputMessage="1" showErrorMessage="1" xr:uid="{C8762ECE-9564-46F4-B1B1-482F65AA07AD}">
          <x14:formula1>
            <xm:f>'(参考)リスト'!$B$52:$B$55</xm:f>
          </x14:formula1>
          <xm:sqref>D6 L23 D23 L6 T6 T23</xm:sqref>
        </x14:dataValidation>
        <x14:dataValidation type="list" allowBlank="1" showInputMessage="1" showErrorMessage="1" xr:uid="{2E1B1C6E-A317-4661-8E40-5E9B2605C366}">
          <x14:formula1>
            <xm:f>'(参考)リスト'!$E$52:$E$58</xm:f>
          </x14:formula1>
          <xm:sqref>H7:I7 P24:Q24 H24:I24 P7:Q7 X7:Y7 X24:Y24</xm:sqref>
        </x14:dataValidation>
        <x14:dataValidation type="list" allowBlank="1" showInputMessage="1" showErrorMessage="1" xr:uid="{DC851FC4-7E97-4A3E-AD87-5F57DBCA505C}">
          <x14:formula1>
            <xm:f>'(参考)リスト'!$F$52:$F$53</xm:f>
          </x14:formula1>
          <xm:sqref>D8 L25 D25 L8 T8 T25</xm:sqref>
        </x14:dataValidation>
        <x14:dataValidation type="list" allowBlank="1" showInputMessage="1" showErrorMessage="1" xr:uid="{11C77985-F9AF-4CC9-9584-AC1C3C3C8460}">
          <x14:formula1>
            <xm:f>'(参考)リスト'!$D$52:$D$54</xm:f>
          </x14:formula1>
          <xm:sqref>D7:E7 L24:M24 D24:E24 L7:M7 T7:U7 T24:U24</xm:sqref>
        </x14:dataValidation>
        <x14:dataValidation type="list" allowBlank="1" showInputMessage="1" showErrorMessage="1" xr:uid="{381490D1-7C82-4082-B7F5-669F7105D1D9}">
          <x14:formula1>
            <xm:f>'(参考)リスト'!$C$52:$C$83</xm:f>
          </x14:formula1>
          <xm:sqref>U6:Y6 U23:Y23 E6:I6 M23:Q23 M6:Q6 E23:I23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46DE7-251F-49BB-BDC2-D79831088F60}">
  <sheetPr codeName="Sheet51">
    <pageSetUpPr fitToPage="1"/>
  </sheetPr>
  <dimension ref="B1:Z59"/>
  <sheetViews>
    <sheetView showGridLines="0" showZeros="0" view="pageBreakPreview" zoomScaleNormal="70" zoomScaleSheetLayoutView="100" workbookViewId="0">
      <selection activeCell="R26" sqref="R26:Y38"/>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5" t="s">
        <v>303</v>
      </c>
      <c r="C2" s="166"/>
      <c r="D2" s="166"/>
      <c r="E2" s="166"/>
      <c r="F2" s="166"/>
      <c r="G2" s="166"/>
      <c r="H2" s="166"/>
      <c r="I2" s="166"/>
      <c r="J2" s="166"/>
      <c r="K2" s="166"/>
      <c r="L2" s="166"/>
      <c r="M2" s="166"/>
      <c r="N2" s="166"/>
      <c r="O2" s="166"/>
      <c r="P2" s="166"/>
      <c r="Q2" s="166"/>
    </row>
    <row r="3" spans="2:25" ht="25.15" customHeight="1" x14ac:dyDescent="0.15">
      <c r="B3" s="759" t="s">
        <v>280</v>
      </c>
      <c r="C3" s="759"/>
      <c r="D3" s="759"/>
      <c r="E3" s="760" t="str">
        <f>+'様式A-1'!$D$3</f>
        <v>ナカヤマトンネル</v>
      </c>
      <c r="F3" s="760"/>
      <c r="G3" s="760"/>
      <c r="H3" s="760"/>
      <c r="I3" s="753" t="s">
        <v>281</v>
      </c>
      <c r="J3" s="754"/>
      <c r="K3" s="755"/>
      <c r="L3" s="278" t="str">
        <f>+'様式A-1'!$J$3</f>
        <v>一般県道藤生停車場錦帯橋線</v>
      </c>
      <c r="M3" s="279"/>
      <c r="N3" s="280"/>
      <c r="O3" s="774" t="s">
        <v>282</v>
      </c>
      <c r="P3" s="775"/>
      <c r="Q3" s="776"/>
      <c r="R3" s="761" t="str">
        <f>+'様式B (1)'!$S$3</f>
        <v>復建調査設計株式会社</v>
      </c>
      <c r="S3" s="762"/>
      <c r="T3" s="763"/>
      <c r="U3" s="780" t="s">
        <v>304</v>
      </c>
      <c r="V3" s="781"/>
      <c r="W3" s="784">
        <f>+'様式B (1)'!$P$2</f>
        <v>45861</v>
      </c>
      <c r="X3" s="785"/>
      <c r="Y3" s="786"/>
    </row>
    <row r="4" spans="2:25" ht="25.15" customHeight="1" x14ac:dyDescent="0.15">
      <c r="B4" s="764" t="s">
        <v>283</v>
      </c>
      <c r="C4" s="764"/>
      <c r="D4" s="764"/>
      <c r="E4" s="765" t="str">
        <f>+'様式A-1'!$D$4</f>
        <v>中山トンネル</v>
      </c>
      <c r="F4" s="765"/>
      <c r="G4" s="765"/>
      <c r="H4" s="765"/>
      <c r="I4" s="753" t="s">
        <v>284</v>
      </c>
      <c r="J4" s="754"/>
      <c r="K4" s="755"/>
      <c r="L4" s="766" t="str">
        <f>+'様式A-1'!$R$3</f>
        <v>山口県岩国土木建築事務所</v>
      </c>
      <c r="M4" s="767"/>
      <c r="N4" s="768"/>
      <c r="O4" s="777"/>
      <c r="P4" s="778"/>
      <c r="Q4" s="779"/>
      <c r="R4" s="769" t="str">
        <f>+'様式B (1)'!$S$4</f>
        <v>小笠原洋</v>
      </c>
      <c r="S4" s="770"/>
      <c r="T4" s="771"/>
      <c r="U4" s="782"/>
      <c r="V4" s="783"/>
      <c r="W4" s="787"/>
      <c r="X4" s="788"/>
      <c r="Y4" s="789"/>
    </row>
    <row r="5" spans="2:25" ht="15" customHeight="1" x14ac:dyDescent="0.15">
      <c r="B5" s="753" t="s">
        <v>305</v>
      </c>
      <c r="C5" s="754"/>
      <c r="D5" s="755"/>
      <c r="E5" s="169" t="s">
        <v>745</v>
      </c>
      <c r="F5" s="753" t="s">
        <v>306</v>
      </c>
      <c r="G5" s="754"/>
      <c r="H5" s="755"/>
      <c r="I5" s="170">
        <v>1</v>
      </c>
      <c r="J5" s="753" t="s">
        <v>305</v>
      </c>
      <c r="K5" s="754"/>
      <c r="L5" s="755"/>
      <c r="M5" s="169" t="s">
        <v>746</v>
      </c>
      <c r="N5" s="753" t="s">
        <v>306</v>
      </c>
      <c r="O5" s="754"/>
      <c r="P5" s="755"/>
      <c r="Q5" s="170">
        <v>1</v>
      </c>
      <c r="R5" s="753" t="s">
        <v>305</v>
      </c>
      <c r="S5" s="754"/>
      <c r="T5" s="755"/>
      <c r="U5" s="169" t="s">
        <v>627</v>
      </c>
      <c r="V5" s="753" t="s">
        <v>306</v>
      </c>
      <c r="W5" s="754"/>
      <c r="X5" s="755"/>
      <c r="Y5" s="170">
        <v>1</v>
      </c>
    </row>
    <row r="6" spans="2:25" ht="15" customHeight="1" x14ac:dyDescent="0.15">
      <c r="B6" s="753" t="s">
        <v>307</v>
      </c>
      <c r="C6" s="754"/>
      <c r="D6" s="178" t="s">
        <v>501</v>
      </c>
      <c r="E6" s="756" t="s">
        <v>476</v>
      </c>
      <c r="F6" s="757"/>
      <c r="G6" s="757"/>
      <c r="H6" s="757"/>
      <c r="I6" s="758"/>
      <c r="J6" s="753" t="s">
        <v>307</v>
      </c>
      <c r="K6" s="754"/>
      <c r="L6" s="178" t="s">
        <v>501</v>
      </c>
      <c r="M6" s="756" t="s">
        <v>476</v>
      </c>
      <c r="N6" s="757"/>
      <c r="O6" s="757"/>
      <c r="P6" s="757"/>
      <c r="Q6" s="758"/>
      <c r="R6" s="753" t="s">
        <v>307</v>
      </c>
      <c r="S6" s="754"/>
      <c r="T6" s="178" t="s">
        <v>501</v>
      </c>
      <c r="U6" s="756" t="s">
        <v>476</v>
      </c>
      <c r="V6" s="757"/>
      <c r="W6" s="757"/>
      <c r="X6" s="757"/>
      <c r="Y6" s="758"/>
    </row>
    <row r="7" spans="2:25" ht="15" customHeight="1" x14ac:dyDescent="0.15">
      <c r="B7" s="753" t="s">
        <v>308</v>
      </c>
      <c r="C7" s="755"/>
      <c r="D7" s="278" t="s">
        <v>493</v>
      </c>
      <c r="E7" s="280"/>
      <c r="F7" s="753" t="s">
        <v>309</v>
      </c>
      <c r="G7" s="755"/>
      <c r="H7" s="346" t="s">
        <v>499</v>
      </c>
      <c r="I7" s="346"/>
      <c r="J7" s="753" t="s">
        <v>308</v>
      </c>
      <c r="K7" s="755"/>
      <c r="L7" s="278" t="s">
        <v>493</v>
      </c>
      <c r="M7" s="280"/>
      <c r="N7" s="753" t="s">
        <v>309</v>
      </c>
      <c r="O7" s="755"/>
      <c r="P7" s="346" t="s">
        <v>499</v>
      </c>
      <c r="Q7" s="346"/>
      <c r="R7" s="753" t="s">
        <v>308</v>
      </c>
      <c r="S7" s="755"/>
      <c r="T7" s="278" t="s">
        <v>493</v>
      </c>
      <c r="U7" s="280"/>
      <c r="V7" s="753" t="s">
        <v>309</v>
      </c>
      <c r="W7" s="755"/>
      <c r="X7" s="346" t="s">
        <v>499</v>
      </c>
      <c r="Y7" s="346"/>
    </row>
    <row r="8" spans="2:25" ht="15" customHeight="1" x14ac:dyDescent="0.15">
      <c r="B8" s="772" t="s">
        <v>310</v>
      </c>
      <c r="C8" s="772"/>
      <c r="D8" s="178" t="s">
        <v>602</v>
      </c>
      <c r="E8" s="202" t="s">
        <v>311</v>
      </c>
      <c r="F8" s="773" t="s">
        <v>738</v>
      </c>
      <c r="G8" s="773"/>
      <c r="H8" s="773"/>
      <c r="I8" s="773"/>
      <c r="J8" s="772" t="s">
        <v>310</v>
      </c>
      <c r="K8" s="772"/>
      <c r="L8" s="178" t="s">
        <v>602</v>
      </c>
      <c r="M8" s="202" t="s">
        <v>311</v>
      </c>
      <c r="N8" s="773" t="s">
        <v>738</v>
      </c>
      <c r="O8" s="773"/>
      <c r="P8" s="773"/>
      <c r="Q8" s="773"/>
      <c r="R8" s="772" t="s">
        <v>310</v>
      </c>
      <c r="S8" s="772"/>
      <c r="T8" s="178" t="s">
        <v>602</v>
      </c>
      <c r="U8" s="202" t="s">
        <v>311</v>
      </c>
      <c r="V8" s="773" t="s">
        <v>738</v>
      </c>
      <c r="W8" s="773"/>
      <c r="X8" s="773"/>
      <c r="Y8" s="773"/>
    </row>
    <row r="9" spans="2:25" s="25" customFormat="1" ht="14.1" customHeight="1" x14ac:dyDescent="0.15">
      <c r="B9" s="741"/>
      <c r="C9" s="741"/>
      <c r="D9" s="741"/>
      <c r="E9" s="741"/>
      <c r="F9" s="741"/>
      <c r="G9" s="741"/>
      <c r="H9" s="741"/>
      <c r="I9" s="741"/>
      <c r="J9" s="743"/>
      <c r="K9" s="743"/>
      <c r="L9" s="743"/>
      <c r="M9" s="743"/>
      <c r="N9" s="743"/>
      <c r="O9" s="743"/>
      <c r="P9" s="743"/>
      <c r="Q9" s="743"/>
      <c r="R9" s="744"/>
      <c r="S9" s="744"/>
      <c r="T9" s="744"/>
      <c r="U9" s="744"/>
      <c r="V9" s="744"/>
      <c r="W9" s="744"/>
      <c r="X9" s="744"/>
      <c r="Y9" s="745"/>
    </row>
    <row r="10" spans="2:25" s="25" customFormat="1" ht="14.1" customHeight="1" x14ac:dyDescent="0.15">
      <c r="B10" s="742"/>
      <c r="C10" s="742"/>
      <c r="D10" s="742"/>
      <c r="E10" s="742"/>
      <c r="F10" s="742"/>
      <c r="G10" s="742"/>
      <c r="H10" s="742"/>
      <c r="I10" s="742"/>
      <c r="J10" s="743"/>
      <c r="K10" s="743"/>
      <c r="L10" s="743"/>
      <c r="M10" s="743"/>
      <c r="N10" s="743"/>
      <c r="O10" s="743"/>
      <c r="P10" s="743"/>
      <c r="Q10" s="743"/>
      <c r="R10" s="744"/>
      <c r="S10" s="744"/>
      <c r="T10" s="744"/>
      <c r="U10" s="744"/>
      <c r="V10" s="744"/>
      <c r="W10" s="744"/>
      <c r="X10" s="744"/>
      <c r="Y10" s="745"/>
    </row>
    <row r="11" spans="2:25" s="25" customFormat="1" ht="14.1" customHeight="1" x14ac:dyDescent="0.15">
      <c r="B11" s="742"/>
      <c r="C11" s="742"/>
      <c r="D11" s="742"/>
      <c r="E11" s="742"/>
      <c r="F11" s="742"/>
      <c r="G11" s="742"/>
      <c r="H11" s="742"/>
      <c r="I11" s="742"/>
      <c r="J11" s="743"/>
      <c r="K11" s="743"/>
      <c r="L11" s="743"/>
      <c r="M11" s="743"/>
      <c r="N11" s="743"/>
      <c r="O11" s="743"/>
      <c r="P11" s="743"/>
      <c r="Q11" s="743"/>
      <c r="R11" s="744"/>
      <c r="S11" s="744"/>
      <c r="T11" s="744"/>
      <c r="U11" s="744"/>
      <c r="V11" s="744"/>
      <c r="W11" s="744"/>
      <c r="X11" s="744"/>
      <c r="Y11" s="745"/>
    </row>
    <row r="12" spans="2:25" s="25" customFormat="1" ht="14.1" customHeight="1" x14ac:dyDescent="0.15">
      <c r="B12" s="742"/>
      <c r="C12" s="742"/>
      <c r="D12" s="742"/>
      <c r="E12" s="742"/>
      <c r="F12" s="742"/>
      <c r="G12" s="742"/>
      <c r="H12" s="742"/>
      <c r="I12" s="742"/>
      <c r="J12" s="743"/>
      <c r="K12" s="743"/>
      <c r="L12" s="743"/>
      <c r="M12" s="743"/>
      <c r="N12" s="743"/>
      <c r="O12" s="743"/>
      <c r="P12" s="743"/>
      <c r="Q12" s="743"/>
      <c r="R12" s="744"/>
      <c r="S12" s="744"/>
      <c r="T12" s="744"/>
      <c r="U12" s="744"/>
      <c r="V12" s="744"/>
      <c r="W12" s="744"/>
      <c r="X12" s="744"/>
      <c r="Y12" s="745"/>
    </row>
    <row r="13" spans="2:25" s="25" customFormat="1" ht="14.1" customHeight="1" x14ac:dyDescent="0.15">
      <c r="B13" s="742"/>
      <c r="C13" s="742"/>
      <c r="D13" s="742"/>
      <c r="E13" s="742"/>
      <c r="F13" s="742"/>
      <c r="G13" s="742"/>
      <c r="H13" s="742"/>
      <c r="I13" s="742"/>
      <c r="J13" s="743"/>
      <c r="K13" s="743"/>
      <c r="L13" s="743"/>
      <c r="M13" s="743"/>
      <c r="N13" s="743"/>
      <c r="O13" s="743"/>
      <c r="P13" s="743"/>
      <c r="Q13" s="743"/>
      <c r="R13" s="744"/>
      <c r="S13" s="744"/>
      <c r="T13" s="744"/>
      <c r="U13" s="744"/>
      <c r="V13" s="744"/>
      <c r="W13" s="744"/>
      <c r="X13" s="744"/>
      <c r="Y13" s="745"/>
    </row>
    <row r="14" spans="2:25" s="25" customFormat="1" ht="14.1" customHeight="1" x14ac:dyDescent="0.15">
      <c r="B14" s="742"/>
      <c r="C14" s="742"/>
      <c r="D14" s="742"/>
      <c r="E14" s="742"/>
      <c r="F14" s="742"/>
      <c r="G14" s="742"/>
      <c r="H14" s="742"/>
      <c r="I14" s="742"/>
      <c r="J14" s="743"/>
      <c r="K14" s="743"/>
      <c r="L14" s="743"/>
      <c r="M14" s="743"/>
      <c r="N14" s="743"/>
      <c r="O14" s="743"/>
      <c r="P14" s="743"/>
      <c r="Q14" s="743"/>
      <c r="R14" s="744"/>
      <c r="S14" s="744"/>
      <c r="T14" s="744"/>
      <c r="U14" s="744"/>
      <c r="V14" s="744"/>
      <c r="W14" s="744"/>
      <c r="X14" s="744"/>
      <c r="Y14" s="745"/>
    </row>
    <row r="15" spans="2:25" s="25" customFormat="1" ht="14.1" customHeight="1" x14ac:dyDescent="0.15">
      <c r="B15" s="742"/>
      <c r="C15" s="742"/>
      <c r="D15" s="742"/>
      <c r="E15" s="742"/>
      <c r="F15" s="742"/>
      <c r="G15" s="742"/>
      <c r="H15" s="742"/>
      <c r="I15" s="742"/>
      <c r="J15" s="743"/>
      <c r="K15" s="743"/>
      <c r="L15" s="743"/>
      <c r="M15" s="743"/>
      <c r="N15" s="743"/>
      <c r="O15" s="743"/>
      <c r="P15" s="743"/>
      <c r="Q15" s="743"/>
      <c r="R15" s="744"/>
      <c r="S15" s="744"/>
      <c r="T15" s="744"/>
      <c r="U15" s="744"/>
      <c r="V15" s="744"/>
      <c r="W15" s="744"/>
      <c r="X15" s="744"/>
      <c r="Y15" s="745"/>
    </row>
    <row r="16" spans="2:25" s="25" customFormat="1" ht="14.1" customHeight="1" x14ac:dyDescent="0.15">
      <c r="B16" s="742"/>
      <c r="C16" s="742"/>
      <c r="D16" s="742"/>
      <c r="E16" s="742"/>
      <c r="F16" s="742"/>
      <c r="G16" s="742"/>
      <c r="H16" s="742"/>
      <c r="I16" s="742"/>
      <c r="J16" s="743"/>
      <c r="K16" s="743"/>
      <c r="L16" s="743"/>
      <c r="M16" s="743"/>
      <c r="N16" s="743"/>
      <c r="O16" s="743"/>
      <c r="P16" s="743"/>
      <c r="Q16" s="743"/>
      <c r="R16" s="744"/>
      <c r="S16" s="744"/>
      <c r="T16" s="744"/>
      <c r="U16" s="744"/>
      <c r="V16" s="744"/>
      <c r="W16" s="744"/>
      <c r="X16" s="744"/>
      <c r="Y16" s="745"/>
    </row>
    <row r="17" spans="2:25" s="25" customFormat="1" ht="14.1" customHeight="1" x14ac:dyDescent="0.15">
      <c r="B17" s="742"/>
      <c r="C17" s="742"/>
      <c r="D17" s="742"/>
      <c r="E17" s="742"/>
      <c r="F17" s="742"/>
      <c r="G17" s="742"/>
      <c r="H17" s="742"/>
      <c r="I17" s="742"/>
      <c r="J17" s="743"/>
      <c r="K17" s="743"/>
      <c r="L17" s="743"/>
      <c r="M17" s="743"/>
      <c r="N17" s="743"/>
      <c r="O17" s="743"/>
      <c r="P17" s="743"/>
      <c r="Q17" s="743"/>
      <c r="R17" s="744"/>
      <c r="S17" s="744"/>
      <c r="T17" s="744"/>
      <c r="U17" s="744"/>
      <c r="V17" s="744"/>
      <c r="W17" s="744"/>
      <c r="X17" s="744"/>
      <c r="Y17" s="745"/>
    </row>
    <row r="18" spans="2:25" s="25" customFormat="1" ht="14.1" customHeight="1" x14ac:dyDescent="0.15">
      <c r="B18" s="742"/>
      <c r="C18" s="742"/>
      <c r="D18" s="742"/>
      <c r="E18" s="742"/>
      <c r="F18" s="742"/>
      <c r="G18" s="742"/>
      <c r="H18" s="742"/>
      <c r="I18" s="742"/>
      <c r="J18" s="743"/>
      <c r="K18" s="743"/>
      <c r="L18" s="743"/>
      <c r="M18" s="743"/>
      <c r="N18" s="743"/>
      <c r="O18" s="743"/>
      <c r="P18" s="743"/>
      <c r="Q18" s="743"/>
      <c r="R18" s="744"/>
      <c r="S18" s="744"/>
      <c r="T18" s="744"/>
      <c r="U18" s="744"/>
      <c r="V18" s="744"/>
      <c r="W18" s="744"/>
      <c r="X18" s="744"/>
      <c r="Y18" s="745"/>
    </row>
    <row r="19" spans="2:25" s="25" customFormat="1" ht="14.1" customHeight="1" x14ac:dyDescent="0.15">
      <c r="B19" s="742"/>
      <c r="C19" s="742"/>
      <c r="D19" s="742"/>
      <c r="E19" s="742"/>
      <c r="F19" s="742"/>
      <c r="G19" s="742"/>
      <c r="H19" s="742"/>
      <c r="I19" s="742"/>
      <c r="J19" s="743"/>
      <c r="K19" s="743"/>
      <c r="L19" s="743"/>
      <c r="M19" s="743"/>
      <c r="N19" s="743"/>
      <c r="O19" s="743"/>
      <c r="P19" s="743"/>
      <c r="Q19" s="743"/>
      <c r="R19" s="744"/>
      <c r="S19" s="744"/>
      <c r="T19" s="744"/>
      <c r="U19" s="744"/>
      <c r="V19" s="744"/>
      <c r="W19" s="744"/>
      <c r="X19" s="744"/>
      <c r="Y19" s="745"/>
    </row>
    <row r="20" spans="2:25" s="25" customFormat="1" ht="14.1" customHeight="1" x14ac:dyDescent="0.15">
      <c r="B20" s="742"/>
      <c r="C20" s="742"/>
      <c r="D20" s="742"/>
      <c r="E20" s="742"/>
      <c r="F20" s="742"/>
      <c r="G20" s="742"/>
      <c r="H20" s="742"/>
      <c r="I20" s="742"/>
      <c r="J20" s="743"/>
      <c r="K20" s="743"/>
      <c r="L20" s="743"/>
      <c r="M20" s="743"/>
      <c r="N20" s="743"/>
      <c r="O20" s="743"/>
      <c r="P20" s="743"/>
      <c r="Q20" s="743"/>
      <c r="R20" s="744"/>
      <c r="S20" s="744"/>
      <c r="T20" s="744"/>
      <c r="U20" s="744"/>
      <c r="V20" s="744"/>
      <c r="W20" s="744"/>
      <c r="X20" s="744"/>
      <c r="Y20" s="745"/>
    </row>
    <row r="21" spans="2:25" s="25" customFormat="1" ht="14.1" customHeight="1" x14ac:dyDescent="0.15">
      <c r="B21" s="742"/>
      <c r="C21" s="742"/>
      <c r="D21" s="742"/>
      <c r="E21" s="742"/>
      <c r="F21" s="742"/>
      <c r="G21" s="742"/>
      <c r="H21" s="742"/>
      <c r="I21" s="742"/>
      <c r="J21" s="743"/>
      <c r="K21" s="743"/>
      <c r="L21" s="743"/>
      <c r="M21" s="743"/>
      <c r="N21" s="743"/>
      <c r="O21" s="743"/>
      <c r="P21" s="743"/>
      <c r="Q21" s="743"/>
      <c r="R21" s="744"/>
      <c r="S21" s="744"/>
      <c r="T21" s="744"/>
      <c r="U21" s="744"/>
      <c r="V21" s="744"/>
      <c r="W21" s="744"/>
      <c r="X21" s="744"/>
      <c r="Y21" s="745"/>
    </row>
    <row r="22" spans="2:25" ht="15" customHeight="1" x14ac:dyDescent="0.15">
      <c r="B22" s="753" t="s">
        <v>305</v>
      </c>
      <c r="C22" s="754"/>
      <c r="D22" s="755"/>
      <c r="E22" s="169" t="s">
        <v>627</v>
      </c>
      <c r="F22" s="753" t="s">
        <v>306</v>
      </c>
      <c r="G22" s="754"/>
      <c r="H22" s="755"/>
      <c r="I22" s="170">
        <v>2</v>
      </c>
      <c r="J22" s="753" t="s">
        <v>305</v>
      </c>
      <c r="K22" s="754"/>
      <c r="L22" s="755"/>
      <c r="M22" s="169" t="s">
        <v>747</v>
      </c>
      <c r="N22" s="753" t="s">
        <v>306</v>
      </c>
      <c r="O22" s="754"/>
      <c r="P22" s="755"/>
      <c r="Q22" s="170">
        <v>1</v>
      </c>
      <c r="R22" s="753" t="s">
        <v>305</v>
      </c>
      <c r="S22" s="754"/>
      <c r="T22" s="755"/>
      <c r="U22" s="169" t="s">
        <v>748</v>
      </c>
      <c r="V22" s="753" t="s">
        <v>306</v>
      </c>
      <c r="W22" s="754"/>
      <c r="X22" s="755"/>
      <c r="Y22" s="170">
        <v>1</v>
      </c>
    </row>
    <row r="23" spans="2:25" ht="15" customHeight="1" x14ac:dyDescent="0.15">
      <c r="B23" s="753" t="s">
        <v>307</v>
      </c>
      <c r="C23" s="754"/>
      <c r="D23" s="178" t="s">
        <v>501</v>
      </c>
      <c r="E23" s="756" t="s">
        <v>476</v>
      </c>
      <c r="F23" s="757"/>
      <c r="G23" s="757"/>
      <c r="H23" s="757"/>
      <c r="I23" s="758"/>
      <c r="J23" s="753" t="s">
        <v>307</v>
      </c>
      <c r="K23" s="754"/>
      <c r="L23" s="178" t="s">
        <v>501</v>
      </c>
      <c r="M23" s="756" t="s">
        <v>476</v>
      </c>
      <c r="N23" s="757"/>
      <c r="O23" s="757"/>
      <c r="P23" s="757"/>
      <c r="Q23" s="758"/>
      <c r="R23" s="753" t="s">
        <v>307</v>
      </c>
      <c r="S23" s="754"/>
      <c r="T23" s="178" t="s">
        <v>501</v>
      </c>
      <c r="U23" s="756" t="s">
        <v>476</v>
      </c>
      <c r="V23" s="757"/>
      <c r="W23" s="757"/>
      <c r="X23" s="757"/>
      <c r="Y23" s="758"/>
    </row>
    <row r="24" spans="2:25" ht="15" customHeight="1" x14ac:dyDescent="0.15">
      <c r="B24" s="753" t="s">
        <v>308</v>
      </c>
      <c r="C24" s="755"/>
      <c r="D24" s="278" t="s">
        <v>493</v>
      </c>
      <c r="E24" s="280"/>
      <c r="F24" s="753" t="s">
        <v>309</v>
      </c>
      <c r="G24" s="755"/>
      <c r="H24" s="346" t="s">
        <v>499</v>
      </c>
      <c r="I24" s="346"/>
      <c r="J24" s="753" t="s">
        <v>308</v>
      </c>
      <c r="K24" s="755"/>
      <c r="L24" s="278" t="s">
        <v>493</v>
      </c>
      <c r="M24" s="280"/>
      <c r="N24" s="753" t="s">
        <v>309</v>
      </c>
      <c r="O24" s="755"/>
      <c r="P24" s="346" t="s">
        <v>499</v>
      </c>
      <c r="Q24" s="346"/>
      <c r="R24" s="753" t="s">
        <v>308</v>
      </c>
      <c r="S24" s="755"/>
      <c r="T24" s="278" t="s">
        <v>750</v>
      </c>
      <c r="U24" s="280"/>
      <c r="V24" s="753" t="s">
        <v>309</v>
      </c>
      <c r="W24" s="755"/>
      <c r="X24" s="346" t="s">
        <v>499</v>
      </c>
      <c r="Y24" s="346"/>
    </row>
    <row r="25" spans="2:25" ht="15" customHeight="1" x14ac:dyDescent="0.15">
      <c r="B25" s="772" t="s">
        <v>310</v>
      </c>
      <c r="C25" s="772"/>
      <c r="D25" s="178" t="s">
        <v>602</v>
      </c>
      <c r="E25" s="202" t="s">
        <v>311</v>
      </c>
      <c r="F25" s="773" t="s">
        <v>738</v>
      </c>
      <c r="G25" s="773"/>
      <c r="H25" s="773"/>
      <c r="I25" s="773"/>
      <c r="J25" s="772" t="s">
        <v>310</v>
      </c>
      <c r="K25" s="772"/>
      <c r="L25" s="178" t="s">
        <v>602</v>
      </c>
      <c r="M25" s="202" t="s">
        <v>311</v>
      </c>
      <c r="N25" s="773" t="s">
        <v>738</v>
      </c>
      <c r="O25" s="773"/>
      <c r="P25" s="773"/>
      <c r="Q25" s="773"/>
      <c r="R25" s="772" t="s">
        <v>310</v>
      </c>
      <c r="S25" s="772"/>
      <c r="T25" s="178" t="s">
        <v>602</v>
      </c>
      <c r="U25" s="202" t="s">
        <v>311</v>
      </c>
      <c r="V25" s="773" t="s">
        <v>749</v>
      </c>
      <c r="W25" s="773"/>
      <c r="X25" s="773"/>
      <c r="Y25" s="773"/>
    </row>
    <row r="26" spans="2:25" s="25" customFormat="1" ht="14.1" customHeight="1" x14ac:dyDescent="0.15">
      <c r="B26" s="741"/>
      <c r="C26" s="741"/>
      <c r="D26" s="741"/>
      <c r="E26" s="741"/>
      <c r="F26" s="741"/>
      <c r="G26" s="741"/>
      <c r="H26" s="741"/>
      <c r="I26" s="741"/>
      <c r="J26" s="743"/>
      <c r="K26" s="743"/>
      <c r="L26" s="743"/>
      <c r="M26" s="743"/>
      <c r="N26" s="743"/>
      <c r="O26" s="743"/>
      <c r="P26" s="743"/>
      <c r="Q26" s="743"/>
      <c r="R26" s="746"/>
      <c r="S26" s="747"/>
      <c r="T26" s="747"/>
      <c r="U26" s="747"/>
      <c r="V26" s="747"/>
      <c r="W26" s="747"/>
      <c r="X26" s="747"/>
      <c r="Y26" s="748"/>
    </row>
    <row r="27" spans="2:25" s="25" customFormat="1" ht="14.1" customHeight="1" x14ac:dyDescent="0.15">
      <c r="B27" s="742"/>
      <c r="C27" s="742"/>
      <c r="D27" s="742"/>
      <c r="E27" s="742"/>
      <c r="F27" s="742"/>
      <c r="G27" s="742"/>
      <c r="H27" s="742"/>
      <c r="I27" s="742"/>
      <c r="J27" s="743"/>
      <c r="K27" s="743"/>
      <c r="L27" s="743"/>
      <c r="M27" s="743"/>
      <c r="N27" s="743"/>
      <c r="O27" s="743"/>
      <c r="P27" s="743"/>
      <c r="Q27" s="743"/>
      <c r="R27" s="749"/>
      <c r="S27" s="744"/>
      <c r="T27" s="744"/>
      <c r="U27" s="744"/>
      <c r="V27" s="744"/>
      <c r="W27" s="744"/>
      <c r="X27" s="744"/>
      <c r="Y27" s="745"/>
    </row>
    <row r="28" spans="2:25" s="25" customFormat="1" ht="14.1" customHeight="1" x14ac:dyDescent="0.15">
      <c r="B28" s="742"/>
      <c r="C28" s="742"/>
      <c r="D28" s="742"/>
      <c r="E28" s="742"/>
      <c r="F28" s="742"/>
      <c r="G28" s="742"/>
      <c r="H28" s="742"/>
      <c r="I28" s="742"/>
      <c r="J28" s="743"/>
      <c r="K28" s="743"/>
      <c r="L28" s="743"/>
      <c r="M28" s="743"/>
      <c r="N28" s="743"/>
      <c r="O28" s="743"/>
      <c r="P28" s="743"/>
      <c r="Q28" s="743"/>
      <c r="R28" s="749"/>
      <c r="S28" s="744"/>
      <c r="T28" s="744"/>
      <c r="U28" s="744"/>
      <c r="V28" s="744"/>
      <c r="W28" s="744"/>
      <c r="X28" s="744"/>
      <c r="Y28" s="745"/>
    </row>
    <row r="29" spans="2:25" s="25" customFormat="1" ht="14.1" customHeight="1" x14ac:dyDescent="0.15">
      <c r="B29" s="742"/>
      <c r="C29" s="742"/>
      <c r="D29" s="742"/>
      <c r="E29" s="742"/>
      <c r="F29" s="742"/>
      <c r="G29" s="742"/>
      <c r="H29" s="742"/>
      <c r="I29" s="742"/>
      <c r="J29" s="743"/>
      <c r="K29" s="743"/>
      <c r="L29" s="743"/>
      <c r="M29" s="743"/>
      <c r="N29" s="743"/>
      <c r="O29" s="743"/>
      <c r="P29" s="743"/>
      <c r="Q29" s="743"/>
      <c r="R29" s="749"/>
      <c r="S29" s="744"/>
      <c r="T29" s="744"/>
      <c r="U29" s="744"/>
      <c r="V29" s="744"/>
      <c r="W29" s="744"/>
      <c r="X29" s="744"/>
      <c r="Y29" s="745"/>
    </row>
    <row r="30" spans="2:25" s="25" customFormat="1" ht="14.1" customHeight="1" x14ac:dyDescent="0.15">
      <c r="B30" s="742"/>
      <c r="C30" s="742"/>
      <c r="D30" s="742"/>
      <c r="E30" s="742"/>
      <c r="F30" s="742"/>
      <c r="G30" s="742"/>
      <c r="H30" s="742"/>
      <c r="I30" s="742"/>
      <c r="J30" s="743"/>
      <c r="K30" s="743"/>
      <c r="L30" s="743"/>
      <c r="M30" s="743"/>
      <c r="N30" s="743"/>
      <c r="O30" s="743"/>
      <c r="P30" s="743"/>
      <c r="Q30" s="743"/>
      <c r="R30" s="749"/>
      <c r="S30" s="744"/>
      <c r="T30" s="744"/>
      <c r="U30" s="744"/>
      <c r="V30" s="744"/>
      <c r="W30" s="744"/>
      <c r="X30" s="744"/>
      <c r="Y30" s="745"/>
    </row>
    <row r="31" spans="2:25" s="25" customFormat="1" ht="14.1" customHeight="1" x14ac:dyDescent="0.15">
      <c r="B31" s="742"/>
      <c r="C31" s="742"/>
      <c r="D31" s="742"/>
      <c r="E31" s="742"/>
      <c r="F31" s="742"/>
      <c r="G31" s="742"/>
      <c r="H31" s="742"/>
      <c r="I31" s="742"/>
      <c r="J31" s="743"/>
      <c r="K31" s="743"/>
      <c r="L31" s="743"/>
      <c r="M31" s="743"/>
      <c r="N31" s="743"/>
      <c r="O31" s="743"/>
      <c r="P31" s="743"/>
      <c r="Q31" s="743"/>
      <c r="R31" s="749"/>
      <c r="S31" s="744"/>
      <c r="T31" s="744"/>
      <c r="U31" s="744"/>
      <c r="V31" s="744"/>
      <c r="W31" s="744"/>
      <c r="X31" s="744"/>
      <c r="Y31" s="745"/>
    </row>
    <row r="32" spans="2:25" s="25" customFormat="1" ht="14.1" customHeight="1" x14ac:dyDescent="0.15">
      <c r="B32" s="742"/>
      <c r="C32" s="742"/>
      <c r="D32" s="742"/>
      <c r="E32" s="742"/>
      <c r="F32" s="742"/>
      <c r="G32" s="742"/>
      <c r="H32" s="742"/>
      <c r="I32" s="742"/>
      <c r="J32" s="743"/>
      <c r="K32" s="743"/>
      <c r="L32" s="743"/>
      <c r="M32" s="743"/>
      <c r="N32" s="743"/>
      <c r="O32" s="743"/>
      <c r="P32" s="743"/>
      <c r="Q32" s="743"/>
      <c r="R32" s="749"/>
      <c r="S32" s="744"/>
      <c r="T32" s="744"/>
      <c r="U32" s="744"/>
      <c r="V32" s="744"/>
      <c r="W32" s="744"/>
      <c r="X32" s="744"/>
      <c r="Y32" s="745"/>
    </row>
    <row r="33" spans="2:25" s="25" customFormat="1" ht="14.1" customHeight="1" x14ac:dyDescent="0.15">
      <c r="B33" s="742"/>
      <c r="C33" s="742"/>
      <c r="D33" s="742"/>
      <c r="E33" s="742"/>
      <c r="F33" s="742"/>
      <c r="G33" s="742"/>
      <c r="H33" s="742"/>
      <c r="I33" s="742"/>
      <c r="J33" s="743"/>
      <c r="K33" s="743"/>
      <c r="L33" s="743"/>
      <c r="M33" s="743"/>
      <c r="N33" s="743"/>
      <c r="O33" s="743"/>
      <c r="P33" s="743"/>
      <c r="Q33" s="743"/>
      <c r="R33" s="749"/>
      <c r="S33" s="744"/>
      <c r="T33" s="744"/>
      <c r="U33" s="744"/>
      <c r="V33" s="744"/>
      <c r="W33" s="744"/>
      <c r="X33" s="744"/>
      <c r="Y33" s="745"/>
    </row>
    <row r="34" spans="2:25" s="25" customFormat="1" ht="14.1" customHeight="1" x14ac:dyDescent="0.15">
      <c r="B34" s="742"/>
      <c r="C34" s="742"/>
      <c r="D34" s="742"/>
      <c r="E34" s="742"/>
      <c r="F34" s="742"/>
      <c r="G34" s="742"/>
      <c r="H34" s="742"/>
      <c r="I34" s="742"/>
      <c r="J34" s="743"/>
      <c r="K34" s="743"/>
      <c r="L34" s="743"/>
      <c r="M34" s="743"/>
      <c r="N34" s="743"/>
      <c r="O34" s="743"/>
      <c r="P34" s="743"/>
      <c r="Q34" s="743"/>
      <c r="R34" s="749"/>
      <c r="S34" s="744"/>
      <c r="T34" s="744"/>
      <c r="U34" s="744"/>
      <c r="V34" s="744"/>
      <c r="W34" s="744"/>
      <c r="X34" s="744"/>
      <c r="Y34" s="745"/>
    </row>
    <row r="35" spans="2:25" s="25" customFormat="1" ht="14.1" customHeight="1" x14ac:dyDescent="0.15">
      <c r="B35" s="742"/>
      <c r="C35" s="742"/>
      <c r="D35" s="742"/>
      <c r="E35" s="742"/>
      <c r="F35" s="742"/>
      <c r="G35" s="742"/>
      <c r="H35" s="742"/>
      <c r="I35" s="742"/>
      <c r="J35" s="743"/>
      <c r="K35" s="743"/>
      <c r="L35" s="743"/>
      <c r="M35" s="743"/>
      <c r="N35" s="743"/>
      <c r="O35" s="743"/>
      <c r="P35" s="743"/>
      <c r="Q35" s="743"/>
      <c r="R35" s="749"/>
      <c r="S35" s="744"/>
      <c r="T35" s="744"/>
      <c r="U35" s="744"/>
      <c r="V35" s="744"/>
      <c r="W35" s="744"/>
      <c r="X35" s="744"/>
      <c r="Y35" s="745"/>
    </row>
    <row r="36" spans="2:25" s="25" customFormat="1" ht="14.1" customHeight="1" x14ac:dyDescent="0.15">
      <c r="B36" s="742"/>
      <c r="C36" s="742"/>
      <c r="D36" s="742"/>
      <c r="E36" s="742"/>
      <c r="F36" s="742"/>
      <c r="G36" s="742"/>
      <c r="H36" s="742"/>
      <c r="I36" s="742"/>
      <c r="J36" s="743"/>
      <c r="K36" s="743"/>
      <c r="L36" s="743"/>
      <c r="M36" s="743"/>
      <c r="N36" s="743"/>
      <c r="O36" s="743"/>
      <c r="P36" s="743"/>
      <c r="Q36" s="743"/>
      <c r="R36" s="749"/>
      <c r="S36" s="744"/>
      <c r="T36" s="744"/>
      <c r="U36" s="744"/>
      <c r="V36" s="744"/>
      <c r="W36" s="744"/>
      <c r="X36" s="744"/>
      <c r="Y36" s="745"/>
    </row>
    <row r="37" spans="2:25" s="25" customFormat="1" ht="14.1" customHeight="1" x14ac:dyDescent="0.15">
      <c r="B37" s="742"/>
      <c r="C37" s="742"/>
      <c r="D37" s="742"/>
      <c r="E37" s="742"/>
      <c r="F37" s="742"/>
      <c r="G37" s="742"/>
      <c r="H37" s="742"/>
      <c r="I37" s="742"/>
      <c r="J37" s="743"/>
      <c r="K37" s="743"/>
      <c r="L37" s="743"/>
      <c r="M37" s="743"/>
      <c r="N37" s="743"/>
      <c r="O37" s="743"/>
      <c r="P37" s="743"/>
      <c r="Q37" s="743"/>
      <c r="R37" s="749"/>
      <c r="S37" s="744"/>
      <c r="T37" s="744"/>
      <c r="U37" s="744"/>
      <c r="V37" s="744"/>
      <c r="W37" s="744"/>
      <c r="X37" s="744"/>
      <c r="Y37" s="745"/>
    </row>
    <row r="38" spans="2:25" s="25" customFormat="1" ht="14.1" customHeight="1" x14ac:dyDescent="0.15">
      <c r="B38" s="742"/>
      <c r="C38" s="742"/>
      <c r="D38" s="742"/>
      <c r="E38" s="742"/>
      <c r="F38" s="742"/>
      <c r="G38" s="742"/>
      <c r="H38" s="742"/>
      <c r="I38" s="742"/>
      <c r="J38" s="743"/>
      <c r="K38" s="743"/>
      <c r="L38" s="743"/>
      <c r="M38" s="743"/>
      <c r="N38" s="743"/>
      <c r="O38" s="743"/>
      <c r="P38" s="743"/>
      <c r="Q38" s="743"/>
      <c r="R38" s="750"/>
      <c r="S38" s="751"/>
      <c r="T38" s="751"/>
      <c r="U38" s="751"/>
      <c r="V38" s="751"/>
      <c r="W38" s="751"/>
      <c r="X38" s="751"/>
      <c r="Y38" s="752"/>
    </row>
    <row r="39" spans="2:25" ht="15" customHeight="1" x14ac:dyDescent="0.15">
      <c r="B39" s="26"/>
      <c r="C39" s="28" t="s">
        <v>312</v>
      </c>
      <c r="D39" s="25"/>
      <c r="E39" s="26"/>
      <c r="F39" s="26"/>
      <c r="G39" s="26"/>
      <c r="H39" s="26"/>
      <c r="I39" s="26"/>
      <c r="J39" s="23"/>
      <c r="K39" s="23"/>
      <c r="L39" s="23"/>
      <c r="M39" s="23"/>
      <c r="N39" s="23"/>
      <c r="O39" s="23"/>
      <c r="P39" s="23"/>
      <c r="Q39" s="23"/>
      <c r="R39" s="201"/>
      <c r="S39" s="201"/>
      <c r="T39" s="201"/>
      <c r="U39" s="201"/>
      <c r="V39" s="201"/>
      <c r="W39" s="201"/>
      <c r="X39" s="201"/>
      <c r="Y39" s="201"/>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1">
    <dataValidation allowBlank="1" showInputMessage="1" showErrorMessage="1" prompt="覆工スパン毎に連番を記入。_x000a_数値で入力する。" sqref="Q22 I5 I22 Q5 Y5 Y22" xr:uid="{57CA6752-CD4D-46D5-A5E4-DDEBDDE366F6}"/>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3A7916-344B-4363-9C0D-1A027419F3E7}">
          <x14:formula1>
            <xm:f>'(参考)リスト'!$C$52:$C$83</xm:f>
          </x14:formula1>
          <xm:sqref>U23:Y23 E6:I6 U6:Y6 M23:Q23 M6:Q6 E23:I23</xm:sqref>
        </x14:dataValidation>
        <x14:dataValidation type="list" allowBlank="1" showInputMessage="1" showErrorMessage="1" xr:uid="{C67BAD00-7134-4B7A-9FDD-14061CF553A2}">
          <x14:formula1>
            <xm:f>'(参考)リスト'!$D$52:$D$54</xm:f>
          </x14:formula1>
          <xm:sqref>L24:M24 D7:E7 D24:E24 L7:M7 T7:U7 T24:U24</xm:sqref>
        </x14:dataValidation>
        <x14:dataValidation type="list" allowBlank="1" showInputMessage="1" showErrorMessage="1" xr:uid="{E12336FB-C4C6-4721-9A4C-8F92543C63AA}">
          <x14:formula1>
            <xm:f>'(参考)リスト'!$F$52:$F$53</xm:f>
          </x14:formula1>
          <xm:sqref>L25 D8 D25 L8 T8 T25</xm:sqref>
        </x14:dataValidation>
        <x14:dataValidation type="list" allowBlank="1" showInputMessage="1" showErrorMessage="1" xr:uid="{21C775C1-E9D0-4ECE-939C-B75ADAED3328}">
          <x14:formula1>
            <xm:f>'(参考)リスト'!$E$52:$E$58</xm:f>
          </x14:formula1>
          <xm:sqref>P24:Q24 H7:I7 H24:I24 P7:Q7 X7:Y7 X24:Y24</xm:sqref>
        </x14:dataValidation>
        <x14:dataValidation type="list" showInputMessage="1" showErrorMessage="1" xr:uid="{A51E9EFD-1A3D-4197-8063-FEF7162EC0E6}">
          <x14:formula1>
            <xm:f>'(参考)リスト'!$B$52:$B$55</xm:f>
          </x14:formula1>
          <xm:sqref>L23 D6 D23 L6 T6 T23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F201A-5125-4231-A645-DD8C990656F6}">
  <sheetPr codeName="Sheet30">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67824-3C12-465E-B52A-F3EB0A13C9D3}">
  <sheetPr codeName="Sheet38">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8281-4693-481D-AC37-C3DE102ACBA1}">
  <sheetPr codeName="Sheet39">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C8CC-6A7A-4BED-A0A1-83766CB4A3C6}">
  <sheetPr codeName="Sheet106">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B0F45-44CA-48E2-A61B-F9AFBBAFE28B}">
  <sheetPr codeName="Sheet107">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813CA-7E6A-46B9-90BD-DD6309249762}">
  <sheetPr codeName="Sheet108">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1006-4121-4DEA-B104-5540FE422E1F}">
  <sheetPr codeName="Sheet109">
    <pageSetUpPr fitToPage="1"/>
  </sheetPr>
  <dimension ref="B2:AI19"/>
  <sheetViews>
    <sheetView showGridLines="0" showZeros="0" view="pageBreakPreview" topLeftCell="A5"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315</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311" t="s">
        <v>271</v>
      </c>
      <c r="T4" s="312"/>
      <c r="U4" s="312"/>
      <c r="V4" s="313"/>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314"/>
      <c r="T5" s="315"/>
      <c r="U5" s="315"/>
      <c r="V5" s="316"/>
      <c r="W5" s="826" t="str">
        <f>+'様式B (1)'!$S$4</f>
        <v>小笠原洋</v>
      </c>
      <c r="X5" s="827"/>
      <c r="Y5" s="827"/>
      <c r="Z5" s="827"/>
      <c r="AA5" s="827"/>
      <c r="AB5" s="828"/>
      <c r="AC5" s="499"/>
      <c r="AD5" s="500"/>
      <c r="AE5" s="501"/>
      <c r="AF5" s="806"/>
      <c r="AG5" s="807"/>
      <c r="AH5" s="807"/>
      <c r="AI5" s="808"/>
    </row>
    <row r="6" spans="2:35" ht="26.25" customHeight="1" x14ac:dyDescent="0.2">
      <c r="B6" s="809" t="s">
        <v>316</v>
      </c>
      <c r="C6" s="812" t="s">
        <v>317</v>
      </c>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1.2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509" t="s">
        <v>319</v>
      </c>
      <c r="C3" s="509"/>
      <c r="D3" s="509"/>
      <c r="E3" s="790"/>
      <c r="F3" s="790"/>
      <c r="G3" s="790"/>
      <c r="H3" s="790"/>
      <c r="I3" s="790"/>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row>
    <row r="4" spans="2:35" ht="20.100000000000001" customHeight="1" x14ac:dyDescent="0.15">
      <c r="B4" s="791" t="s">
        <v>60</v>
      </c>
      <c r="C4" s="792"/>
      <c r="D4" s="793"/>
      <c r="E4" s="794" t="str">
        <f>+'様式A-1'!$D$3</f>
        <v>ナカヤマトンネル</v>
      </c>
      <c r="F4" s="795"/>
      <c r="G4" s="795"/>
      <c r="H4" s="795"/>
      <c r="I4" s="796"/>
      <c r="J4" s="797" t="s">
        <v>61</v>
      </c>
      <c r="K4" s="798"/>
      <c r="L4" s="799"/>
      <c r="M4" s="448" t="str">
        <f>+'様式A-1'!$J$3</f>
        <v>一般県道藤生停車場錦帯橋線</v>
      </c>
      <c r="N4" s="449"/>
      <c r="O4" s="449"/>
      <c r="P4" s="449"/>
      <c r="Q4" s="449"/>
      <c r="R4" s="450"/>
      <c r="S4" s="496" t="s">
        <v>271</v>
      </c>
      <c r="T4" s="497"/>
      <c r="U4" s="497"/>
      <c r="V4" s="498"/>
      <c r="W4" s="800" t="str">
        <f>+'様式B (1)'!$S$3</f>
        <v>復建調査設計株式会社</v>
      </c>
      <c r="X4" s="801"/>
      <c r="Y4" s="801"/>
      <c r="Z4" s="801"/>
      <c r="AA4" s="801"/>
      <c r="AB4" s="802"/>
      <c r="AC4" s="496" t="s">
        <v>225</v>
      </c>
      <c r="AD4" s="497"/>
      <c r="AE4" s="498"/>
      <c r="AF4" s="803">
        <f>+'様式B (1)'!$P$2</f>
        <v>45861</v>
      </c>
      <c r="AG4" s="804"/>
      <c r="AH4" s="804"/>
      <c r="AI4" s="805"/>
    </row>
    <row r="5" spans="2:35" ht="20.100000000000001" customHeight="1" x14ac:dyDescent="0.15">
      <c r="B5" s="817" t="s">
        <v>167</v>
      </c>
      <c r="C5" s="818"/>
      <c r="D5" s="819"/>
      <c r="E5" s="820" t="str">
        <f>+'様式A-1'!$D$4</f>
        <v>中山トンネル</v>
      </c>
      <c r="F5" s="821"/>
      <c r="G5" s="821"/>
      <c r="H5" s="821"/>
      <c r="I5" s="822"/>
      <c r="J5" s="823" t="s">
        <v>168</v>
      </c>
      <c r="K5" s="824"/>
      <c r="L5" s="825"/>
      <c r="M5" s="448" t="str">
        <f>+'様式A-1'!$R$3</f>
        <v>山口県岩国土木建築事務所</v>
      </c>
      <c r="N5" s="449"/>
      <c r="O5" s="449"/>
      <c r="P5" s="449"/>
      <c r="Q5" s="449"/>
      <c r="R5" s="450"/>
      <c r="S5" s="499"/>
      <c r="T5" s="500"/>
      <c r="U5" s="500"/>
      <c r="V5" s="501"/>
      <c r="W5" s="826" t="str">
        <f>+'様式B (1)'!$S$4</f>
        <v>小笠原洋</v>
      </c>
      <c r="X5" s="827"/>
      <c r="Y5" s="827"/>
      <c r="Z5" s="827"/>
      <c r="AA5" s="827"/>
      <c r="AB5" s="828"/>
      <c r="AC5" s="499"/>
      <c r="AD5" s="500"/>
      <c r="AE5" s="501"/>
      <c r="AF5" s="806"/>
      <c r="AG5" s="807"/>
      <c r="AH5" s="807"/>
      <c r="AI5" s="808"/>
    </row>
    <row r="6" spans="2:35" ht="26.25" customHeight="1" x14ac:dyDescent="0.2">
      <c r="B6" s="810" t="s">
        <v>316</v>
      </c>
      <c r="C6" s="832" t="s">
        <v>317</v>
      </c>
      <c r="D6" s="833"/>
      <c r="E6" s="833"/>
      <c r="F6" s="833"/>
      <c r="G6" s="833"/>
      <c r="H6" s="833"/>
      <c r="I6" s="833"/>
      <c r="J6" s="833"/>
      <c r="K6" s="833"/>
      <c r="L6" s="833"/>
      <c r="M6" s="833"/>
      <c r="N6" s="833"/>
      <c r="O6" s="833"/>
      <c r="P6" s="833"/>
      <c r="Q6" s="833"/>
      <c r="R6" s="833"/>
      <c r="S6" s="833"/>
      <c r="T6" s="833"/>
      <c r="U6" s="833"/>
      <c r="V6" s="833"/>
      <c r="W6" s="833"/>
      <c r="X6" s="833"/>
      <c r="Y6" s="833"/>
      <c r="Z6" s="833"/>
      <c r="AA6" s="833"/>
      <c r="AB6" s="833"/>
      <c r="AC6" s="833"/>
      <c r="AD6" s="833"/>
      <c r="AE6" s="833"/>
      <c r="AF6" s="833"/>
      <c r="AG6" s="833"/>
      <c r="AH6" s="833"/>
      <c r="AI6" s="834"/>
    </row>
    <row r="7" spans="2:35" ht="35.450000000000003" customHeight="1" x14ac:dyDescent="0.15">
      <c r="B7" s="810"/>
      <c r="C7" s="829"/>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c r="AG7" s="830"/>
      <c r="AH7" s="830"/>
      <c r="AI7" s="831"/>
    </row>
    <row r="8" spans="2:35" ht="35.450000000000003" customHeight="1" x14ac:dyDescent="0.15">
      <c r="B8" s="810"/>
      <c r="C8" s="829"/>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c r="AG8" s="830"/>
      <c r="AH8" s="830"/>
      <c r="AI8" s="831"/>
    </row>
    <row r="9" spans="2:35" ht="35.450000000000003" customHeight="1" x14ac:dyDescent="0.15">
      <c r="B9" s="810"/>
      <c r="C9" s="829"/>
      <c r="D9" s="830"/>
      <c r="E9" s="830"/>
      <c r="F9" s="830"/>
      <c r="G9" s="830"/>
      <c r="H9" s="830"/>
      <c r="I9" s="830"/>
      <c r="J9" s="830"/>
      <c r="K9" s="830"/>
      <c r="L9" s="830"/>
      <c r="M9" s="830"/>
      <c r="N9" s="830"/>
      <c r="O9" s="830"/>
      <c r="P9" s="830"/>
      <c r="Q9" s="830"/>
      <c r="R9" s="830"/>
      <c r="S9" s="830"/>
      <c r="T9" s="830"/>
      <c r="U9" s="830"/>
      <c r="V9" s="830"/>
      <c r="W9" s="830"/>
      <c r="X9" s="830"/>
      <c r="Y9" s="830"/>
      <c r="Z9" s="830"/>
      <c r="AA9" s="830"/>
      <c r="AB9" s="830"/>
      <c r="AC9" s="830"/>
      <c r="AD9" s="830"/>
      <c r="AE9" s="830"/>
      <c r="AF9" s="830"/>
      <c r="AG9" s="830"/>
      <c r="AH9" s="830"/>
      <c r="AI9" s="831"/>
    </row>
    <row r="10" spans="2:35" ht="35.450000000000003" customHeight="1" x14ac:dyDescent="0.15">
      <c r="B10" s="810"/>
      <c r="C10" s="829"/>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c r="AE10" s="830"/>
      <c r="AF10" s="830"/>
      <c r="AG10" s="830"/>
      <c r="AH10" s="830"/>
      <c r="AI10" s="831"/>
    </row>
    <row r="11" spans="2:35" ht="35.450000000000003" customHeight="1" x14ac:dyDescent="0.15">
      <c r="B11" s="810"/>
      <c r="C11" s="829"/>
      <c r="D11" s="830"/>
      <c r="E11" s="830"/>
      <c r="F11" s="830"/>
      <c r="G11" s="830"/>
      <c r="H11" s="830"/>
      <c r="I11" s="830"/>
      <c r="J11" s="830"/>
      <c r="K11" s="830"/>
      <c r="L11" s="830"/>
      <c r="M11" s="830"/>
      <c r="N11" s="830"/>
      <c r="O11" s="830"/>
      <c r="P11" s="830"/>
      <c r="Q11" s="830"/>
      <c r="R11" s="830"/>
      <c r="S11" s="830"/>
      <c r="T11" s="830"/>
      <c r="U11" s="830"/>
      <c r="V11" s="830"/>
      <c r="W11" s="830"/>
      <c r="X11" s="830"/>
      <c r="Y11" s="830"/>
      <c r="Z11" s="830"/>
      <c r="AA11" s="830"/>
      <c r="AB11" s="830"/>
      <c r="AC11" s="830"/>
      <c r="AD11" s="830"/>
      <c r="AE11" s="830"/>
      <c r="AF11" s="830"/>
      <c r="AG11" s="830"/>
      <c r="AH11" s="830"/>
      <c r="AI11" s="831"/>
    </row>
    <row r="12" spans="2:35" ht="35.450000000000003" customHeight="1" x14ac:dyDescent="0.15">
      <c r="B12" s="810"/>
      <c r="C12" s="829"/>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1"/>
    </row>
    <row r="13" spans="2:35" ht="35.450000000000003" customHeight="1" x14ac:dyDescent="0.15">
      <c r="B13" s="810"/>
      <c r="C13" s="829"/>
      <c r="D13" s="830"/>
      <c r="E13" s="830"/>
      <c r="F13" s="830"/>
      <c r="G13" s="830"/>
      <c r="H13" s="830"/>
      <c r="I13" s="830"/>
      <c r="J13" s="830"/>
      <c r="K13" s="830"/>
      <c r="L13" s="830"/>
      <c r="M13" s="830"/>
      <c r="N13" s="830"/>
      <c r="O13" s="830"/>
      <c r="P13" s="830"/>
      <c r="Q13" s="830"/>
      <c r="R13" s="830"/>
      <c r="S13" s="830"/>
      <c r="T13" s="830"/>
      <c r="U13" s="830"/>
      <c r="V13" s="830"/>
      <c r="W13" s="830"/>
      <c r="X13" s="830"/>
      <c r="Y13" s="830"/>
      <c r="Z13" s="830"/>
      <c r="AA13" s="830"/>
      <c r="AB13" s="830"/>
      <c r="AC13" s="830"/>
      <c r="AD13" s="830"/>
      <c r="AE13" s="830"/>
      <c r="AF13" s="830"/>
      <c r="AG13" s="830"/>
      <c r="AH13" s="830"/>
      <c r="AI13" s="831"/>
    </row>
    <row r="14" spans="2:35" ht="35.450000000000003" customHeight="1" x14ac:dyDescent="0.15">
      <c r="B14" s="810"/>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1"/>
    </row>
    <row r="15" spans="2:35" ht="35.450000000000003" customHeight="1" x14ac:dyDescent="0.15">
      <c r="B15" s="810"/>
      <c r="C15" s="829"/>
      <c r="D15" s="830"/>
      <c r="E15" s="830"/>
      <c r="F15" s="830"/>
      <c r="G15" s="830"/>
      <c r="H15" s="830"/>
      <c r="I15" s="830"/>
      <c r="J15" s="830"/>
      <c r="K15" s="830"/>
      <c r="L15" s="830"/>
      <c r="M15" s="830"/>
      <c r="N15" s="830"/>
      <c r="O15" s="830"/>
      <c r="P15" s="830"/>
      <c r="Q15" s="830"/>
      <c r="R15" s="830"/>
      <c r="S15" s="830"/>
      <c r="T15" s="830"/>
      <c r="U15" s="830"/>
      <c r="V15" s="830"/>
      <c r="W15" s="830"/>
      <c r="X15" s="830"/>
      <c r="Y15" s="830"/>
      <c r="Z15" s="830"/>
      <c r="AA15" s="830"/>
      <c r="AB15" s="830"/>
      <c r="AC15" s="830"/>
      <c r="AD15" s="830"/>
      <c r="AE15" s="830"/>
      <c r="AF15" s="830"/>
      <c r="AG15" s="830"/>
      <c r="AH15" s="830"/>
      <c r="AI15" s="831"/>
    </row>
    <row r="16" spans="2:35" ht="35.450000000000003" customHeight="1" x14ac:dyDescent="0.15">
      <c r="B16" s="810"/>
      <c r="C16" s="829"/>
      <c r="D16" s="830"/>
      <c r="E16" s="830"/>
      <c r="F16" s="830"/>
      <c r="G16" s="830"/>
      <c r="H16" s="830"/>
      <c r="I16" s="830"/>
      <c r="J16" s="830"/>
      <c r="K16" s="830"/>
      <c r="L16" s="830"/>
      <c r="M16" s="830"/>
      <c r="N16" s="830"/>
      <c r="O16" s="830"/>
      <c r="P16" s="830"/>
      <c r="Q16" s="830"/>
      <c r="R16" s="830"/>
      <c r="S16" s="830"/>
      <c r="T16" s="830"/>
      <c r="U16" s="830"/>
      <c r="V16" s="830"/>
      <c r="W16" s="830"/>
      <c r="X16" s="830"/>
      <c r="Y16" s="830"/>
      <c r="Z16" s="830"/>
      <c r="AA16" s="830"/>
      <c r="AB16" s="830"/>
      <c r="AC16" s="830"/>
      <c r="AD16" s="830"/>
      <c r="AE16" s="830"/>
      <c r="AF16" s="830"/>
      <c r="AG16" s="830"/>
      <c r="AH16" s="830"/>
      <c r="AI16" s="831"/>
    </row>
    <row r="17" spans="2:35" ht="22.5" customHeight="1" x14ac:dyDescent="0.15">
      <c r="B17" s="810"/>
      <c r="C17" s="829"/>
      <c r="D17" s="830"/>
      <c r="E17" s="830"/>
      <c r="F17" s="830"/>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c r="AE17" s="830"/>
      <c r="AF17" s="830"/>
      <c r="AG17" s="830"/>
      <c r="AH17" s="830"/>
      <c r="AI17" s="831"/>
    </row>
    <row r="18" spans="2:35" ht="78.75" customHeight="1" x14ac:dyDescent="0.15">
      <c r="B18" s="811"/>
      <c r="C18" s="71"/>
      <c r="D18" s="72"/>
      <c r="E18" s="73"/>
      <c r="F18" s="74"/>
      <c r="G18" s="74"/>
      <c r="H18" s="72"/>
      <c r="I18" s="72"/>
      <c r="J18" s="72"/>
      <c r="K18" s="72"/>
      <c r="L18" s="72"/>
      <c r="M18" s="72"/>
      <c r="N18" s="72"/>
      <c r="O18" s="72"/>
      <c r="P18" s="72"/>
      <c r="Q18" s="72"/>
      <c r="R18" s="72"/>
      <c r="S18" s="75"/>
      <c r="T18" s="75"/>
      <c r="U18" s="75"/>
      <c r="V18" s="815" t="s">
        <v>318</v>
      </c>
      <c r="W18" s="815"/>
      <c r="X18" s="815"/>
      <c r="Y18" s="815"/>
      <c r="Z18" s="815"/>
      <c r="AA18" s="815"/>
      <c r="AB18" s="815"/>
      <c r="AC18" s="815"/>
      <c r="AD18" s="815"/>
      <c r="AE18" s="815"/>
      <c r="AF18" s="815"/>
      <c r="AG18" s="815"/>
      <c r="AH18" s="815"/>
      <c r="AI18" s="816"/>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32D64-9831-4EC4-BB75-7CF898153A6E}">
  <sheetPr codeName="Sheet54">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PS</v>
      </c>
      <c r="AW5" s="36">
        <f>R7</f>
        <v>0</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566</v>
      </c>
      <c r="O7" s="887"/>
      <c r="P7" s="853" t="s">
        <v>342</v>
      </c>
      <c r="Q7" s="855"/>
      <c r="R7" s="888"/>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626</v>
      </c>
      <c r="M11" s="868"/>
      <c r="N11" s="866" t="s">
        <v>628</v>
      </c>
      <c r="O11" s="868"/>
      <c r="P11" s="866" t="s">
        <v>541</v>
      </c>
      <c r="Q11" s="868"/>
      <c r="R11" s="872" t="s">
        <v>442</v>
      </c>
      <c r="S11" s="872"/>
      <c r="T11" s="872"/>
      <c r="U11" s="866" t="s">
        <v>530</v>
      </c>
      <c r="V11" s="868"/>
      <c r="W11" s="866" t="s">
        <v>592</v>
      </c>
      <c r="X11" s="868"/>
      <c r="Y11" s="229"/>
      <c r="Z11" s="229"/>
      <c r="AA11" s="229"/>
      <c r="AB11" s="229"/>
      <c r="AC11" s="255"/>
      <c r="AD11" s="255"/>
      <c r="AE11" s="255"/>
      <c r="AF11" s="255">
        <v>0.3</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0.3</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26" priority="2">
      <formula>$AQ11=2</formula>
    </cfRule>
  </conditionalFormatting>
  <conditionalFormatting sqref="Y29:AB29">
    <cfRule type="expression" dxfId="1225" priority="11">
      <formula>$AQ28=2</formula>
    </cfRule>
  </conditionalFormatting>
  <conditionalFormatting sqref="Y30:AB31">
    <cfRule type="expression" dxfId="1224" priority="9">
      <formula>$AQ28=2</formula>
    </cfRule>
  </conditionalFormatting>
  <conditionalFormatting sqref="Y32:AB32">
    <cfRule type="expression" dxfId="1223" priority="7">
      <formula>$AQ29=2</formula>
    </cfRule>
  </conditionalFormatting>
  <conditionalFormatting sqref="Y33:AB33">
    <cfRule type="expression" dxfId="1222" priority="5">
      <formula>$AQ29=2</formula>
    </cfRule>
  </conditionalFormatting>
  <conditionalFormatting sqref="Y34:AB34">
    <cfRule type="expression" dxfId="1221" priority="3">
      <formula>$AQ29=2</formula>
    </cfRule>
  </conditionalFormatting>
  <conditionalFormatting sqref="Y11:AF28">
    <cfRule type="expression" dxfId="1220" priority="1">
      <formula>$AQ11=3</formula>
    </cfRule>
  </conditionalFormatting>
  <conditionalFormatting sqref="Y29:AF29">
    <cfRule type="expression" dxfId="1219" priority="12">
      <formula>$AQ28=3</formula>
    </cfRule>
  </conditionalFormatting>
  <conditionalFormatting sqref="Y30:AF31">
    <cfRule type="expression" dxfId="1218" priority="10">
      <formula>$AQ28=3</formula>
    </cfRule>
  </conditionalFormatting>
  <conditionalFormatting sqref="Y32:AF32">
    <cfRule type="expression" dxfId="1217" priority="8">
      <formula>$AQ29=3</formula>
    </cfRule>
  </conditionalFormatting>
  <conditionalFormatting sqref="Y33:AF33">
    <cfRule type="expression" dxfId="1216" priority="6">
      <formula>$AQ29=3</formula>
    </cfRule>
  </conditionalFormatting>
  <conditionalFormatting sqref="Y34:AF34">
    <cfRule type="expression" dxfId="1215" priority="4">
      <formula>$AQ29=3</formula>
    </cfRule>
  </conditionalFormatting>
  <conditionalFormatting sqref="AC11:AJ28">
    <cfRule type="expression" dxfId="1214" priority="13">
      <formula>$AQ11=1</formula>
    </cfRule>
  </conditionalFormatting>
  <conditionalFormatting sqref="AC29:AJ29">
    <cfRule type="expression" dxfId="1213" priority="24">
      <formula>$AQ28=1</formula>
    </cfRule>
  </conditionalFormatting>
  <conditionalFormatting sqref="AC30:AJ31">
    <cfRule type="expression" dxfId="1212" priority="22">
      <formula>$AQ28=1</formula>
    </cfRule>
  </conditionalFormatting>
  <conditionalFormatting sqref="AC32:AJ32">
    <cfRule type="expression" dxfId="1211" priority="20">
      <formula>$AQ29=1</formula>
    </cfRule>
  </conditionalFormatting>
  <conditionalFormatting sqref="AC33:AJ33">
    <cfRule type="expression" dxfId="1210" priority="18">
      <formula>$AQ29=1</formula>
    </cfRule>
  </conditionalFormatting>
  <conditionalFormatting sqref="AC34:AJ34">
    <cfRule type="expression" dxfId="1209" priority="16">
      <formula>$AQ29=1</formula>
    </cfRule>
  </conditionalFormatting>
  <conditionalFormatting sqref="AG11:AJ28">
    <cfRule type="expression" dxfId="1208" priority="14">
      <formula>$AQ11=2</formula>
    </cfRule>
  </conditionalFormatting>
  <conditionalFormatting sqref="AG29:AJ29">
    <cfRule type="expression" dxfId="1207" priority="23">
      <formula>$AQ28=2</formula>
    </cfRule>
  </conditionalFormatting>
  <conditionalFormatting sqref="AG30:AJ31">
    <cfRule type="expression" dxfId="1206" priority="21">
      <formula>$AQ28=2</formula>
    </cfRule>
  </conditionalFormatting>
  <conditionalFormatting sqref="AG32:AJ32">
    <cfRule type="expression" dxfId="1205" priority="19">
      <formula>$AQ29=2</formula>
    </cfRule>
  </conditionalFormatting>
  <conditionalFormatting sqref="AG33:AJ33">
    <cfRule type="expression" dxfId="1204" priority="17">
      <formula>$AQ29=2</formula>
    </cfRule>
  </conditionalFormatting>
  <conditionalFormatting sqref="AG34:AJ34">
    <cfRule type="expression" dxfId="1203" priority="15">
      <formula>$AQ29=2</formula>
    </cfRule>
  </conditionalFormatting>
  <dataValidations count="1">
    <dataValidation type="list" allowBlank="1" showInputMessage="1" showErrorMessage="1" sqref="Y11:AB34" xr:uid="{E8BED9B6-6255-4C07-B186-2639DFF7FCA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15921EB-E699-4E09-B148-84D82441275F}">
          <x14:formula1>
            <xm:f>'(参考)リスト'!$F$16:$F$21</xm:f>
          </x14:formula1>
          <xm:sqref>U11:X34</xm:sqref>
        </x14:dataValidation>
        <x14:dataValidation type="list" allowBlank="1" showInputMessage="1" showErrorMessage="1" xr:uid="{A5007E16-79DC-441E-AA5E-974B4D9F9037}">
          <x14:formula1>
            <xm:f>'(参考)リスト'!$D$16:$D$18</xm:f>
          </x14:formula1>
          <xm:sqref>P11:Q34</xm:sqref>
        </x14:dataValidation>
        <x14:dataValidation type="list" allowBlank="1" showInputMessage="1" showErrorMessage="1" xr:uid="{0D3F5CCD-0C88-46F7-83B6-81B4E3B6B94E}">
          <x14:formula1>
            <xm:f>'(参考)リスト'!$E$16:$E$27</xm:f>
          </x14:formula1>
          <xm:sqref>R11:T34</xm:sqref>
        </x14:dataValidation>
        <x14:dataValidation type="list" allowBlank="1" showInputMessage="1" showErrorMessage="1" xr:uid="{7878D018-B6A7-4BEC-9335-6E6DD81DB523}">
          <x14:formula1>
            <xm:f>'(参考)リスト'!$B$16:$B$21</xm:f>
          </x14:formula1>
          <xm:sqref>L11:M34</xm:sqref>
        </x14:dataValidation>
        <x14:dataValidation type="list" allowBlank="1" showInputMessage="1" showErrorMessage="1" xr:uid="{B201E6D8-F728-4EB1-8AFD-BE10A99F3F46}">
          <x14:formula1>
            <xm:f>'(参考)リスト'!$G$16:$G$19</xm:f>
          </x14:formula1>
          <xm:sqref>AM35:AO38</xm:sqref>
        </x14:dataValidation>
        <x14:dataValidation type="list" allowBlank="1" showInputMessage="1" showErrorMessage="1" xr:uid="{47D4F7EC-9A56-4FA2-85BA-BBF14F2C0A52}">
          <x14:formula1>
            <xm:f>'(参考)リスト'!$C$16:$C$47</xm:f>
          </x14:formula1>
          <xm:sqref>N11:O34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84A1B-6EB9-4558-A6D2-D6ECAC90957C}">
  <sheetPr codeName="Sheet5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S001</v>
      </c>
      <c r="AW5" s="36">
        <f>R7</f>
        <v>7.65</v>
      </c>
      <c r="AX5" s="45" t="str">
        <f>AM35</f>
        <v>Ⅲ</v>
      </c>
      <c r="AY5" s="45">
        <f>Y37</f>
        <v>0</v>
      </c>
      <c r="AZ5" s="45">
        <f t="shared" ref="AZ5:BJ5" si="0">Z37</f>
        <v>0</v>
      </c>
      <c r="BA5" s="45">
        <f t="shared" si="0"/>
        <v>0</v>
      </c>
      <c r="BB5" s="45">
        <f>AB37</f>
        <v>0</v>
      </c>
      <c r="BC5" s="45">
        <f t="shared" si="0"/>
        <v>0</v>
      </c>
      <c r="BD5" s="45">
        <f>AD37</f>
        <v>1</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2.0000000000000004E-2</v>
      </c>
      <c r="BQ5" s="45">
        <f t="shared" si="1"/>
        <v>0</v>
      </c>
      <c r="BR5" s="45">
        <f>AF35</f>
        <v>2.3400000000000001E-2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773</v>
      </c>
      <c r="O7" s="887"/>
      <c r="P7" s="853" t="s">
        <v>342</v>
      </c>
      <c r="Q7" s="855"/>
      <c r="R7" s="888">
        <v>7.65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599</v>
      </c>
      <c r="O11" s="868"/>
      <c r="P11" s="866" t="s">
        <v>541</v>
      </c>
      <c r="Q11" s="868"/>
      <c r="R11" s="872" t="s">
        <v>442</v>
      </c>
      <c r="S11" s="872"/>
      <c r="T11" s="872"/>
      <c r="U11" s="866" t="s">
        <v>542</v>
      </c>
      <c r="V11" s="868"/>
      <c r="W11" s="866" t="s">
        <v>542</v>
      </c>
      <c r="X11" s="868"/>
      <c r="Y11" s="229"/>
      <c r="Z11" s="229"/>
      <c r="AA11" s="229"/>
      <c r="AB11" s="229"/>
      <c r="AC11" s="255"/>
      <c r="AD11" s="255">
        <v>2.0000000000000004E-2</v>
      </c>
      <c r="AE11" s="255"/>
      <c r="AF11" s="255"/>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599</v>
      </c>
      <c r="O12" s="868"/>
      <c r="P12" s="866" t="s">
        <v>441</v>
      </c>
      <c r="Q12" s="868"/>
      <c r="R12" s="872" t="s">
        <v>442</v>
      </c>
      <c r="S12" s="872"/>
      <c r="T12" s="872"/>
      <c r="U12" s="866" t="s">
        <v>542</v>
      </c>
      <c r="V12" s="868"/>
      <c r="W12" s="866" t="s">
        <v>592</v>
      </c>
      <c r="X12" s="868"/>
      <c r="Y12" s="229"/>
      <c r="Z12" s="229"/>
      <c r="AA12" s="229"/>
      <c r="AB12" s="229"/>
      <c r="AC12" s="255"/>
      <c r="AD12" s="255"/>
      <c r="AE12" s="255"/>
      <c r="AF12" s="255">
        <v>2.3400000000000001E-2</v>
      </c>
      <c r="AG12" s="228"/>
      <c r="AH12" s="228"/>
      <c r="AI12" s="228"/>
      <c r="AJ12" s="228"/>
      <c r="AK12" s="866"/>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2.0000000000000004E-2</v>
      </c>
      <c r="AE35" s="88">
        <f t="shared" si="7"/>
        <v>0</v>
      </c>
      <c r="AF35" s="88">
        <f t="shared" si="7"/>
        <v>2.3400000000000001E-2</v>
      </c>
      <c r="AG35" s="88">
        <f t="shared" si="7"/>
        <v>0</v>
      </c>
      <c r="AH35" s="88">
        <f t="shared" si="7"/>
        <v>0</v>
      </c>
      <c r="AI35" s="88">
        <f t="shared" si="7"/>
        <v>0</v>
      </c>
      <c r="AJ35" s="89">
        <f t="shared" si="7"/>
        <v>0</v>
      </c>
      <c r="AK35" s="852" t="s">
        <v>358</v>
      </c>
      <c r="AL35" s="852"/>
      <c r="AM35" s="856" t="s">
        <v>542</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1</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02" priority="2">
      <formula>$AQ11=2</formula>
    </cfRule>
  </conditionalFormatting>
  <conditionalFormatting sqref="Y29:AB29">
    <cfRule type="expression" dxfId="1201" priority="11">
      <formula>$AQ28=2</formula>
    </cfRule>
  </conditionalFormatting>
  <conditionalFormatting sqref="Y30:AB31">
    <cfRule type="expression" dxfId="1200" priority="9">
      <formula>$AQ28=2</formula>
    </cfRule>
  </conditionalFormatting>
  <conditionalFormatting sqref="Y32:AB32">
    <cfRule type="expression" dxfId="1199" priority="7">
      <formula>$AQ29=2</formula>
    </cfRule>
  </conditionalFormatting>
  <conditionalFormatting sqref="Y33:AB33">
    <cfRule type="expression" dxfId="1198" priority="5">
      <formula>$AQ29=2</formula>
    </cfRule>
  </conditionalFormatting>
  <conditionalFormatting sqref="Y34:AB34">
    <cfRule type="expression" dxfId="1197" priority="3">
      <formula>$AQ29=2</formula>
    </cfRule>
  </conditionalFormatting>
  <conditionalFormatting sqref="Y11:AF28">
    <cfRule type="expression" dxfId="1196" priority="1">
      <formula>$AQ11=3</formula>
    </cfRule>
  </conditionalFormatting>
  <conditionalFormatting sqref="Y29:AF29">
    <cfRule type="expression" dxfId="1195" priority="12">
      <formula>$AQ28=3</formula>
    </cfRule>
  </conditionalFormatting>
  <conditionalFormatting sqref="Y30:AF31">
    <cfRule type="expression" dxfId="1194" priority="10">
      <formula>$AQ28=3</formula>
    </cfRule>
  </conditionalFormatting>
  <conditionalFormatting sqref="Y32:AF32">
    <cfRule type="expression" dxfId="1193" priority="8">
      <formula>$AQ29=3</formula>
    </cfRule>
  </conditionalFormatting>
  <conditionalFormatting sqref="Y33:AF33">
    <cfRule type="expression" dxfId="1192" priority="6">
      <formula>$AQ29=3</formula>
    </cfRule>
  </conditionalFormatting>
  <conditionalFormatting sqref="Y34:AF34">
    <cfRule type="expression" dxfId="1191" priority="4">
      <formula>$AQ29=3</formula>
    </cfRule>
  </conditionalFormatting>
  <conditionalFormatting sqref="AC11:AJ28">
    <cfRule type="expression" dxfId="1190" priority="13">
      <formula>$AQ11=1</formula>
    </cfRule>
  </conditionalFormatting>
  <conditionalFormatting sqref="AC29:AJ29">
    <cfRule type="expression" dxfId="1189" priority="24">
      <formula>$AQ28=1</formula>
    </cfRule>
  </conditionalFormatting>
  <conditionalFormatting sqref="AC30:AJ31">
    <cfRule type="expression" dxfId="1188" priority="22">
      <formula>$AQ28=1</formula>
    </cfRule>
  </conditionalFormatting>
  <conditionalFormatting sqref="AC32:AJ32">
    <cfRule type="expression" dxfId="1187" priority="20">
      <formula>$AQ29=1</formula>
    </cfRule>
  </conditionalFormatting>
  <conditionalFormatting sqref="AC33:AJ33">
    <cfRule type="expression" dxfId="1186" priority="18">
      <formula>$AQ29=1</formula>
    </cfRule>
  </conditionalFormatting>
  <conditionalFormatting sqref="AC34:AJ34">
    <cfRule type="expression" dxfId="1185" priority="16">
      <formula>$AQ29=1</formula>
    </cfRule>
  </conditionalFormatting>
  <conditionalFormatting sqref="AG11:AJ28">
    <cfRule type="expression" dxfId="1184" priority="14">
      <formula>$AQ11=2</formula>
    </cfRule>
  </conditionalFormatting>
  <conditionalFormatting sqref="AG29:AJ29">
    <cfRule type="expression" dxfId="1183" priority="23">
      <formula>$AQ28=2</formula>
    </cfRule>
  </conditionalFormatting>
  <conditionalFormatting sqref="AG30:AJ31">
    <cfRule type="expression" dxfId="1182" priority="21">
      <formula>$AQ28=2</formula>
    </cfRule>
  </conditionalFormatting>
  <conditionalFormatting sqref="AG32:AJ32">
    <cfRule type="expression" dxfId="1181" priority="19">
      <formula>$AQ29=2</formula>
    </cfRule>
  </conditionalFormatting>
  <conditionalFormatting sqref="AG33:AJ33">
    <cfRule type="expression" dxfId="1180" priority="17">
      <formula>$AQ29=2</formula>
    </cfRule>
  </conditionalFormatting>
  <conditionalFormatting sqref="AG34:AJ34">
    <cfRule type="expression" dxfId="1179" priority="15">
      <formula>$AQ29=2</formula>
    </cfRule>
  </conditionalFormatting>
  <dataValidations count="1">
    <dataValidation type="list" allowBlank="1" showInputMessage="1" showErrorMessage="1" sqref="Y11:AB34" xr:uid="{4C34F8DC-4E2D-4A0E-8013-990D8830189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B804B8-50D0-428E-A058-933445885436}">
          <x14:formula1>
            <xm:f>'(参考)リスト'!$C$16:$C$47</xm:f>
          </x14:formula1>
          <xm:sqref>N11:O34</xm:sqref>
        </x14:dataValidation>
        <x14:dataValidation type="list" allowBlank="1" showInputMessage="1" showErrorMessage="1" xr:uid="{5E8C1706-08BA-4C24-97AA-D26F64E92C56}">
          <x14:formula1>
            <xm:f>'(参考)リスト'!$G$16:$G$19</xm:f>
          </x14:formula1>
          <xm:sqref>AM35:AO38</xm:sqref>
        </x14:dataValidation>
        <x14:dataValidation type="list" allowBlank="1" showInputMessage="1" showErrorMessage="1" xr:uid="{45A0DBF3-852C-445E-B1BA-70D971AB8D03}">
          <x14:formula1>
            <xm:f>'(参考)リスト'!$B$16:$B$21</xm:f>
          </x14:formula1>
          <xm:sqref>L11:M34</xm:sqref>
        </x14:dataValidation>
        <x14:dataValidation type="list" allowBlank="1" showInputMessage="1" showErrorMessage="1" xr:uid="{EE4313C7-C1E0-4A80-9316-2B3ACDD2BD24}">
          <x14:formula1>
            <xm:f>'(参考)リスト'!$E$16:$E$27</xm:f>
          </x14:formula1>
          <xm:sqref>R11:T34</xm:sqref>
        </x14:dataValidation>
        <x14:dataValidation type="list" allowBlank="1" showInputMessage="1" showErrorMessage="1" xr:uid="{0C5C4FE4-00A5-4845-866F-0D87CA9336FC}">
          <x14:formula1>
            <xm:f>'(参考)リスト'!$D$16:$D$18</xm:f>
          </x14:formula1>
          <xm:sqref>P11:Q34</xm:sqref>
        </x14:dataValidation>
        <x14:dataValidation type="list" allowBlank="1" showInputMessage="1" showErrorMessage="1" xr:uid="{953D1FF7-E720-4D83-9AC1-8C0A7E3077D9}">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1BA16-C424-4FB5-B5E1-323A38DEC6F5}">
  <sheetPr codeName="Sheet56">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S002</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774</v>
      </c>
      <c r="O7" s="887"/>
      <c r="P7" s="853" t="s">
        <v>342</v>
      </c>
      <c r="Q7" s="855"/>
      <c r="R7" s="888">
        <v>10.4</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178" priority="2">
      <formula>$AQ11=2</formula>
    </cfRule>
  </conditionalFormatting>
  <conditionalFormatting sqref="Y29:AB29">
    <cfRule type="expression" dxfId="1177" priority="11">
      <formula>$AQ28=2</formula>
    </cfRule>
  </conditionalFormatting>
  <conditionalFormatting sqref="Y30:AB31">
    <cfRule type="expression" dxfId="1176" priority="9">
      <formula>$AQ28=2</formula>
    </cfRule>
  </conditionalFormatting>
  <conditionalFormatting sqref="Y32:AB32">
    <cfRule type="expression" dxfId="1175" priority="7">
      <formula>$AQ29=2</formula>
    </cfRule>
  </conditionalFormatting>
  <conditionalFormatting sqref="Y33:AB33">
    <cfRule type="expression" dxfId="1174" priority="5">
      <formula>$AQ29=2</formula>
    </cfRule>
  </conditionalFormatting>
  <conditionalFormatting sqref="Y34:AB34">
    <cfRule type="expression" dxfId="1173" priority="3">
      <formula>$AQ29=2</formula>
    </cfRule>
  </conditionalFormatting>
  <conditionalFormatting sqref="Y11:AF28">
    <cfRule type="expression" dxfId="1172" priority="1">
      <formula>$AQ11=3</formula>
    </cfRule>
  </conditionalFormatting>
  <conditionalFormatting sqref="Y29:AF29">
    <cfRule type="expression" dxfId="1171" priority="12">
      <formula>$AQ28=3</formula>
    </cfRule>
  </conditionalFormatting>
  <conditionalFormatting sqref="Y30:AF31">
    <cfRule type="expression" dxfId="1170" priority="10">
      <formula>$AQ28=3</formula>
    </cfRule>
  </conditionalFormatting>
  <conditionalFormatting sqref="Y32:AF32">
    <cfRule type="expression" dxfId="1169" priority="8">
      <formula>$AQ29=3</formula>
    </cfRule>
  </conditionalFormatting>
  <conditionalFormatting sqref="Y33:AF33">
    <cfRule type="expression" dxfId="1168" priority="6">
      <formula>$AQ29=3</formula>
    </cfRule>
  </conditionalFormatting>
  <conditionalFormatting sqref="Y34:AF34">
    <cfRule type="expression" dxfId="1167" priority="4">
      <formula>$AQ29=3</formula>
    </cfRule>
  </conditionalFormatting>
  <conditionalFormatting sqref="AC11:AJ28">
    <cfRule type="expression" dxfId="1166" priority="13">
      <formula>$AQ11=1</formula>
    </cfRule>
  </conditionalFormatting>
  <conditionalFormatting sqref="AC29:AJ29">
    <cfRule type="expression" dxfId="1165" priority="24">
      <formula>$AQ28=1</formula>
    </cfRule>
  </conditionalFormatting>
  <conditionalFormatting sqref="AC30:AJ31">
    <cfRule type="expression" dxfId="1164" priority="22">
      <formula>$AQ28=1</formula>
    </cfRule>
  </conditionalFormatting>
  <conditionalFormatting sqref="AC32:AJ32">
    <cfRule type="expression" dxfId="1163" priority="20">
      <formula>$AQ29=1</formula>
    </cfRule>
  </conditionalFormatting>
  <conditionalFormatting sqref="AC33:AJ33">
    <cfRule type="expression" dxfId="1162" priority="18">
      <formula>$AQ29=1</formula>
    </cfRule>
  </conditionalFormatting>
  <conditionalFormatting sqref="AC34:AJ34">
    <cfRule type="expression" dxfId="1161" priority="16">
      <formula>$AQ29=1</formula>
    </cfRule>
  </conditionalFormatting>
  <conditionalFormatting sqref="AG11:AJ28">
    <cfRule type="expression" dxfId="1160" priority="14">
      <formula>$AQ11=2</formula>
    </cfRule>
  </conditionalFormatting>
  <conditionalFormatting sqref="AG29:AJ29">
    <cfRule type="expression" dxfId="1159" priority="23">
      <formula>$AQ28=2</formula>
    </cfRule>
  </conditionalFormatting>
  <conditionalFormatting sqref="AG30:AJ31">
    <cfRule type="expression" dxfId="1158" priority="21">
      <formula>$AQ28=2</formula>
    </cfRule>
  </conditionalFormatting>
  <conditionalFormatting sqref="AG32:AJ32">
    <cfRule type="expression" dxfId="1157" priority="19">
      <formula>$AQ29=2</formula>
    </cfRule>
  </conditionalFormatting>
  <conditionalFormatting sqref="AG33:AJ33">
    <cfRule type="expression" dxfId="1156" priority="17">
      <formula>$AQ29=2</formula>
    </cfRule>
  </conditionalFormatting>
  <conditionalFormatting sqref="AG34:AJ34">
    <cfRule type="expression" dxfId="1155" priority="15">
      <formula>$AQ29=2</formula>
    </cfRule>
  </conditionalFormatting>
  <dataValidations count="1">
    <dataValidation type="list" allowBlank="1" showInputMessage="1" showErrorMessage="1" sqref="Y11:AB34" xr:uid="{C5E32F9F-16CF-4DF2-ADCB-0E49DA49C20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D0D9C43-D1F3-4B2E-AF6F-AE54D2E2FCF7}">
          <x14:formula1>
            <xm:f>'(参考)リスト'!$F$16:$F$21</xm:f>
          </x14:formula1>
          <xm:sqref>U11:X34</xm:sqref>
        </x14:dataValidation>
        <x14:dataValidation type="list" allowBlank="1" showInputMessage="1" showErrorMessage="1" xr:uid="{F619AD1E-42C4-46DE-949A-8803DCE03197}">
          <x14:formula1>
            <xm:f>'(参考)リスト'!$D$16:$D$18</xm:f>
          </x14:formula1>
          <xm:sqref>P11:Q34</xm:sqref>
        </x14:dataValidation>
        <x14:dataValidation type="list" allowBlank="1" showInputMessage="1" showErrorMessage="1" xr:uid="{F568C046-80B0-4DB6-89AD-290701F3408D}">
          <x14:formula1>
            <xm:f>'(参考)リスト'!$E$16:$E$27</xm:f>
          </x14:formula1>
          <xm:sqref>R11:T34</xm:sqref>
        </x14:dataValidation>
        <x14:dataValidation type="list" allowBlank="1" showInputMessage="1" showErrorMessage="1" xr:uid="{31D33BD4-646B-4865-B78D-455140687C2B}">
          <x14:formula1>
            <xm:f>'(参考)リスト'!$B$16:$B$21</xm:f>
          </x14:formula1>
          <xm:sqref>L11:M34</xm:sqref>
        </x14:dataValidation>
        <x14:dataValidation type="list" allowBlank="1" showInputMessage="1" showErrorMessage="1" xr:uid="{378C2CF8-FCA4-4D88-AA0B-095DAE9395C4}">
          <x14:formula1>
            <xm:f>'(参考)リスト'!$G$16:$G$19</xm:f>
          </x14:formula1>
          <xm:sqref>AM35:AO38</xm:sqref>
        </x14:dataValidation>
        <x14:dataValidation type="list" allowBlank="1" showInputMessage="1" showErrorMessage="1" xr:uid="{002E4D9D-B27E-4C21-BBFA-EBC31E3E8F37}">
          <x14:formula1>
            <xm:f>'(参考)リスト'!$C$16:$C$47</xm:f>
          </x14:formula1>
          <xm:sqref>N11:O34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6107-66DD-4670-88FB-F1BE85EA5F09}">
  <sheetPr codeName="Sheet57">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S003</v>
      </c>
      <c r="AW5" s="36">
        <f>R7</f>
        <v>10.35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775</v>
      </c>
      <c r="O7" s="887"/>
      <c r="P7" s="853" t="s">
        <v>342</v>
      </c>
      <c r="Q7" s="855"/>
      <c r="R7" s="888">
        <v>10.35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154" priority="2">
      <formula>$AQ11=2</formula>
    </cfRule>
  </conditionalFormatting>
  <conditionalFormatting sqref="Y29:AB29">
    <cfRule type="expression" dxfId="1153" priority="11">
      <formula>$AQ28=2</formula>
    </cfRule>
  </conditionalFormatting>
  <conditionalFormatting sqref="Y30:AB31">
    <cfRule type="expression" dxfId="1152" priority="9">
      <formula>$AQ28=2</formula>
    </cfRule>
  </conditionalFormatting>
  <conditionalFormatting sqref="Y32:AB32">
    <cfRule type="expression" dxfId="1151" priority="7">
      <formula>$AQ29=2</formula>
    </cfRule>
  </conditionalFormatting>
  <conditionalFormatting sqref="Y33:AB33">
    <cfRule type="expression" dxfId="1150" priority="5">
      <formula>$AQ29=2</formula>
    </cfRule>
  </conditionalFormatting>
  <conditionalFormatting sqref="Y34:AB34">
    <cfRule type="expression" dxfId="1149" priority="3">
      <formula>$AQ29=2</formula>
    </cfRule>
  </conditionalFormatting>
  <conditionalFormatting sqref="Y11:AF28">
    <cfRule type="expression" dxfId="1148" priority="1">
      <formula>$AQ11=3</formula>
    </cfRule>
  </conditionalFormatting>
  <conditionalFormatting sqref="Y29:AF29">
    <cfRule type="expression" dxfId="1147" priority="12">
      <formula>$AQ28=3</formula>
    </cfRule>
  </conditionalFormatting>
  <conditionalFormatting sqref="Y30:AF31">
    <cfRule type="expression" dxfId="1146" priority="10">
      <formula>$AQ28=3</formula>
    </cfRule>
  </conditionalFormatting>
  <conditionalFormatting sqref="Y32:AF32">
    <cfRule type="expression" dxfId="1145" priority="8">
      <formula>$AQ29=3</formula>
    </cfRule>
  </conditionalFormatting>
  <conditionalFormatting sqref="Y33:AF33">
    <cfRule type="expression" dxfId="1144" priority="6">
      <formula>$AQ29=3</formula>
    </cfRule>
  </conditionalFormatting>
  <conditionalFormatting sqref="Y34:AF34">
    <cfRule type="expression" dxfId="1143" priority="4">
      <formula>$AQ29=3</formula>
    </cfRule>
  </conditionalFormatting>
  <conditionalFormatting sqref="AC11:AJ28">
    <cfRule type="expression" dxfId="1142" priority="13">
      <formula>$AQ11=1</formula>
    </cfRule>
  </conditionalFormatting>
  <conditionalFormatting sqref="AC29:AJ29">
    <cfRule type="expression" dxfId="1141" priority="24">
      <formula>$AQ28=1</formula>
    </cfRule>
  </conditionalFormatting>
  <conditionalFormatting sqref="AC30:AJ31">
    <cfRule type="expression" dxfId="1140" priority="22">
      <formula>$AQ28=1</formula>
    </cfRule>
  </conditionalFormatting>
  <conditionalFormatting sqref="AC32:AJ32">
    <cfRule type="expression" dxfId="1139" priority="20">
      <formula>$AQ29=1</formula>
    </cfRule>
  </conditionalFormatting>
  <conditionalFormatting sqref="AC33:AJ33">
    <cfRule type="expression" dxfId="1138" priority="18">
      <formula>$AQ29=1</formula>
    </cfRule>
  </conditionalFormatting>
  <conditionalFormatting sqref="AC34:AJ34">
    <cfRule type="expression" dxfId="1137" priority="16">
      <formula>$AQ29=1</formula>
    </cfRule>
  </conditionalFormatting>
  <conditionalFormatting sqref="AG11:AJ28">
    <cfRule type="expression" dxfId="1136" priority="14">
      <formula>$AQ11=2</formula>
    </cfRule>
  </conditionalFormatting>
  <conditionalFormatting sqref="AG29:AJ29">
    <cfRule type="expression" dxfId="1135" priority="23">
      <formula>$AQ28=2</formula>
    </cfRule>
  </conditionalFormatting>
  <conditionalFormatting sqref="AG30:AJ31">
    <cfRule type="expression" dxfId="1134" priority="21">
      <formula>$AQ28=2</formula>
    </cfRule>
  </conditionalFormatting>
  <conditionalFormatting sqref="AG32:AJ32">
    <cfRule type="expression" dxfId="1133" priority="19">
      <formula>$AQ29=2</formula>
    </cfRule>
  </conditionalFormatting>
  <conditionalFormatting sqref="AG33:AJ33">
    <cfRule type="expression" dxfId="1132" priority="17">
      <formula>$AQ29=2</formula>
    </cfRule>
  </conditionalFormatting>
  <conditionalFormatting sqref="AG34:AJ34">
    <cfRule type="expression" dxfId="1131" priority="15">
      <formula>$AQ29=2</formula>
    </cfRule>
  </conditionalFormatting>
  <dataValidations count="1">
    <dataValidation type="list" allowBlank="1" showInputMessage="1" showErrorMessage="1" sqref="Y11:AB34" xr:uid="{78CA41E3-24F5-4781-9739-D5715B31DA8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CE63875-AE11-4094-973E-EEB26ABCFC50}">
          <x14:formula1>
            <xm:f>'(参考)リスト'!$C$16:$C$47</xm:f>
          </x14:formula1>
          <xm:sqref>N11:O34</xm:sqref>
        </x14:dataValidation>
        <x14:dataValidation type="list" allowBlank="1" showInputMessage="1" showErrorMessage="1" xr:uid="{8FB2D682-7781-4C8C-841B-5D6EB494899B}">
          <x14:formula1>
            <xm:f>'(参考)リスト'!$G$16:$G$19</xm:f>
          </x14:formula1>
          <xm:sqref>AM35:AO38</xm:sqref>
        </x14:dataValidation>
        <x14:dataValidation type="list" allowBlank="1" showInputMessage="1" showErrorMessage="1" xr:uid="{32326894-337C-4C6B-9E0E-E9239B5BABD8}">
          <x14:formula1>
            <xm:f>'(参考)リスト'!$B$16:$B$21</xm:f>
          </x14:formula1>
          <xm:sqref>L11:M34</xm:sqref>
        </x14:dataValidation>
        <x14:dataValidation type="list" allowBlank="1" showInputMessage="1" showErrorMessage="1" xr:uid="{0A64F2C9-5F16-4D59-833E-5346AEEE36C9}">
          <x14:formula1>
            <xm:f>'(参考)リスト'!$E$16:$E$27</xm:f>
          </x14:formula1>
          <xm:sqref>R11:T34</xm:sqref>
        </x14:dataValidation>
        <x14:dataValidation type="list" allowBlank="1" showInputMessage="1" showErrorMessage="1" xr:uid="{EBB2DF08-A334-4932-AFEB-E6CFD0B9D1BE}">
          <x14:formula1>
            <xm:f>'(参考)リスト'!$D$16:$D$18</xm:f>
          </x14:formula1>
          <xm:sqref>P11:Q34</xm:sqref>
        </x14:dataValidation>
        <x14:dataValidation type="list" allowBlank="1" showInputMessage="1" showErrorMessage="1" xr:uid="{CDA3A4F4-FC4B-41EB-85D9-BEF6C7271B02}">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E3F5-B288-47A5-AE63-81F5C132CF1C}">
  <sheetPr codeName="Sheet58">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S004</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1.4999999999999999E-2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776</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451</v>
      </c>
      <c r="S11" s="872"/>
      <c r="T11" s="872"/>
      <c r="U11" s="866" t="s">
        <v>530</v>
      </c>
      <c r="V11" s="868"/>
      <c r="W11" s="866" t="s">
        <v>592</v>
      </c>
      <c r="X11" s="868"/>
      <c r="Y11" s="229"/>
      <c r="Z11" s="229"/>
      <c r="AA11" s="229"/>
      <c r="AB11" s="229"/>
      <c r="AC11" s="255"/>
      <c r="AD11" s="255"/>
      <c r="AE11" s="255"/>
      <c r="AF11" s="255">
        <v>1.4999999999999999E-2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1.4999999999999999E-2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130" priority="2">
      <formula>$AQ11=2</formula>
    </cfRule>
  </conditionalFormatting>
  <conditionalFormatting sqref="Y29:AB29">
    <cfRule type="expression" dxfId="1129" priority="11">
      <formula>$AQ28=2</formula>
    </cfRule>
  </conditionalFormatting>
  <conditionalFormatting sqref="Y30:AB31">
    <cfRule type="expression" dxfId="1128" priority="9">
      <formula>$AQ28=2</formula>
    </cfRule>
  </conditionalFormatting>
  <conditionalFormatting sqref="Y32:AB32">
    <cfRule type="expression" dxfId="1127" priority="7">
      <formula>$AQ29=2</formula>
    </cfRule>
  </conditionalFormatting>
  <conditionalFormatting sqref="Y33:AB33">
    <cfRule type="expression" dxfId="1126" priority="5">
      <formula>$AQ29=2</formula>
    </cfRule>
  </conditionalFormatting>
  <conditionalFormatting sqref="Y34:AB34">
    <cfRule type="expression" dxfId="1125" priority="3">
      <formula>$AQ29=2</formula>
    </cfRule>
  </conditionalFormatting>
  <conditionalFormatting sqref="Y11:AF28">
    <cfRule type="expression" dxfId="1124" priority="1">
      <formula>$AQ11=3</formula>
    </cfRule>
  </conditionalFormatting>
  <conditionalFormatting sqref="Y29:AF29">
    <cfRule type="expression" dxfId="1123" priority="12">
      <formula>$AQ28=3</formula>
    </cfRule>
  </conditionalFormatting>
  <conditionalFormatting sqref="Y30:AF31">
    <cfRule type="expression" dxfId="1122" priority="10">
      <formula>$AQ28=3</formula>
    </cfRule>
  </conditionalFormatting>
  <conditionalFormatting sqref="Y32:AF32">
    <cfRule type="expression" dxfId="1121" priority="8">
      <formula>$AQ29=3</formula>
    </cfRule>
  </conditionalFormatting>
  <conditionalFormatting sqref="Y33:AF33">
    <cfRule type="expression" dxfId="1120" priority="6">
      <formula>$AQ29=3</formula>
    </cfRule>
  </conditionalFormatting>
  <conditionalFormatting sqref="Y34:AF34">
    <cfRule type="expression" dxfId="1119" priority="4">
      <formula>$AQ29=3</formula>
    </cfRule>
  </conditionalFormatting>
  <conditionalFormatting sqref="AC11:AJ28">
    <cfRule type="expression" dxfId="1118" priority="13">
      <formula>$AQ11=1</formula>
    </cfRule>
  </conditionalFormatting>
  <conditionalFormatting sqref="AC29:AJ29">
    <cfRule type="expression" dxfId="1117" priority="24">
      <formula>$AQ28=1</formula>
    </cfRule>
  </conditionalFormatting>
  <conditionalFormatting sqref="AC30:AJ31">
    <cfRule type="expression" dxfId="1116" priority="22">
      <formula>$AQ28=1</formula>
    </cfRule>
  </conditionalFormatting>
  <conditionalFormatting sqref="AC32:AJ32">
    <cfRule type="expression" dxfId="1115" priority="20">
      <formula>$AQ29=1</formula>
    </cfRule>
  </conditionalFormatting>
  <conditionalFormatting sqref="AC33:AJ33">
    <cfRule type="expression" dxfId="1114" priority="18">
      <formula>$AQ29=1</formula>
    </cfRule>
  </conditionalFormatting>
  <conditionalFormatting sqref="AC34:AJ34">
    <cfRule type="expression" dxfId="1113" priority="16">
      <formula>$AQ29=1</formula>
    </cfRule>
  </conditionalFormatting>
  <conditionalFormatting sqref="AG11:AJ28">
    <cfRule type="expression" dxfId="1112" priority="14">
      <formula>$AQ11=2</formula>
    </cfRule>
  </conditionalFormatting>
  <conditionalFormatting sqref="AG29:AJ29">
    <cfRule type="expression" dxfId="1111" priority="23">
      <formula>$AQ28=2</formula>
    </cfRule>
  </conditionalFormatting>
  <conditionalFormatting sqref="AG30:AJ31">
    <cfRule type="expression" dxfId="1110" priority="21">
      <formula>$AQ28=2</formula>
    </cfRule>
  </conditionalFormatting>
  <conditionalFormatting sqref="AG32:AJ32">
    <cfRule type="expression" dxfId="1109" priority="19">
      <formula>$AQ29=2</formula>
    </cfRule>
  </conditionalFormatting>
  <conditionalFormatting sqref="AG33:AJ33">
    <cfRule type="expression" dxfId="1108" priority="17">
      <formula>$AQ29=2</formula>
    </cfRule>
  </conditionalFormatting>
  <conditionalFormatting sqref="AG34:AJ34">
    <cfRule type="expression" dxfId="1107" priority="15">
      <formula>$AQ29=2</formula>
    </cfRule>
  </conditionalFormatting>
  <dataValidations count="1">
    <dataValidation type="list" allowBlank="1" showInputMessage="1" showErrorMessage="1" sqref="Y11:AB34" xr:uid="{B19FE56F-2CAF-4ED7-89D1-586A79AF814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1499216-BA59-44D0-9F20-C3C81ED113EA}">
          <x14:formula1>
            <xm:f>'(参考)リスト'!$F$16:$F$21</xm:f>
          </x14:formula1>
          <xm:sqref>U11:X34</xm:sqref>
        </x14:dataValidation>
        <x14:dataValidation type="list" allowBlank="1" showInputMessage="1" showErrorMessage="1" xr:uid="{BF8ABF67-6168-439C-AEFC-5BD4061551AD}">
          <x14:formula1>
            <xm:f>'(参考)リスト'!$D$16:$D$18</xm:f>
          </x14:formula1>
          <xm:sqref>P11:Q34</xm:sqref>
        </x14:dataValidation>
        <x14:dataValidation type="list" allowBlank="1" showInputMessage="1" showErrorMessage="1" xr:uid="{70EB2A9A-9732-44B5-9CA1-2610DBA0B3BD}">
          <x14:formula1>
            <xm:f>'(参考)リスト'!$E$16:$E$27</xm:f>
          </x14:formula1>
          <xm:sqref>R11:T34</xm:sqref>
        </x14:dataValidation>
        <x14:dataValidation type="list" allowBlank="1" showInputMessage="1" showErrorMessage="1" xr:uid="{E9044464-DDFA-47C6-A1B1-1053C6420225}">
          <x14:formula1>
            <xm:f>'(参考)リスト'!$B$16:$B$21</xm:f>
          </x14:formula1>
          <xm:sqref>L11:M34</xm:sqref>
        </x14:dataValidation>
        <x14:dataValidation type="list" allowBlank="1" showInputMessage="1" showErrorMessage="1" xr:uid="{C6F2C6D8-85DE-48EA-9629-5C2A36FB4978}">
          <x14:formula1>
            <xm:f>'(参考)リスト'!$G$16:$G$19</xm:f>
          </x14:formula1>
          <xm:sqref>AM35:AO38</xm:sqref>
        </x14:dataValidation>
        <x14:dataValidation type="list" allowBlank="1" showInputMessage="1" showErrorMessage="1" xr:uid="{7337D814-DBD6-494E-8D7A-1E5A4A47E2B9}">
          <x14:formula1>
            <xm:f>'(参考)リスト'!$C$16:$C$47</xm:f>
          </x14:formula1>
          <xm:sqref>N11:O34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2BA30-6DFF-4FAE-9295-151FAA985B57}">
  <sheetPr codeName="Sheet59">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S005</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1.2500000000000002E-2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777</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629</v>
      </c>
      <c r="O11" s="868"/>
      <c r="P11" s="866" t="s">
        <v>541</v>
      </c>
      <c r="Q11" s="868"/>
      <c r="R11" s="872" t="s">
        <v>451</v>
      </c>
      <c r="S11" s="872"/>
      <c r="T11" s="872"/>
      <c r="U11" s="866" t="s">
        <v>530</v>
      </c>
      <c r="V11" s="868"/>
      <c r="W11" s="866" t="s">
        <v>592</v>
      </c>
      <c r="X11" s="868"/>
      <c r="Y11" s="229"/>
      <c r="Z11" s="229"/>
      <c r="AA11" s="229"/>
      <c r="AB11" s="229"/>
      <c r="AC11" s="255"/>
      <c r="AD11" s="255"/>
      <c r="AE11" s="255"/>
      <c r="AF11" s="255">
        <v>2.5000000000000005E-3</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625</v>
      </c>
      <c r="O12" s="868"/>
      <c r="P12" s="866" t="s">
        <v>541</v>
      </c>
      <c r="Q12" s="868"/>
      <c r="R12" s="872" t="s">
        <v>451</v>
      </c>
      <c r="S12" s="872"/>
      <c r="T12" s="872"/>
      <c r="U12" s="866" t="s">
        <v>592</v>
      </c>
      <c r="V12" s="868"/>
      <c r="W12" s="866" t="s">
        <v>592</v>
      </c>
      <c r="X12" s="868"/>
      <c r="Y12" s="229"/>
      <c r="Z12" s="229"/>
      <c r="AA12" s="229"/>
      <c r="AB12" s="229"/>
      <c r="AC12" s="255"/>
      <c r="AD12" s="255"/>
      <c r="AE12" s="255"/>
      <c r="AF12" s="255">
        <v>1.0000000000000002E-2</v>
      </c>
      <c r="AG12" s="228"/>
      <c r="AH12" s="228"/>
      <c r="AI12" s="228"/>
      <c r="AJ12" s="228"/>
      <c r="AK12" s="866"/>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1.2500000000000002E-2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2</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106" priority="2">
      <formula>$AQ11=2</formula>
    </cfRule>
  </conditionalFormatting>
  <conditionalFormatting sqref="Y29:AB29">
    <cfRule type="expression" dxfId="1105" priority="11">
      <formula>$AQ28=2</formula>
    </cfRule>
  </conditionalFormatting>
  <conditionalFormatting sqref="Y30:AB31">
    <cfRule type="expression" dxfId="1104" priority="9">
      <formula>$AQ28=2</formula>
    </cfRule>
  </conditionalFormatting>
  <conditionalFormatting sqref="Y32:AB32">
    <cfRule type="expression" dxfId="1103" priority="7">
      <formula>$AQ29=2</formula>
    </cfRule>
  </conditionalFormatting>
  <conditionalFormatting sqref="Y33:AB33">
    <cfRule type="expression" dxfId="1102" priority="5">
      <formula>$AQ29=2</formula>
    </cfRule>
  </conditionalFormatting>
  <conditionalFormatting sqref="Y34:AB34">
    <cfRule type="expression" dxfId="1101" priority="3">
      <formula>$AQ29=2</formula>
    </cfRule>
  </conditionalFormatting>
  <conditionalFormatting sqref="Y11:AF28">
    <cfRule type="expression" dxfId="1100" priority="1">
      <formula>$AQ11=3</formula>
    </cfRule>
  </conditionalFormatting>
  <conditionalFormatting sqref="Y29:AF29">
    <cfRule type="expression" dxfId="1099" priority="12">
      <formula>$AQ28=3</formula>
    </cfRule>
  </conditionalFormatting>
  <conditionalFormatting sqref="Y30:AF31">
    <cfRule type="expression" dxfId="1098" priority="10">
      <formula>$AQ28=3</formula>
    </cfRule>
  </conditionalFormatting>
  <conditionalFormatting sqref="Y32:AF32">
    <cfRule type="expression" dxfId="1097" priority="8">
      <formula>$AQ29=3</formula>
    </cfRule>
  </conditionalFormatting>
  <conditionalFormatting sqref="Y33:AF33">
    <cfRule type="expression" dxfId="1096" priority="6">
      <formula>$AQ29=3</formula>
    </cfRule>
  </conditionalFormatting>
  <conditionalFormatting sqref="Y34:AF34">
    <cfRule type="expression" dxfId="1095" priority="4">
      <formula>$AQ29=3</formula>
    </cfRule>
  </conditionalFormatting>
  <conditionalFormatting sqref="AC11:AJ28">
    <cfRule type="expression" dxfId="1094" priority="13">
      <formula>$AQ11=1</formula>
    </cfRule>
  </conditionalFormatting>
  <conditionalFormatting sqref="AC29:AJ29">
    <cfRule type="expression" dxfId="1093" priority="24">
      <formula>$AQ28=1</formula>
    </cfRule>
  </conditionalFormatting>
  <conditionalFormatting sqref="AC30:AJ31">
    <cfRule type="expression" dxfId="1092" priority="22">
      <formula>$AQ28=1</formula>
    </cfRule>
  </conditionalFormatting>
  <conditionalFormatting sqref="AC32:AJ32">
    <cfRule type="expression" dxfId="1091" priority="20">
      <formula>$AQ29=1</formula>
    </cfRule>
  </conditionalFormatting>
  <conditionalFormatting sqref="AC33:AJ33">
    <cfRule type="expression" dxfId="1090" priority="18">
      <formula>$AQ29=1</formula>
    </cfRule>
  </conditionalFormatting>
  <conditionalFormatting sqref="AC34:AJ34">
    <cfRule type="expression" dxfId="1089" priority="16">
      <formula>$AQ29=1</formula>
    </cfRule>
  </conditionalFormatting>
  <conditionalFormatting sqref="AG11:AJ28">
    <cfRule type="expression" dxfId="1088" priority="14">
      <formula>$AQ11=2</formula>
    </cfRule>
  </conditionalFormatting>
  <conditionalFormatting sqref="AG29:AJ29">
    <cfRule type="expression" dxfId="1087" priority="23">
      <formula>$AQ28=2</formula>
    </cfRule>
  </conditionalFormatting>
  <conditionalFormatting sqref="AG30:AJ31">
    <cfRule type="expression" dxfId="1086" priority="21">
      <formula>$AQ28=2</formula>
    </cfRule>
  </conditionalFormatting>
  <conditionalFormatting sqref="AG32:AJ32">
    <cfRule type="expression" dxfId="1085" priority="19">
      <formula>$AQ29=2</formula>
    </cfRule>
  </conditionalFormatting>
  <conditionalFormatting sqref="AG33:AJ33">
    <cfRule type="expression" dxfId="1084" priority="17">
      <formula>$AQ29=2</formula>
    </cfRule>
  </conditionalFormatting>
  <conditionalFormatting sqref="AG34:AJ34">
    <cfRule type="expression" dxfId="1083" priority="15">
      <formula>$AQ29=2</formula>
    </cfRule>
  </conditionalFormatting>
  <dataValidations count="1">
    <dataValidation type="list" allowBlank="1" showInputMessage="1" showErrorMessage="1" sqref="Y11:AB34" xr:uid="{C0279241-DEA1-41D9-A404-0CF1689B63D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668BCCB-52F9-459A-B4CA-F7E9F8E6E43C}">
          <x14:formula1>
            <xm:f>'(参考)リスト'!$C$16:$C$47</xm:f>
          </x14:formula1>
          <xm:sqref>N11:O34</xm:sqref>
        </x14:dataValidation>
        <x14:dataValidation type="list" allowBlank="1" showInputMessage="1" showErrorMessage="1" xr:uid="{356042A7-91D9-49B3-BFEB-C3EE5A2819D6}">
          <x14:formula1>
            <xm:f>'(参考)リスト'!$G$16:$G$19</xm:f>
          </x14:formula1>
          <xm:sqref>AM35:AO38</xm:sqref>
        </x14:dataValidation>
        <x14:dataValidation type="list" allowBlank="1" showInputMessage="1" showErrorMessage="1" xr:uid="{1A2B9DEE-6951-45F7-8F7F-8E6FEA8C746B}">
          <x14:formula1>
            <xm:f>'(参考)リスト'!$B$16:$B$21</xm:f>
          </x14:formula1>
          <xm:sqref>L11:M34</xm:sqref>
        </x14:dataValidation>
        <x14:dataValidation type="list" allowBlank="1" showInputMessage="1" showErrorMessage="1" xr:uid="{FA147644-F2DB-4542-B561-1460410D80C5}">
          <x14:formula1>
            <xm:f>'(参考)リスト'!$E$16:$E$27</xm:f>
          </x14:formula1>
          <xm:sqref>R11:T34</xm:sqref>
        </x14:dataValidation>
        <x14:dataValidation type="list" allowBlank="1" showInputMessage="1" showErrorMessage="1" xr:uid="{1E05573A-9800-47BD-AF68-4D44304D9941}">
          <x14:formula1>
            <xm:f>'(参考)リスト'!$D$16:$D$18</xm:f>
          </x14:formula1>
          <xm:sqref>P11:Q34</xm:sqref>
        </x14:dataValidation>
        <x14:dataValidation type="list" allowBlank="1" showInputMessage="1" showErrorMessage="1" xr:uid="{57CB8BF6-89B8-4426-B5AE-45F32F5498F0}">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1EA3-D6DF-438E-88D5-921B7ED548F2}">
  <sheetPr codeName="Sheet60">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S006</v>
      </c>
      <c r="AW5" s="36">
        <f>R7</f>
        <v>10.6</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778</v>
      </c>
      <c r="O7" s="887"/>
      <c r="P7" s="853" t="s">
        <v>342</v>
      </c>
      <c r="Q7" s="855"/>
      <c r="R7" s="888">
        <v>10.6</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82" priority="2">
      <formula>$AQ11=2</formula>
    </cfRule>
  </conditionalFormatting>
  <conditionalFormatting sqref="Y29:AB29">
    <cfRule type="expression" dxfId="1081" priority="11">
      <formula>$AQ28=2</formula>
    </cfRule>
  </conditionalFormatting>
  <conditionalFormatting sqref="Y30:AB31">
    <cfRule type="expression" dxfId="1080" priority="9">
      <formula>$AQ28=2</formula>
    </cfRule>
  </conditionalFormatting>
  <conditionalFormatting sqref="Y32:AB32">
    <cfRule type="expression" dxfId="1079" priority="7">
      <formula>$AQ29=2</formula>
    </cfRule>
  </conditionalFormatting>
  <conditionalFormatting sqref="Y33:AB33">
    <cfRule type="expression" dxfId="1078" priority="5">
      <formula>$AQ29=2</formula>
    </cfRule>
  </conditionalFormatting>
  <conditionalFormatting sqref="Y34:AB34">
    <cfRule type="expression" dxfId="1077" priority="3">
      <formula>$AQ29=2</formula>
    </cfRule>
  </conditionalFormatting>
  <conditionalFormatting sqref="Y11:AF28">
    <cfRule type="expression" dxfId="1076" priority="1">
      <formula>$AQ11=3</formula>
    </cfRule>
  </conditionalFormatting>
  <conditionalFormatting sqref="Y29:AF29">
    <cfRule type="expression" dxfId="1075" priority="12">
      <formula>$AQ28=3</formula>
    </cfRule>
  </conditionalFormatting>
  <conditionalFormatting sqref="Y30:AF31">
    <cfRule type="expression" dxfId="1074" priority="10">
      <formula>$AQ28=3</formula>
    </cfRule>
  </conditionalFormatting>
  <conditionalFormatting sqref="Y32:AF32">
    <cfRule type="expression" dxfId="1073" priority="8">
      <formula>$AQ29=3</formula>
    </cfRule>
  </conditionalFormatting>
  <conditionalFormatting sqref="Y33:AF33">
    <cfRule type="expression" dxfId="1072" priority="6">
      <formula>$AQ29=3</formula>
    </cfRule>
  </conditionalFormatting>
  <conditionalFormatting sqref="Y34:AF34">
    <cfRule type="expression" dxfId="1071" priority="4">
      <formula>$AQ29=3</formula>
    </cfRule>
  </conditionalFormatting>
  <conditionalFormatting sqref="AC11:AJ28">
    <cfRule type="expression" dxfId="1070" priority="13">
      <formula>$AQ11=1</formula>
    </cfRule>
  </conditionalFormatting>
  <conditionalFormatting sqref="AC29:AJ29">
    <cfRule type="expression" dxfId="1069" priority="24">
      <formula>$AQ28=1</formula>
    </cfRule>
  </conditionalFormatting>
  <conditionalFormatting sqref="AC30:AJ31">
    <cfRule type="expression" dxfId="1068" priority="22">
      <formula>$AQ28=1</formula>
    </cfRule>
  </conditionalFormatting>
  <conditionalFormatting sqref="AC32:AJ32">
    <cfRule type="expression" dxfId="1067" priority="20">
      <formula>$AQ29=1</formula>
    </cfRule>
  </conditionalFormatting>
  <conditionalFormatting sqref="AC33:AJ33">
    <cfRule type="expression" dxfId="1066" priority="18">
      <formula>$AQ29=1</formula>
    </cfRule>
  </conditionalFormatting>
  <conditionalFormatting sqref="AC34:AJ34">
    <cfRule type="expression" dxfId="1065" priority="16">
      <formula>$AQ29=1</formula>
    </cfRule>
  </conditionalFormatting>
  <conditionalFormatting sqref="AG11:AJ28">
    <cfRule type="expression" dxfId="1064" priority="14">
      <formula>$AQ11=2</formula>
    </cfRule>
  </conditionalFormatting>
  <conditionalFormatting sqref="AG29:AJ29">
    <cfRule type="expression" dxfId="1063" priority="23">
      <formula>$AQ28=2</formula>
    </cfRule>
  </conditionalFormatting>
  <conditionalFormatting sqref="AG30:AJ31">
    <cfRule type="expression" dxfId="1062" priority="21">
      <formula>$AQ28=2</formula>
    </cfRule>
  </conditionalFormatting>
  <conditionalFormatting sqref="AG32:AJ32">
    <cfRule type="expression" dxfId="1061" priority="19">
      <formula>$AQ29=2</formula>
    </cfRule>
  </conditionalFormatting>
  <conditionalFormatting sqref="AG33:AJ33">
    <cfRule type="expression" dxfId="1060" priority="17">
      <formula>$AQ29=2</formula>
    </cfRule>
  </conditionalFormatting>
  <conditionalFormatting sqref="AG34:AJ34">
    <cfRule type="expression" dxfId="1059" priority="15">
      <formula>$AQ29=2</formula>
    </cfRule>
  </conditionalFormatting>
  <dataValidations count="1">
    <dataValidation type="list" allowBlank="1" showInputMessage="1" showErrorMessage="1" sqref="Y11:AB34" xr:uid="{6F6618A3-9E1C-4F54-8EA0-129E9C9BA53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A222B07-E443-43BE-B68C-0D03FA44D389}">
          <x14:formula1>
            <xm:f>'(参考)リスト'!$F$16:$F$21</xm:f>
          </x14:formula1>
          <xm:sqref>U11:X34</xm:sqref>
        </x14:dataValidation>
        <x14:dataValidation type="list" allowBlank="1" showInputMessage="1" showErrorMessage="1" xr:uid="{CD03A905-28F4-4B00-9605-F26F2C3D1610}">
          <x14:formula1>
            <xm:f>'(参考)リスト'!$D$16:$D$18</xm:f>
          </x14:formula1>
          <xm:sqref>P11:Q34</xm:sqref>
        </x14:dataValidation>
        <x14:dataValidation type="list" allowBlank="1" showInputMessage="1" showErrorMessage="1" xr:uid="{3B077BBB-1BC3-4777-9260-AC0CD6A577A1}">
          <x14:formula1>
            <xm:f>'(参考)リスト'!$E$16:$E$27</xm:f>
          </x14:formula1>
          <xm:sqref>R11:T34</xm:sqref>
        </x14:dataValidation>
        <x14:dataValidation type="list" allowBlank="1" showInputMessage="1" showErrorMessage="1" xr:uid="{4032818D-F505-41FE-AF71-E97FD8B0436A}">
          <x14:formula1>
            <xm:f>'(参考)リスト'!$B$16:$B$21</xm:f>
          </x14:formula1>
          <xm:sqref>L11:M34</xm:sqref>
        </x14:dataValidation>
        <x14:dataValidation type="list" allowBlank="1" showInputMessage="1" showErrorMessage="1" xr:uid="{DCEEEF23-082E-4AA4-92A1-2B4F7ADE099D}">
          <x14:formula1>
            <xm:f>'(参考)リスト'!$G$16:$G$19</xm:f>
          </x14:formula1>
          <xm:sqref>AM35:AO38</xm:sqref>
        </x14:dataValidation>
        <x14:dataValidation type="list" allowBlank="1" showInputMessage="1" showErrorMessage="1" xr:uid="{5E8D0844-9B0E-47AE-8AD0-0FDE5A2C76E9}">
          <x14:formula1>
            <xm:f>'(参考)リスト'!$C$16:$C$47</xm:f>
          </x14:formula1>
          <xm:sqref>N11:O34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0EE3-D927-4600-8598-9A8A1CE3F3F3}">
  <sheetPr codeName="Sheet61">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S007</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7.4999999999999997E-2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779</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442</v>
      </c>
      <c r="S11" s="872"/>
      <c r="T11" s="872"/>
      <c r="U11" s="866" t="s">
        <v>592</v>
      </c>
      <c r="V11" s="868"/>
      <c r="W11" s="866" t="s">
        <v>592</v>
      </c>
      <c r="X11" s="868"/>
      <c r="Y11" s="229"/>
      <c r="Z11" s="229"/>
      <c r="AA11" s="229"/>
      <c r="AB11" s="229"/>
      <c r="AC11" s="255"/>
      <c r="AD11" s="255"/>
      <c r="AE11" s="255"/>
      <c r="AF11" s="255">
        <v>7.4999999999999997E-2</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7.4999999999999997E-2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58" priority="2">
      <formula>$AQ11=2</formula>
    </cfRule>
  </conditionalFormatting>
  <conditionalFormatting sqref="Y29:AB29">
    <cfRule type="expression" dxfId="1057" priority="11">
      <formula>$AQ28=2</formula>
    </cfRule>
  </conditionalFormatting>
  <conditionalFormatting sqref="Y30:AB31">
    <cfRule type="expression" dxfId="1056" priority="9">
      <formula>$AQ28=2</formula>
    </cfRule>
  </conditionalFormatting>
  <conditionalFormatting sqref="Y32:AB32">
    <cfRule type="expression" dxfId="1055" priority="7">
      <formula>$AQ29=2</formula>
    </cfRule>
  </conditionalFormatting>
  <conditionalFormatting sqref="Y33:AB33">
    <cfRule type="expression" dxfId="1054" priority="5">
      <formula>$AQ29=2</formula>
    </cfRule>
  </conditionalFormatting>
  <conditionalFormatting sqref="Y34:AB34">
    <cfRule type="expression" dxfId="1053" priority="3">
      <formula>$AQ29=2</formula>
    </cfRule>
  </conditionalFormatting>
  <conditionalFormatting sqref="Y11:AF28">
    <cfRule type="expression" dxfId="1052" priority="1">
      <formula>$AQ11=3</formula>
    </cfRule>
  </conditionalFormatting>
  <conditionalFormatting sqref="Y29:AF29">
    <cfRule type="expression" dxfId="1051" priority="12">
      <formula>$AQ28=3</formula>
    </cfRule>
  </conditionalFormatting>
  <conditionalFormatting sqref="Y30:AF31">
    <cfRule type="expression" dxfId="1050" priority="10">
      <formula>$AQ28=3</formula>
    </cfRule>
  </conditionalFormatting>
  <conditionalFormatting sqref="Y32:AF32">
    <cfRule type="expression" dxfId="1049" priority="8">
      <formula>$AQ29=3</formula>
    </cfRule>
  </conditionalFormatting>
  <conditionalFormatting sqref="Y33:AF33">
    <cfRule type="expression" dxfId="1048" priority="6">
      <formula>$AQ29=3</formula>
    </cfRule>
  </conditionalFormatting>
  <conditionalFormatting sqref="Y34:AF34">
    <cfRule type="expression" dxfId="1047" priority="4">
      <formula>$AQ29=3</formula>
    </cfRule>
  </conditionalFormatting>
  <conditionalFormatting sqref="AC11:AJ28">
    <cfRule type="expression" dxfId="1046" priority="13">
      <formula>$AQ11=1</formula>
    </cfRule>
  </conditionalFormatting>
  <conditionalFormatting sqref="AC29:AJ29">
    <cfRule type="expression" dxfId="1045" priority="24">
      <formula>$AQ28=1</formula>
    </cfRule>
  </conditionalFormatting>
  <conditionalFormatting sqref="AC30:AJ31">
    <cfRule type="expression" dxfId="1044" priority="22">
      <formula>$AQ28=1</formula>
    </cfRule>
  </conditionalFormatting>
  <conditionalFormatting sqref="AC32:AJ32">
    <cfRule type="expression" dxfId="1043" priority="20">
      <formula>$AQ29=1</formula>
    </cfRule>
  </conditionalFormatting>
  <conditionalFormatting sqref="AC33:AJ33">
    <cfRule type="expression" dxfId="1042" priority="18">
      <formula>$AQ29=1</formula>
    </cfRule>
  </conditionalFormatting>
  <conditionalFormatting sqref="AC34:AJ34">
    <cfRule type="expression" dxfId="1041" priority="16">
      <formula>$AQ29=1</formula>
    </cfRule>
  </conditionalFormatting>
  <conditionalFormatting sqref="AG11:AJ28">
    <cfRule type="expression" dxfId="1040" priority="14">
      <formula>$AQ11=2</formula>
    </cfRule>
  </conditionalFormatting>
  <conditionalFormatting sqref="AG29:AJ29">
    <cfRule type="expression" dxfId="1039" priority="23">
      <formula>$AQ28=2</formula>
    </cfRule>
  </conditionalFormatting>
  <conditionalFormatting sqref="AG30:AJ31">
    <cfRule type="expression" dxfId="1038" priority="21">
      <formula>$AQ28=2</formula>
    </cfRule>
  </conditionalFormatting>
  <conditionalFormatting sqref="AG32:AJ32">
    <cfRule type="expression" dxfId="1037" priority="19">
      <formula>$AQ29=2</formula>
    </cfRule>
  </conditionalFormatting>
  <conditionalFormatting sqref="AG33:AJ33">
    <cfRule type="expression" dxfId="1036" priority="17">
      <formula>$AQ29=2</formula>
    </cfRule>
  </conditionalFormatting>
  <conditionalFormatting sqref="AG34:AJ34">
    <cfRule type="expression" dxfId="1035" priority="15">
      <formula>$AQ29=2</formula>
    </cfRule>
  </conditionalFormatting>
  <dataValidations count="1">
    <dataValidation type="list" allowBlank="1" showInputMessage="1" showErrorMessage="1" sqref="Y11:AB34" xr:uid="{FA58461B-69DC-4ED1-8792-988E3B2603C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8F69C02-D86C-4962-9EB7-4A938E15B37F}">
          <x14:formula1>
            <xm:f>'(参考)リスト'!$C$16:$C$47</xm:f>
          </x14:formula1>
          <xm:sqref>N11:O34</xm:sqref>
        </x14:dataValidation>
        <x14:dataValidation type="list" allowBlank="1" showInputMessage="1" showErrorMessage="1" xr:uid="{5C02E0E8-2384-4A1D-9CE1-086AF71038C5}">
          <x14:formula1>
            <xm:f>'(参考)リスト'!$G$16:$G$19</xm:f>
          </x14:formula1>
          <xm:sqref>AM35:AO38</xm:sqref>
        </x14:dataValidation>
        <x14:dataValidation type="list" allowBlank="1" showInputMessage="1" showErrorMessage="1" xr:uid="{40BFE0F8-7045-4062-BCB4-2EF75581FA9A}">
          <x14:formula1>
            <xm:f>'(参考)リスト'!$B$16:$B$21</xm:f>
          </x14:formula1>
          <xm:sqref>L11:M34</xm:sqref>
        </x14:dataValidation>
        <x14:dataValidation type="list" allowBlank="1" showInputMessage="1" showErrorMessage="1" xr:uid="{B8C55413-57E7-4411-971A-96F1538A494F}">
          <x14:formula1>
            <xm:f>'(参考)リスト'!$E$16:$E$27</xm:f>
          </x14:formula1>
          <xm:sqref>R11:T34</xm:sqref>
        </x14:dataValidation>
        <x14:dataValidation type="list" allowBlank="1" showInputMessage="1" showErrorMessage="1" xr:uid="{61A3966F-C9B6-4B3D-A0A8-37F5337D4459}">
          <x14:formula1>
            <xm:f>'(参考)リスト'!$D$16:$D$18</xm:f>
          </x14:formula1>
          <xm:sqref>P11:Q34</xm:sqref>
        </x14:dataValidation>
        <x14:dataValidation type="list" allowBlank="1" showInputMessage="1" showErrorMessage="1" xr:uid="{3B6049C5-6475-4CB9-B484-406A91B75239}">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ACA8F-1C0A-4441-9B65-B281DB0AC31B}">
  <sheetPr codeName="Sheet62">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0.84000000000000008</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780</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629</v>
      </c>
      <c r="O11" s="868"/>
      <c r="P11" s="866" t="s">
        <v>541</v>
      </c>
      <c r="Q11" s="868"/>
      <c r="R11" s="872" t="s">
        <v>442</v>
      </c>
      <c r="S11" s="872"/>
      <c r="T11" s="872"/>
      <c r="U11" s="866" t="s">
        <v>592</v>
      </c>
      <c r="V11" s="868"/>
      <c r="W11" s="866" t="s">
        <v>592</v>
      </c>
      <c r="X11" s="868"/>
      <c r="Y11" s="229"/>
      <c r="Z11" s="229"/>
      <c r="AA11" s="229"/>
      <c r="AB11" s="229"/>
      <c r="AC11" s="255"/>
      <c r="AD11" s="255"/>
      <c r="AE11" s="255"/>
      <c r="AF11" s="255">
        <v>0.84000000000000008</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0.84000000000000008</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34" priority="2">
      <formula>$AQ11=2</formula>
    </cfRule>
  </conditionalFormatting>
  <conditionalFormatting sqref="Y29:AB29">
    <cfRule type="expression" dxfId="1033" priority="11">
      <formula>$AQ28=2</formula>
    </cfRule>
  </conditionalFormatting>
  <conditionalFormatting sqref="Y30:AB31">
    <cfRule type="expression" dxfId="1032" priority="9">
      <formula>$AQ28=2</formula>
    </cfRule>
  </conditionalFormatting>
  <conditionalFormatting sqref="Y32:AB32">
    <cfRule type="expression" dxfId="1031" priority="7">
      <formula>$AQ29=2</formula>
    </cfRule>
  </conditionalFormatting>
  <conditionalFormatting sqref="Y33:AB33">
    <cfRule type="expression" dxfId="1030" priority="5">
      <formula>$AQ29=2</formula>
    </cfRule>
  </conditionalFormatting>
  <conditionalFormatting sqref="Y34:AB34">
    <cfRule type="expression" dxfId="1029" priority="3">
      <formula>$AQ29=2</formula>
    </cfRule>
  </conditionalFormatting>
  <conditionalFormatting sqref="Y11:AF28">
    <cfRule type="expression" dxfId="1028" priority="1">
      <formula>$AQ11=3</formula>
    </cfRule>
  </conditionalFormatting>
  <conditionalFormatting sqref="Y29:AF29">
    <cfRule type="expression" dxfId="1027" priority="12">
      <formula>$AQ28=3</formula>
    </cfRule>
  </conditionalFormatting>
  <conditionalFormatting sqref="Y30:AF31">
    <cfRule type="expression" dxfId="1026" priority="10">
      <formula>$AQ28=3</formula>
    </cfRule>
  </conditionalFormatting>
  <conditionalFormatting sqref="Y32:AF32">
    <cfRule type="expression" dxfId="1025" priority="8">
      <formula>$AQ29=3</formula>
    </cfRule>
  </conditionalFormatting>
  <conditionalFormatting sqref="Y33:AF33">
    <cfRule type="expression" dxfId="1024" priority="6">
      <formula>$AQ29=3</formula>
    </cfRule>
  </conditionalFormatting>
  <conditionalFormatting sqref="Y34:AF34">
    <cfRule type="expression" dxfId="1023" priority="4">
      <formula>$AQ29=3</formula>
    </cfRule>
  </conditionalFormatting>
  <conditionalFormatting sqref="AC11:AJ28">
    <cfRule type="expression" dxfId="1022" priority="13">
      <formula>$AQ11=1</formula>
    </cfRule>
  </conditionalFormatting>
  <conditionalFormatting sqref="AC29:AJ29">
    <cfRule type="expression" dxfId="1021" priority="24">
      <formula>$AQ28=1</formula>
    </cfRule>
  </conditionalFormatting>
  <conditionalFormatting sqref="AC30:AJ31">
    <cfRule type="expression" dxfId="1020" priority="22">
      <formula>$AQ28=1</formula>
    </cfRule>
  </conditionalFormatting>
  <conditionalFormatting sqref="AC32:AJ32">
    <cfRule type="expression" dxfId="1019" priority="20">
      <formula>$AQ29=1</formula>
    </cfRule>
  </conditionalFormatting>
  <conditionalFormatting sqref="AC33:AJ33">
    <cfRule type="expression" dxfId="1018" priority="18">
      <formula>$AQ29=1</formula>
    </cfRule>
  </conditionalFormatting>
  <conditionalFormatting sqref="AC34:AJ34">
    <cfRule type="expression" dxfId="1017" priority="16">
      <formula>$AQ29=1</formula>
    </cfRule>
  </conditionalFormatting>
  <conditionalFormatting sqref="AG11:AJ28">
    <cfRule type="expression" dxfId="1016" priority="14">
      <formula>$AQ11=2</formula>
    </cfRule>
  </conditionalFormatting>
  <conditionalFormatting sqref="AG29:AJ29">
    <cfRule type="expression" dxfId="1015" priority="23">
      <formula>$AQ28=2</formula>
    </cfRule>
  </conditionalFormatting>
  <conditionalFormatting sqref="AG30:AJ31">
    <cfRule type="expression" dxfId="1014" priority="21">
      <formula>$AQ28=2</formula>
    </cfRule>
  </conditionalFormatting>
  <conditionalFormatting sqref="AG32:AJ32">
    <cfRule type="expression" dxfId="1013" priority="19">
      <formula>$AQ29=2</formula>
    </cfRule>
  </conditionalFormatting>
  <conditionalFormatting sqref="AG33:AJ33">
    <cfRule type="expression" dxfId="1012" priority="17">
      <formula>$AQ29=2</formula>
    </cfRule>
  </conditionalFormatting>
  <conditionalFormatting sqref="AG34:AJ34">
    <cfRule type="expression" dxfId="1011" priority="15">
      <formula>$AQ29=2</formula>
    </cfRule>
  </conditionalFormatting>
  <dataValidations count="1">
    <dataValidation type="list" allowBlank="1" showInputMessage="1" showErrorMessage="1" sqref="Y11:AB34" xr:uid="{174B30CE-5D8E-4FD0-8453-B41AE1C26C8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ECF3F49-B081-40F8-BDF7-00D999141C8E}">
          <x14:formula1>
            <xm:f>'(参考)リスト'!$F$16:$F$21</xm:f>
          </x14:formula1>
          <xm:sqref>U11:X34</xm:sqref>
        </x14:dataValidation>
        <x14:dataValidation type="list" allowBlank="1" showInputMessage="1" showErrorMessage="1" xr:uid="{20BEF619-F081-478B-BAAD-5461835D2DC6}">
          <x14:formula1>
            <xm:f>'(参考)リスト'!$D$16:$D$18</xm:f>
          </x14:formula1>
          <xm:sqref>P11:Q34</xm:sqref>
        </x14:dataValidation>
        <x14:dataValidation type="list" allowBlank="1" showInputMessage="1" showErrorMessage="1" xr:uid="{27FBCA2E-53D4-43C2-8E49-4CD7AC1F6DB1}">
          <x14:formula1>
            <xm:f>'(参考)リスト'!$E$16:$E$27</xm:f>
          </x14:formula1>
          <xm:sqref>R11:T34</xm:sqref>
        </x14:dataValidation>
        <x14:dataValidation type="list" allowBlank="1" showInputMessage="1" showErrorMessage="1" xr:uid="{03307A1B-E456-4BD0-9A71-3094931E0EEA}">
          <x14:formula1>
            <xm:f>'(参考)リスト'!$B$16:$B$21</xm:f>
          </x14:formula1>
          <xm:sqref>L11:M34</xm:sqref>
        </x14:dataValidation>
        <x14:dataValidation type="list" allowBlank="1" showInputMessage="1" showErrorMessage="1" xr:uid="{A752F5EB-8CFC-46AE-BCC8-54FF8A2F8586}">
          <x14:formula1>
            <xm:f>'(参考)リスト'!$G$16:$G$19</xm:f>
          </x14:formula1>
          <xm:sqref>AM35:AO38</xm:sqref>
        </x14:dataValidation>
        <x14:dataValidation type="list" allowBlank="1" showInputMessage="1" showErrorMessage="1" xr:uid="{FD4BB1B7-B289-4F8E-9654-AFEA18014343}">
          <x14:formula1>
            <xm:f>'(参考)リスト'!$C$16:$C$47</xm:f>
          </x14:formula1>
          <xm:sqref>N11:O34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6EBA4-BA18-4B05-9F3D-FDD2C253C4E3}">
  <sheetPr codeName="Sheet64">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S009</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781</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10" priority="2">
      <formula>$AQ11=2</formula>
    </cfRule>
  </conditionalFormatting>
  <conditionalFormatting sqref="Y29:AB29">
    <cfRule type="expression" dxfId="1009" priority="11">
      <formula>$AQ28=2</formula>
    </cfRule>
  </conditionalFormatting>
  <conditionalFormatting sqref="Y30:AB31">
    <cfRule type="expression" dxfId="1008" priority="9">
      <formula>$AQ28=2</formula>
    </cfRule>
  </conditionalFormatting>
  <conditionalFormatting sqref="Y32:AB32">
    <cfRule type="expression" dxfId="1007" priority="7">
      <formula>$AQ29=2</formula>
    </cfRule>
  </conditionalFormatting>
  <conditionalFormatting sqref="Y33:AB33">
    <cfRule type="expression" dxfId="1006" priority="5">
      <formula>$AQ29=2</formula>
    </cfRule>
  </conditionalFormatting>
  <conditionalFormatting sqref="Y34:AB34">
    <cfRule type="expression" dxfId="1005" priority="3">
      <formula>$AQ29=2</formula>
    </cfRule>
  </conditionalFormatting>
  <conditionalFormatting sqref="Y11:AF28">
    <cfRule type="expression" dxfId="1004" priority="1">
      <formula>$AQ11=3</formula>
    </cfRule>
  </conditionalFormatting>
  <conditionalFormatting sqref="Y29:AF29">
    <cfRule type="expression" dxfId="1003" priority="12">
      <formula>$AQ28=3</formula>
    </cfRule>
  </conditionalFormatting>
  <conditionalFormatting sqref="Y30:AF31">
    <cfRule type="expression" dxfId="1002" priority="10">
      <formula>$AQ28=3</formula>
    </cfRule>
  </conditionalFormatting>
  <conditionalFormatting sqref="Y32:AF32">
    <cfRule type="expression" dxfId="1001" priority="8">
      <formula>$AQ29=3</formula>
    </cfRule>
  </conditionalFormatting>
  <conditionalFormatting sqref="Y33:AF33">
    <cfRule type="expression" dxfId="1000" priority="6">
      <formula>$AQ29=3</formula>
    </cfRule>
  </conditionalFormatting>
  <conditionalFormatting sqref="Y34:AF34">
    <cfRule type="expression" dxfId="999" priority="4">
      <formula>$AQ29=3</formula>
    </cfRule>
  </conditionalFormatting>
  <conditionalFormatting sqref="AC11:AJ28">
    <cfRule type="expression" dxfId="998" priority="13">
      <formula>$AQ11=1</formula>
    </cfRule>
  </conditionalFormatting>
  <conditionalFormatting sqref="AC29:AJ29">
    <cfRule type="expression" dxfId="997" priority="24">
      <formula>$AQ28=1</formula>
    </cfRule>
  </conditionalFormatting>
  <conditionalFormatting sqref="AC30:AJ31">
    <cfRule type="expression" dxfId="996" priority="22">
      <formula>$AQ28=1</formula>
    </cfRule>
  </conditionalFormatting>
  <conditionalFormatting sqref="AC32:AJ32">
    <cfRule type="expression" dxfId="995" priority="20">
      <formula>$AQ29=1</formula>
    </cfRule>
  </conditionalFormatting>
  <conditionalFormatting sqref="AC33:AJ33">
    <cfRule type="expression" dxfId="994" priority="18">
      <formula>$AQ29=1</formula>
    </cfRule>
  </conditionalFormatting>
  <conditionalFormatting sqref="AC34:AJ34">
    <cfRule type="expression" dxfId="993" priority="16">
      <formula>$AQ29=1</formula>
    </cfRule>
  </conditionalFormatting>
  <conditionalFormatting sqref="AG11:AJ28">
    <cfRule type="expression" dxfId="992" priority="14">
      <formula>$AQ11=2</formula>
    </cfRule>
  </conditionalFormatting>
  <conditionalFormatting sqref="AG29:AJ29">
    <cfRule type="expression" dxfId="991" priority="23">
      <formula>$AQ28=2</formula>
    </cfRule>
  </conditionalFormatting>
  <conditionalFormatting sqref="AG30:AJ31">
    <cfRule type="expression" dxfId="990" priority="21">
      <formula>$AQ28=2</formula>
    </cfRule>
  </conditionalFormatting>
  <conditionalFormatting sqref="AG32:AJ32">
    <cfRule type="expression" dxfId="989" priority="19">
      <formula>$AQ29=2</formula>
    </cfRule>
  </conditionalFormatting>
  <conditionalFormatting sqref="AG33:AJ33">
    <cfRule type="expression" dxfId="988" priority="17">
      <formula>$AQ29=2</formula>
    </cfRule>
  </conditionalFormatting>
  <conditionalFormatting sqref="AG34:AJ34">
    <cfRule type="expression" dxfId="987" priority="15">
      <formula>$AQ29=2</formula>
    </cfRule>
  </conditionalFormatting>
  <dataValidations count="1">
    <dataValidation type="list" allowBlank="1" showInputMessage="1" showErrorMessage="1" sqref="Y11:AB34" xr:uid="{47A1E572-341F-464E-A491-D5BC1BC0030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146B0B2-EC8B-4EF7-94CA-66846C31D3DB}">
          <x14:formula1>
            <xm:f>'(参考)リスト'!$C$16:$C$47</xm:f>
          </x14:formula1>
          <xm:sqref>N11:O34</xm:sqref>
        </x14:dataValidation>
        <x14:dataValidation type="list" allowBlank="1" showInputMessage="1" showErrorMessage="1" xr:uid="{6CD13B56-39BB-41E0-85CB-0BC954610F9F}">
          <x14:formula1>
            <xm:f>'(参考)リスト'!$G$16:$G$19</xm:f>
          </x14:formula1>
          <xm:sqref>AM35:AO38</xm:sqref>
        </x14:dataValidation>
        <x14:dataValidation type="list" allowBlank="1" showInputMessage="1" showErrorMessage="1" xr:uid="{53D223B1-F8DE-4496-8C4C-DE028EAA8872}">
          <x14:formula1>
            <xm:f>'(参考)リスト'!$B$16:$B$21</xm:f>
          </x14:formula1>
          <xm:sqref>L11:M34</xm:sqref>
        </x14:dataValidation>
        <x14:dataValidation type="list" allowBlank="1" showInputMessage="1" showErrorMessage="1" xr:uid="{9D3AAB00-78AB-4D74-BE93-C86BBF70262C}">
          <x14:formula1>
            <xm:f>'(参考)リスト'!$E$16:$E$27</xm:f>
          </x14:formula1>
          <xm:sqref>R11:T34</xm:sqref>
        </x14:dataValidation>
        <x14:dataValidation type="list" allowBlank="1" showInputMessage="1" showErrorMessage="1" xr:uid="{43CBBFF0-0EFE-4217-89B1-D5B1AE3C12AA}">
          <x14:formula1>
            <xm:f>'(参考)リスト'!$D$16:$D$18</xm:f>
          </x14:formula1>
          <xm:sqref>P11:Q34</xm:sqref>
        </x14:dataValidation>
        <x14:dataValidation type="list" allowBlank="1" showInputMessage="1" showErrorMessage="1" xr:uid="{E245FBD9-2DCC-4467-AFE1-ABE66913EC18}">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59FE6-BE65-4B72-A643-81538F212250}">
  <sheetPr codeName="Sheet65">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S010</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782</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86" priority="2">
      <formula>$AQ11=2</formula>
    </cfRule>
  </conditionalFormatting>
  <conditionalFormatting sqref="Y29:AB29">
    <cfRule type="expression" dxfId="985" priority="11">
      <formula>$AQ28=2</formula>
    </cfRule>
  </conditionalFormatting>
  <conditionalFormatting sqref="Y30:AB31">
    <cfRule type="expression" dxfId="984" priority="9">
      <formula>$AQ28=2</formula>
    </cfRule>
  </conditionalFormatting>
  <conditionalFormatting sqref="Y32:AB32">
    <cfRule type="expression" dxfId="983" priority="7">
      <formula>$AQ29=2</formula>
    </cfRule>
  </conditionalFormatting>
  <conditionalFormatting sqref="Y33:AB33">
    <cfRule type="expression" dxfId="982" priority="5">
      <formula>$AQ29=2</formula>
    </cfRule>
  </conditionalFormatting>
  <conditionalFormatting sqref="Y34:AB34">
    <cfRule type="expression" dxfId="981" priority="3">
      <formula>$AQ29=2</formula>
    </cfRule>
  </conditionalFormatting>
  <conditionalFormatting sqref="Y11:AF28">
    <cfRule type="expression" dxfId="980" priority="1">
      <formula>$AQ11=3</formula>
    </cfRule>
  </conditionalFormatting>
  <conditionalFormatting sqref="Y29:AF29">
    <cfRule type="expression" dxfId="979" priority="12">
      <formula>$AQ28=3</formula>
    </cfRule>
  </conditionalFormatting>
  <conditionalFormatting sqref="Y30:AF31">
    <cfRule type="expression" dxfId="978" priority="10">
      <formula>$AQ28=3</formula>
    </cfRule>
  </conditionalFormatting>
  <conditionalFormatting sqref="Y32:AF32">
    <cfRule type="expression" dxfId="977" priority="8">
      <formula>$AQ29=3</formula>
    </cfRule>
  </conditionalFormatting>
  <conditionalFormatting sqref="Y33:AF33">
    <cfRule type="expression" dxfId="976" priority="6">
      <formula>$AQ29=3</formula>
    </cfRule>
  </conditionalFormatting>
  <conditionalFormatting sqref="Y34:AF34">
    <cfRule type="expression" dxfId="975" priority="4">
      <formula>$AQ29=3</formula>
    </cfRule>
  </conditionalFormatting>
  <conditionalFormatting sqref="AC11:AJ28">
    <cfRule type="expression" dxfId="974" priority="13">
      <formula>$AQ11=1</formula>
    </cfRule>
  </conditionalFormatting>
  <conditionalFormatting sqref="AC29:AJ29">
    <cfRule type="expression" dxfId="973" priority="24">
      <formula>$AQ28=1</formula>
    </cfRule>
  </conditionalFormatting>
  <conditionalFormatting sqref="AC30:AJ31">
    <cfRule type="expression" dxfId="972" priority="22">
      <formula>$AQ28=1</formula>
    </cfRule>
  </conditionalFormatting>
  <conditionalFormatting sqref="AC32:AJ32">
    <cfRule type="expression" dxfId="971" priority="20">
      <formula>$AQ29=1</formula>
    </cfRule>
  </conditionalFormatting>
  <conditionalFormatting sqref="AC33:AJ33">
    <cfRule type="expression" dxfId="970" priority="18">
      <formula>$AQ29=1</formula>
    </cfRule>
  </conditionalFormatting>
  <conditionalFormatting sqref="AC34:AJ34">
    <cfRule type="expression" dxfId="969" priority="16">
      <formula>$AQ29=1</formula>
    </cfRule>
  </conditionalFormatting>
  <conditionalFormatting sqref="AG11:AJ28">
    <cfRule type="expression" dxfId="968" priority="14">
      <formula>$AQ11=2</formula>
    </cfRule>
  </conditionalFormatting>
  <conditionalFormatting sqref="AG29:AJ29">
    <cfRule type="expression" dxfId="967" priority="23">
      <formula>$AQ28=2</formula>
    </cfRule>
  </conditionalFormatting>
  <conditionalFormatting sqref="AG30:AJ31">
    <cfRule type="expression" dxfId="966" priority="21">
      <formula>$AQ28=2</formula>
    </cfRule>
  </conditionalFormatting>
  <conditionalFormatting sqref="AG32:AJ32">
    <cfRule type="expression" dxfId="965" priority="19">
      <formula>$AQ29=2</formula>
    </cfRule>
  </conditionalFormatting>
  <conditionalFormatting sqref="AG33:AJ33">
    <cfRule type="expression" dxfId="964" priority="17">
      <formula>$AQ29=2</formula>
    </cfRule>
  </conditionalFormatting>
  <conditionalFormatting sqref="AG34:AJ34">
    <cfRule type="expression" dxfId="963" priority="15">
      <formula>$AQ29=2</formula>
    </cfRule>
  </conditionalFormatting>
  <dataValidations count="1">
    <dataValidation type="list" allowBlank="1" showInputMessage="1" showErrorMessage="1" sqref="Y11:AB34" xr:uid="{8647DBE4-E9AD-4299-9F8A-DF52B1C8596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583FC49-BD4A-46B6-BB51-AD4053DE10F5}">
          <x14:formula1>
            <xm:f>'(参考)リスト'!$F$16:$F$21</xm:f>
          </x14:formula1>
          <xm:sqref>U11:X34</xm:sqref>
        </x14:dataValidation>
        <x14:dataValidation type="list" allowBlank="1" showInputMessage="1" showErrorMessage="1" xr:uid="{ABF1A3CF-BFD9-4C5C-A5B5-3B41BDEA4FC2}">
          <x14:formula1>
            <xm:f>'(参考)リスト'!$D$16:$D$18</xm:f>
          </x14:formula1>
          <xm:sqref>P11:Q34</xm:sqref>
        </x14:dataValidation>
        <x14:dataValidation type="list" allowBlank="1" showInputMessage="1" showErrorMessage="1" xr:uid="{2935028C-A288-4758-8802-6134762A8253}">
          <x14:formula1>
            <xm:f>'(参考)リスト'!$E$16:$E$27</xm:f>
          </x14:formula1>
          <xm:sqref>R11:T34</xm:sqref>
        </x14:dataValidation>
        <x14:dataValidation type="list" allowBlank="1" showInputMessage="1" showErrorMessage="1" xr:uid="{203DF627-E282-44AB-B09A-1CC7065EC5C2}">
          <x14:formula1>
            <xm:f>'(参考)リスト'!$B$16:$B$21</xm:f>
          </x14:formula1>
          <xm:sqref>L11:M34</xm:sqref>
        </x14:dataValidation>
        <x14:dataValidation type="list" allowBlank="1" showInputMessage="1" showErrorMessage="1" xr:uid="{076F47CC-3FE8-4975-88A4-6D37E1253BE5}">
          <x14:formula1>
            <xm:f>'(参考)リスト'!$G$16:$G$19</xm:f>
          </x14:formula1>
          <xm:sqref>AM35:AO38</xm:sqref>
        </x14:dataValidation>
        <x14:dataValidation type="list" allowBlank="1" showInputMessage="1" showErrorMessage="1" xr:uid="{4C6414D7-3F34-4F1F-BB87-DE9DB62D60A8}">
          <x14:formula1>
            <xm:f>'(参考)リスト'!$C$16:$C$47</xm:f>
          </x14:formula1>
          <xm:sqref>N11:O34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46F7D-E26C-4D60-8A73-140CD9115266}">
  <sheetPr codeName="Sheet66">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S011</v>
      </c>
      <c r="AW5" s="36">
        <f>R7</f>
        <v>10.45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783</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1">
    <dataValidation type="list" allowBlank="1" showInputMessage="1" showErrorMessage="1" sqref="Y11:AB34" xr:uid="{4ECF9464-A3E7-4436-9DFB-4AA50F5627D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AAEC635-AC97-44D8-ADC2-63924ACD2818}">
          <x14:formula1>
            <xm:f>'(参考)リスト'!$C$16:$C$47</xm:f>
          </x14:formula1>
          <xm:sqref>N11:O34</xm:sqref>
        </x14:dataValidation>
        <x14:dataValidation type="list" allowBlank="1" showInputMessage="1" showErrorMessage="1" xr:uid="{042C77A0-8A77-44DB-8A0D-AA95B23EE39B}">
          <x14:formula1>
            <xm:f>'(参考)リスト'!$G$16:$G$19</xm:f>
          </x14:formula1>
          <xm:sqref>AM35:AO38</xm:sqref>
        </x14:dataValidation>
        <x14:dataValidation type="list" allowBlank="1" showInputMessage="1" showErrorMessage="1" xr:uid="{708AB701-3597-45D9-A98F-8A123559CF70}">
          <x14:formula1>
            <xm:f>'(参考)リスト'!$B$16:$B$21</xm:f>
          </x14:formula1>
          <xm:sqref>L11:M34</xm:sqref>
        </x14:dataValidation>
        <x14:dataValidation type="list" allowBlank="1" showInputMessage="1" showErrorMessage="1" xr:uid="{14933A1D-E624-4B2C-98F8-45F3B18AE6FD}">
          <x14:formula1>
            <xm:f>'(参考)リスト'!$E$16:$E$27</xm:f>
          </x14:formula1>
          <xm:sqref>R11:T34</xm:sqref>
        </x14:dataValidation>
        <x14:dataValidation type="list" allowBlank="1" showInputMessage="1" showErrorMessage="1" xr:uid="{18EDB31A-FD95-4896-AD16-0CB86A73AA8F}">
          <x14:formula1>
            <xm:f>'(参考)リスト'!$D$16:$D$18</xm:f>
          </x14:formula1>
          <xm:sqref>P11:Q34</xm:sqref>
        </x14:dataValidation>
        <x14:dataValidation type="list" allowBlank="1" showInputMessage="1" showErrorMessage="1" xr:uid="{576B25E0-AF3D-481D-BB80-AA267D97049B}">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76211-CF0B-4516-8575-0EB19EB2783A}">
  <sheetPr codeName="Sheet67">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S012</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784</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1">
    <dataValidation type="list" allowBlank="1" showInputMessage="1" showErrorMessage="1" sqref="Y11:AB34" xr:uid="{F046DB07-B8DC-4A40-A583-612B43EB157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F917C5C-06FC-4426-9CFE-82B268E2C7F2}">
          <x14:formula1>
            <xm:f>'(参考)リスト'!$F$16:$F$21</xm:f>
          </x14:formula1>
          <xm:sqref>U11:X34</xm:sqref>
        </x14:dataValidation>
        <x14:dataValidation type="list" allowBlank="1" showInputMessage="1" showErrorMessage="1" xr:uid="{80F1CE7F-2BA5-4E82-BBE8-33EFABE356EA}">
          <x14:formula1>
            <xm:f>'(参考)リスト'!$D$16:$D$18</xm:f>
          </x14:formula1>
          <xm:sqref>P11:Q34</xm:sqref>
        </x14:dataValidation>
        <x14:dataValidation type="list" allowBlank="1" showInputMessage="1" showErrorMessage="1" xr:uid="{B14E932F-A0EC-47D0-A9CA-C21F8ED39FD2}">
          <x14:formula1>
            <xm:f>'(参考)リスト'!$E$16:$E$27</xm:f>
          </x14:formula1>
          <xm:sqref>R11:T34</xm:sqref>
        </x14:dataValidation>
        <x14:dataValidation type="list" allowBlank="1" showInputMessage="1" showErrorMessage="1" xr:uid="{7B46580E-42CF-4E5F-BA4B-C1F6480B3EB3}">
          <x14:formula1>
            <xm:f>'(参考)リスト'!$B$16:$B$21</xm:f>
          </x14:formula1>
          <xm:sqref>L11:M34</xm:sqref>
        </x14:dataValidation>
        <x14:dataValidation type="list" allowBlank="1" showInputMessage="1" showErrorMessage="1" xr:uid="{7AF42298-0650-4D77-8B1C-8EDCF5BCF822}">
          <x14:formula1>
            <xm:f>'(参考)リスト'!$G$16:$G$19</xm:f>
          </x14:formula1>
          <xm:sqref>AM35:AO38</xm:sqref>
        </x14:dataValidation>
        <x14:dataValidation type="list" allowBlank="1" showInputMessage="1" showErrorMessage="1" xr:uid="{A3CB21A0-BAC9-4AC8-827A-5D1E887BB65C}">
          <x14:formula1>
            <xm:f>'(参考)リスト'!$C$16:$C$47</xm:f>
          </x14:formula1>
          <xm:sqref>N11:O34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1D22-A8CE-4D5C-B032-935F533910AD}">
  <sheetPr codeName="Sheet68">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7.4999999999999997E-2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785</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442</v>
      </c>
      <c r="S11" s="872"/>
      <c r="T11" s="872"/>
      <c r="U11" s="866" t="s">
        <v>592</v>
      </c>
      <c r="V11" s="868"/>
      <c r="W11" s="866" t="s">
        <v>592</v>
      </c>
      <c r="X11" s="868"/>
      <c r="Y11" s="229"/>
      <c r="Z11" s="229"/>
      <c r="AA11" s="229"/>
      <c r="AB11" s="229"/>
      <c r="AC11" s="255"/>
      <c r="AD11" s="255"/>
      <c r="AE11" s="255"/>
      <c r="AF11" s="255">
        <v>7.4999999999999997E-2</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7.4999999999999997E-2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1">
    <dataValidation type="list" allowBlank="1" showInputMessage="1" showErrorMessage="1" sqref="Y11:AB34" xr:uid="{23039DC6-3AD0-417A-A05D-84C7E8E1426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2B4492F-685D-4ADE-A0DD-F690F28FD99C}">
          <x14:formula1>
            <xm:f>'(参考)リスト'!$C$16:$C$47</xm:f>
          </x14:formula1>
          <xm:sqref>N11:O34</xm:sqref>
        </x14:dataValidation>
        <x14:dataValidation type="list" allowBlank="1" showInputMessage="1" showErrorMessage="1" xr:uid="{69E1DAE1-5CB3-440F-8134-D281DF034E2D}">
          <x14:formula1>
            <xm:f>'(参考)リスト'!$G$16:$G$19</xm:f>
          </x14:formula1>
          <xm:sqref>AM35:AO38</xm:sqref>
        </x14:dataValidation>
        <x14:dataValidation type="list" allowBlank="1" showInputMessage="1" showErrorMessage="1" xr:uid="{992AC66F-95CC-4458-80E9-3524E86E87BE}">
          <x14:formula1>
            <xm:f>'(参考)リスト'!$B$16:$B$21</xm:f>
          </x14:formula1>
          <xm:sqref>L11:M34</xm:sqref>
        </x14:dataValidation>
        <x14:dataValidation type="list" allowBlank="1" showInputMessage="1" showErrorMessage="1" xr:uid="{11EB5F29-E965-4F5D-94C0-3015C20DE2DE}">
          <x14:formula1>
            <xm:f>'(参考)リスト'!$E$16:$E$27</xm:f>
          </x14:formula1>
          <xm:sqref>R11:T34</xm:sqref>
        </x14:dataValidation>
        <x14:dataValidation type="list" allowBlank="1" showInputMessage="1" showErrorMessage="1" xr:uid="{40626CEA-3F8A-4925-9E16-F69FC875FA23}">
          <x14:formula1>
            <xm:f>'(参考)リスト'!$D$16:$D$18</xm:f>
          </x14:formula1>
          <xm:sqref>P11:Q34</xm:sqref>
        </x14:dataValidation>
        <x14:dataValidation type="list" allowBlank="1" showInputMessage="1" showErrorMessage="1" xr:uid="{7652D907-375A-4B19-9AAC-9B9ECF648D6D}">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C1889-42AD-4C96-8371-A2BD44ABBA60}">
  <sheetPr codeName="Sheet69">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S014</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786</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90" priority="2">
      <formula>$AQ11=2</formula>
    </cfRule>
  </conditionalFormatting>
  <conditionalFormatting sqref="Y29:AB29">
    <cfRule type="expression" dxfId="889" priority="11">
      <formula>$AQ28=2</formula>
    </cfRule>
  </conditionalFormatting>
  <conditionalFormatting sqref="Y30:AB31">
    <cfRule type="expression" dxfId="888" priority="9">
      <formula>$AQ28=2</formula>
    </cfRule>
  </conditionalFormatting>
  <conditionalFormatting sqref="Y32:AB32">
    <cfRule type="expression" dxfId="887" priority="7">
      <formula>$AQ29=2</formula>
    </cfRule>
  </conditionalFormatting>
  <conditionalFormatting sqref="Y33:AB33">
    <cfRule type="expression" dxfId="886" priority="5">
      <formula>$AQ29=2</formula>
    </cfRule>
  </conditionalFormatting>
  <conditionalFormatting sqref="Y34:AB34">
    <cfRule type="expression" dxfId="885" priority="3">
      <formula>$AQ29=2</formula>
    </cfRule>
  </conditionalFormatting>
  <conditionalFormatting sqref="Y11:AF28">
    <cfRule type="expression" dxfId="884" priority="1">
      <formula>$AQ11=3</formula>
    </cfRule>
  </conditionalFormatting>
  <conditionalFormatting sqref="Y29:AF29">
    <cfRule type="expression" dxfId="883" priority="12">
      <formula>$AQ28=3</formula>
    </cfRule>
  </conditionalFormatting>
  <conditionalFormatting sqref="Y30:AF31">
    <cfRule type="expression" dxfId="882" priority="10">
      <formula>$AQ28=3</formula>
    </cfRule>
  </conditionalFormatting>
  <conditionalFormatting sqref="Y32:AF32">
    <cfRule type="expression" dxfId="881" priority="8">
      <formula>$AQ29=3</formula>
    </cfRule>
  </conditionalFormatting>
  <conditionalFormatting sqref="Y33:AF33">
    <cfRule type="expression" dxfId="880" priority="6">
      <formula>$AQ29=3</formula>
    </cfRule>
  </conditionalFormatting>
  <conditionalFormatting sqref="Y34:AF34">
    <cfRule type="expression" dxfId="879" priority="4">
      <formula>$AQ29=3</formula>
    </cfRule>
  </conditionalFormatting>
  <conditionalFormatting sqref="AC11:AJ28">
    <cfRule type="expression" dxfId="878" priority="13">
      <formula>$AQ11=1</formula>
    </cfRule>
  </conditionalFormatting>
  <conditionalFormatting sqref="AC29:AJ29">
    <cfRule type="expression" dxfId="877" priority="24">
      <formula>$AQ28=1</formula>
    </cfRule>
  </conditionalFormatting>
  <conditionalFormatting sqref="AC30:AJ31">
    <cfRule type="expression" dxfId="876" priority="22">
      <formula>$AQ28=1</formula>
    </cfRule>
  </conditionalFormatting>
  <conditionalFormatting sqref="AC32:AJ32">
    <cfRule type="expression" dxfId="875" priority="20">
      <formula>$AQ29=1</formula>
    </cfRule>
  </conditionalFormatting>
  <conditionalFormatting sqref="AC33:AJ33">
    <cfRule type="expression" dxfId="874" priority="18">
      <formula>$AQ29=1</formula>
    </cfRule>
  </conditionalFormatting>
  <conditionalFormatting sqref="AC34:AJ34">
    <cfRule type="expression" dxfId="873" priority="16">
      <formula>$AQ29=1</formula>
    </cfRule>
  </conditionalFormatting>
  <conditionalFormatting sqref="AG11:AJ28">
    <cfRule type="expression" dxfId="872" priority="14">
      <formula>$AQ11=2</formula>
    </cfRule>
  </conditionalFormatting>
  <conditionalFormatting sqref="AG29:AJ29">
    <cfRule type="expression" dxfId="871" priority="23">
      <formula>$AQ28=2</formula>
    </cfRule>
  </conditionalFormatting>
  <conditionalFormatting sqref="AG30:AJ31">
    <cfRule type="expression" dxfId="870" priority="21">
      <formula>$AQ28=2</formula>
    </cfRule>
  </conditionalFormatting>
  <conditionalFormatting sqref="AG32:AJ32">
    <cfRule type="expression" dxfId="869" priority="19">
      <formula>$AQ29=2</formula>
    </cfRule>
  </conditionalFormatting>
  <conditionalFormatting sqref="AG33:AJ33">
    <cfRule type="expression" dxfId="868" priority="17">
      <formula>$AQ29=2</formula>
    </cfRule>
  </conditionalFormatting>
  <conditionalFormatting sqref="AG34:AJ34">
    <cfRule type="expression" dxfId="867" priority="15">
      <formula>$AQ29=2</formula>
    </cfRule>
  </conditionalFormatting>
  <dataValidations count="1">
    <dataValidation type="list" allowBlank="1" showInputMessage="1" showErrorMessage="1" sqref="Y11:AB34" xr:uid="{0B299D38-F776-4A4F-BF49-70F27B4406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0D422E1-8528-4AB2-9EFB-81517BD36D55}">
          <x14:formula1>
            <xm:f>'(参考)リスト'!$F$16:$F$21</xm:f>
          </x14:formula1>
          <xm:sqref>U11:X34</xm:sqref>
        </x14:dataValidation>
        <x14:dataValidation type="list" allowBlank="1" showInputMessage="1" showErrorMessage="1" xr:uid="{6040B031-BDCB-4A12-B6AA-AD3853C10C70}">
          <x14:formula1>
            <xm:f>'(参考)リスト'!$D$16:$D$18</xm:f>
          </x14:formula1>
          <xm:sqref>P11:Q34</xm:sqref>
        </x14:dataValidation>
        <x14:dataValidation type="list" allowBlank="1" showInputMessage="1" showErrorMessage="1" xr:uid="{4BBC05D8-4269-4EF6-A058-B9AFA1D846B4}">
          <x14:formula1>
            <xm:f>'(参考)リスト'!$E$16:$E$27</xm:f>
          </x14:formula1>
          <xm:sqref>R11:T34</xm:sqref>
        </x14:dataValidation>
        <x14:dataValidation type="list" allowBlank="1" showInputMessage="1" showErrorMessage="1" xr:uid="{6F1A08E9-07E0-4D9E-9CE5-7CCCAEDB0E3D}">
          <x14:formula1>
            <xm:f>'(参考)リスト'!$B$16:$B$21</xm:f>
          </x14:formula1>
          <xm:sqref>L11:M34</xm:sqref>
        </x14:dataValidation>
        <x14:dataValidation type="list" allowBlank="1" showInputMessage="1" showErrorMessage="1" xr:uid="{C7068A8B-943D-40D5-ABEC-2829BED26002}">
          <x14:formula1>
            <xm:f>'(参考)リスト'!$G$16:$G$19</xm:f>
          </x14:formula1>
          <xm:sqref>AM35:AO38</xm:sqref>
        </x14:dataValidation>
        <x14:dataValidation type="list" allowBlank="1" showInputMessage="1" showErrorMessage="1" xr:uid="{B1994E42-5BA4-4BE2-8987-277276B14665}">
          <x14:formula1>
            <xm:f>'(参考)リスト'!$C$16:$C$47</xm:f>
          </x14:formula1>
          <xm:sqref>N11:O34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303C8-C283-4C42-87FF-1B636B6392AA}">
  <sheetPr codeName="Sheet70">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S015</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787</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1">
    <dataValidation type="list" allowBlank="1" showInputMessage="1" showErrorMessage="1" sqref="Y11:AB34" xr:uid="{20B74295-F5A9-4DA7-B644-8FE9B2699BA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719B7E1-ECBB-44A3-8073-C9A171676430}">
          <x14:formula1>
            <xm:f>'(参考)リスト'!$C$16:$C$47</xm:f>
          </x14:formula1>
          <xm:sqref>N11:O34</xm:sqref>
        </x14:dataValidation>
        <x14:dataValidation type="list" allowBlank="1" showInputMessage="1" showErrorMessage="1" xr:uid="{E5D34E53-9FA6-4F38-8E2D-9A0E7B624518}">
          <x14:formula1>
            <xm:f>'(参考)リスト'!$G$16:$G$19</xm:f>
          </x14:formula1>
          <xm:sqref>AM35:AO38</xm:sqref>
        </x14:dataValidation>
        <x14:dataValidation type="list" allowBlank="1" showInputMessage="1" showErrorMessage="1" xr:uid="{A2636FF4-754F-4AED-931D-D1ADFD2701C6}">
          <x14:formula1>
            <xm:f>'(参考)リスト'!$B$16:$B$21</xm:f>
          </x14:formula1>
          <xm:sqref>L11:M34</xm:sqref>
        </x14:dataValidation>
        <x14:dataValidation type="list" allowBlank="1" showInputMessage="1" showErrorMessage="1" xr:uid="{1513F85E-E0F0-49E3-A1BF-43685DF3B479}">
          <x14:formula1>
            <xm:f>'(参考)リスト'!$E$16:$E$27</xm:f>
          </x14:formula1>
          <xm:sqref>R11:T34</xm:sqref>
        </x14:dataValidation>
        <x14:dataValidation type="list" allowBlank="1" showInputMessage="1" showErrorMessage="1" xr:uid="{FD90FD71-3478-4A1D-9C13-31DAAF73E157}">
          <x14:formula1>
            <xm:f>'(参考)リスト'!$D$16:$D$18</xm:f>
          </x14:formula1>
          <xm:sqref>P11:Q34</xm:sqref>
        </x14:dataValidation>
        <x14:dataValidation type="list" allowBlank="1" showInputMessage="1" showErrorMessage="1" xr:uid="{D32521B1-2F2B-41A2-BE0A-14EAA870E31E}">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19E2-279D-4F95-8409-B560F633E257}">
  <sheetPr codeName="Sheet71">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S016</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788</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1">
    <dataValidation type="list" allowBlank="1" showInputMessage="1" showErrorMessage="1" sqref="Y11:AB34" xr:uid="{D7E2AB31-AAF8-4C97-BB08-E50D90CF080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74F8517-020D-4C4D-A1E9-02C1B0A701AB}">
          <x14:formula1>
            <xm:f>'(参考)リスト'!$F$16:$F$21</xm:f>
          </x14:formula1>
          <xm:sqref>U11:X34</xm:sqref>
        </x14:dataValidation>
        <x14:dataValidation type="list" allowBlank="1" showInputMessage="1" showErrorMessage="1" xr:uid="{B40A6FB3-3F1B-41E7-BA8C-62D636E2765B}">
          <x14:formula1>
            <xm:f>'(参考)リスト'!$D$16:$D$18</xm:f>
          </x14:formula1>
          <xm:sqref>P11:Q34</xm:sqref>
        </x14:dataValidation>
        <x14:dataValidation type="list" allowBlank="1" showInputMessage="1" showErrorMessage="1" xr:uid="{60CAEE50-C795-40CF-B01E-87B5E80BAD69}">
          <x14:formula1>
            <xm:f>'(参考)リスト'!$E$16:$E$27</xm:f>
          </x14:formula1>
          <xm:sqref>R11:T34</xm:sqref>
        </x14:dataValidation>
        <x14:dataValidation type="list" allowBlank="1" showInputMessage="1" showErrorMessage="1" xr:uid="{09919AB8-D996-459B-AD54-AEC80B0AB124}">
          <x14:formula1>
            <xm:f>'(参考)リスト'!$B$16:$B$21</xm:f>
          </x14:formula1>
          <xm:sqref>L11:M34</xm:sqref>
        </x14:dataValidation>
        <x14:dataValidation type="list" allowBlank="1" showInputMessage="1" showErrorMessage="1" xr:uid="{E5C961E5-E506-420E-8CAB-26114D744991}">
          <x14:formula1>
            <xm:f>'(参考)リスト'!$G$16:$G$19</xm:f>
          </x14:formula1>
          <xm:sqref>AM35:AO38</xm:sqref>
        </x14:dataValidation>
        <x14:dataValidation type="list" allowBlank="1" showInputMessage="1" showErrorMessage="1" xr:uid="{F9CFCF15-3422-4024-A4CB-6D1B2A4BCB74}">
          <x14:formula1>
            <xm:f>'(参考)リスト'!$C$16:$C$47</xm:f>
          </x14:formula1>
          <xm:sqref>N11:O34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4662-A04C-43FA-9E0B-75B448589281}">
  <sheetPr codeName="Sheet72">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S017</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1.0000000000000002E-2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789</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451</v>
      </c>
      <c r="S11" s="872"/>
      <c r="T11" s="872"/>
      <c r="U11" s="866" t="s">
        <v>592</v>
      </c>
      <c r="V11" s="868"/>
      <c r="W11" s="866" t="s">
        <v>592</v>
      </c>
      <c r="X11" s="868"/>
      <c r="Y11" s="229"/>
      <c r="Z11" s="229"/>
      <c r="AA11" s="229"/>
      <c r="AB11" s="229"/>
      <c r="AC11" s="255"/>
      <c r="AD11" s="255"/>
      <c r="AE11" s="255"/>
      <c r="AF11" s="255">
        <v>1.0000000000000002E-2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1.0000000000000002E-2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1">
    <dataValidation type="list" allowBlank="1" showInputMessage="1" showErrorMessage="1" sqref="Y11:AB34" xr:uid="{F8A5E8D4-B81C-45EE-85AA-4778EA1F19F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DF0DCFC-A862-4D09-BA69-18381842FECE}">
          <x14:formula1>
            <xm:f>'(参考)リスト'!$C$16:$C$47</xm:f>
          </x14:formula1>
          <xm:sqref>N11:O34</xm:sqref>
        </x14:dataValidation>
        <x14:dataValidation type="list" allowBlank="1" showInputMessage="1" showErrorMessage="1" xr:uid="{1CCF3DF1-604E-4E59-A943-8686C48B8A95}">
          <x14:formula1>
            <xm:f>'(参考)リスト'!$G$16:$G$19</xm:f>
          </x14:formula1>
          <xm:sqref>AM35:AO38</xm:sqref>
        </x14:dataValidation>
        <x14:dataValidation type="list" allowBlank="1" showInputMessage="1" showErrorMessage="1" xr:uid="{AE932009-35CE-4A99-B7D9-8571C425785A}">
          <x14:formula1>
            <xm:f>'(参考)リスト'!$B$16:$B$21</xm:f>
          </x14:formula1>
          <xm:sqref>L11:M34</xm:sqref>
        </x14:dataValidation>
        <x14:dataValidation type="list" allowBlank="1" showInputMessage="1" showErrorMessage="1" xr:uid="{43386069-0AC4-46FB-9C71-F51D2F2B97A8}">
          <x14:formula1>
            <xm:f>'(参考)リスト'!$E$16:$E$27</xm:f>
          </x14:formula1>
          <xm:sqref>R11:T34</xm:sqref>
        </x14:dataValidation>
        <x14:dataValidation type="list" allowBlank="1" showInputMessage="1" showErrorMessage="1" xr:uid="{607C4E14-E15C-4029-A2F7-A4A34E58081F}">
          <x14:formula1>
            <xm:f>'(参考)リスト'!$D$16:$D$18</xm:f>
          </x14:formula1>
          <xm:sqref>P11:Q34</xm:sqref>
        </x14:dataValidation>
        <x14:dataValidation type="list" allowBlank="1" showInputMessage="1" showErrorMessage="1" xr:uid="{2A7461BC-8886-4AF9-B8F8-075BD820CAEA}">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E12C3-0BDE-4C1C-841C-6F7FF0591AB9}">
  <sheetPr codeName="Sheet73">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S018</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790</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1">
    <dataValidation type="list" allowBlank="1" showInputMessage="1" showErrorMessage="1" sqref="Y11:AB34" xr:uid="{F59975F4-17CF-446C-AB93-B01B632E76A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CD66E8C-5CF7-4517-8D5F-898A371C5722}">
          <x14:formula1>
            <xm:f>'(参考)リスト'!$F$16:$F$21</xm:f>
          </x14:formula1>
          <xm:sqref>U11:X34</xm:sqref>
        </x14:dataValidation>
        <x14:dataValidation type="list" allowBlank="1" showInputMessage="1" showErrorMessage="1" xr:uid="{08552905-04FC-44D7-BA14-7179F807F3D6}">
          <x14:formula1>
            <xm:f>'(参考)リスト'!$D$16:$D$18</xm:f>
          </x14:formula1>
          <xm:sqref>P11:Q34</xm:sqref>
        </x14:dataValidation>
        <x14:dataValidation type="list" allowBlank="1" showInputMessage="1" showErrorMessage="1" xr:uid="{9FCFB6E4-31A7-4B9B-9AF5-0417EE922B8C}">
          <x14:formula1>
            <xm:f>'(参考)リスト'!$E$16:$E$27</xm:f>
          </x14:formula1>
          <xm:sqref>R11:T34</xm:sqref>
        </x14:dataValidation>
        <x14:dataValidation type="list" allowBlank="1" showInputMessage="1" showErrorMessage="1" xr:uid="{1D6CEED3-213C-4A40-9679-48B0D58D8723}">
          <x14:formula1>
            <xm:f>'(参考)リスト'!$B$16:$B$21</xm:f>
          </x14:formula1>
          <xm:sqref>L11:M34</xm:sqref>
        </x14:dataValidation>
        <x14:dataValidation type="list" allowBlank="1" showInputMessage="1" showErrorMessage="1" xr:uid="{DF609DFA-A794-448D-AE81-5695FF24D44C}">
          <x14:formula1>
            <xm:f>'(参考)リスト'!$G$16:$G$19</xm:f>
          </x14:formula1>
          <xm:sqref>AM35:AO38</xm:sqref>
        </x14:dataValidation>
        <x14:dataValidation type="list" allowBlank="1" showInputMessage="1" showErrorMessage="1" xr:uid="{345E7215-0E5B-47B8-BB55-2E553AEE4043}">
          <x14:formula1>
            <xm:f>'(参考)リスト'!$C$16:$C$47</xm:f>
          </x14:formula1>
          <xm:sqref>N11:O34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6235-1B09-48E4-A4E4-73F4D46ACD0C}">
  <sheetPr codeName="Sheet74">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S019</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0.17</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791</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442</v>
      </c>
      <c r="S11" s="872"/>
      <c r="T11" s="872"/>
      <c r="U11" s="866" t="s">
        <v>592</v>
      </c>
      <c r="V11" s="868"/>
      <c r="W11" s="866" t="s">
        <v>592</v>
      </c>
      <c r="X11" s="868"/>
      <c r="Y11" s="229"/>
      <c r="Z11" s="229"/>
      <c r="AA11" s="229"/>
      <c r="AB11" s="229"/>
      <c r="AC11" s="255"/>
      <c r="AD11" s="255"/>
      <c r="AE11" s="255"/>
      <c r="AF11" s="255">
        <v>0.17</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0.17</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1">
    <dataValidation type="list" allowBlank="1" showInputMessage="1" showErrorMessage="1" sqref="Y11:AB34" xr:uid="{792802DC-EEA7-4291-A92C-B792A543154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1C984CA-AB55-4322-B5DE-EA81A454127F}">
          <x14:formula1>
            <xm:f>'(参考)リスト'!$C$16:$C$47</xm:f>
          </x14:formula1>
          <xm:sqref>N11:O34</xm:sqref>
        </x14:dataValidation>
        <x14:dataValidation type="list" allowBlank="1" showInputMessage="1" showErrorMessage="1" xr:uid="{7937ED93-16A4-4D9E-8CE8-71ECCDE9CAAB}">
          <x14:formula1>
            <xm:f>'(参考)リスト'!$G$16:$G$19</xm:f>
          </x14:formula1>
          <xm:sqref>AM35:AO38</xm:sqref>
        </x14:dataValidation>
        <x14:dataValidation type="list" allowBlank="1" showInputMessage="1" showErrorMessage="1" xr:uid="{D628E458-5E93-4605-9E5F-91E0FE68EA67}">
          <x14:formula1>
            <xm:f>'(参考)リスト'!$B$16:$B$21</xm:f>
          </x14:formula1>
          <xm:sqref>L11:M34</xm:sqref>
        </x14:dataValidation>
        <x14:dataValidation type="list" allowBlank="1" showInputMessage="1" showErrorMessage="1" xr:uid="{9FC0F4BC-C4B6-460A-BF87-5A737E517EEF}">
          <x14:formula1>
            <xm:f>'(参考)リスト'!$E$16:$E$27</xm:f>
          </x14:formula1>
          <xm:sqref>R11:T34</xm:sqref>
        </x14:dataValidation>
        <x14:dataValidation type="list" allowBlank="1" showInputMessage="1" showErrorMessage="1" xr:uid="{1E4D6479-D65E-47BE-88B4-F2139702FF5F}">
          <x14:formula1>
            <xm:f>'(参考)リスト'!$D$16:$D$18</xm:f>
          </x14:formula1>
          <xm:sqref>P11:Q34</xm:sqref>
        </x14:dataValidation>
        <x14:dataValidation type="list" allowBlank="1" showInputMessage="1" showErrorMessage="1" xr:uid="{7FDB9933-E345-494E-BA98-0A4679BAF877}">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A4819-5B4B-4EB3-B84D-C594732B731F}">
  <sheetPr codeName="Sheet75">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S020</v>
      </c>
      <c r="AW5" s="36">
        <f>R7</f>
        <v>10.45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792</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1">
    <dataValidation type="list" allowBlank="1" showInputMessage="1" showErrorMessage="1" sqref="Y11:AB34" xr:uid="{45FC7FBA-70CA-4B33-981D-39C1D9AE657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BBDB242-2D65-42DB-8A95-0AE70235CDCA}">
          <x14:formula1>
            <xm:f>'(参考)リスト'!$F$16:$F$21</xm:f>
          </x14:formula1>
          <xm:sqref>U11:X34</xm:sqref>
        </x14:dataValidation>
        <x14:dataValidation type="list" allowBlank="1" showInputMessage="1" showErrorMessage="1" xr:uid="{021EE8CE-0353-4E6A-ADE6-BBA27E13226C}">
          <x14:formula1>
            <xm:f>'(参考)リスト'!$D$16:$D$18</xm:f>
          </x14:formula1>
          <xm:sqref>P11:Q34</xm:sqref>
        </x14:dataValidation>
        <x14:dataValidation type="list" allowBlank="1" showInputMessage="1" showErrorMessage="1" xr:uid="{E3B81DBE-FD0E-48F8-B856-13D090C961F6}">
          <x14:formula1>
            <xm:f>'(参考)リスト'!$E$16:$E$27</xm:f>
          </x14:formula1>
          <xm:sqref>R11:T34</xm:sqref>
        </x14:dataValidation>
        <x14:dataValidation type="list" allowBlank="1" showInputMessage="1" showErrorMessage="1" xr:uid="{461D9910-2372-4261-9753-8FC0A1AA7418}">
          <x14:formula1>
            <xm:f>'(参考)リスト'!$B$16:$B$21</xm:f>
          </x14:formula1>
          <xm:sqref>L11:M34</xm:sqref>
        </x14:dataValidation>
        <x14:dataValidation type="list" allowBlank="1" showInputMessage="1" showErrorMessage="1" xr:uid="{4A76DB7E-821B-44B3-835D-DC40B4A6ECB6}">
          <x14:formula1>
            <xm:f>'(参考)リスト'!$G$16:$G$19</xm:f>
          </x14:formula1>
          <xm:sqref>AM35:AO38</xm:sqref>
        </x14:dataValidation>
        <x14:dataValidation type="list" allowBlank="1" showInputMessage="1" showErrorMessage="1" xr:uid="{4CE25D0E-DCBC-4682-9DE2-9F058E9B027E}">
          <x14:formula1>
            <xm:f>'(参考)リスト'!$C$16:$C$47</xm:f>
          </x14:formula1>
          <xm:sqref>N11:O34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CA483-24AE-4F7F-B29F-AC3DF17FB8EC}">
  <sheetPr codeName="Sheet76">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S021</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0.19</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793</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442</v>
      </c>
      <c r="S11" s="872"/>
      <c r="T11" s="872"/>
      <c r="U11" s="866" t="s">
        <v>592</v>
      </c>
      <c r="V11" s="868"/>
      <c r="W11" s="866" t="s">
        <v>592</v>
      </c>
      <c r="X11" s="868"/>
      <c r="Y11" s="229"/>
      <c r="Z11" s="229"/>
      <c r="AA11" s="229"/>
      <c r="AB11" s="229"/>
      <c r="AC11" s="255"/>
      <c r="AD11" s="255"/>
      <c r="AE11" s="255"/>
      <c r="AF11" s="255">
        <v>0.19</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0.19</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1">
    <dataValidation type="list" allowBlank="1" showInputMessage="1" showErrorMessage="1" sqref="Y11:AB34" xr:uid="{37F3FE8D-4342-4403-BBCF-786C7D8E076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9EB6CE0-7BD7-461E-8C8B-BB1ADFE9BD5F}">
          <x14:formula1>
            <xm:f>'(参考)リスト'!$C$16:$C$47</xm:f>
          </x14:formula1>
          <xm:sqref>N11:O34</xm:sqref>
        </x14:dataValidation>
        <x14:dataValidation type="list" allowBlank="1" showInputMessage="1" showErrorMessage="1" xr:uid="{BB50EA31-46A3-457D-A94C-AE7B15C12966}">
          <x14:formula1>
            <xm:f>'(参考)リスト'!$G$16:$G$19</xm:f>
          </x14:formula1>
          <xm:sqref>AM35:AO38</xm:sqref>
        </x14:dataValidation>
        <x14:dataValidation type="list" allowBlank="1" showInputMessage="1" showErrorMessage="1" xr:uid="{7C9575D5-69C1-4FD1-929E-8FB8710C3390}">
          <x14:formula1>
            <xm:f>'(参考)リスト'!$B$16:$B$21</xm:f>
          </x14:formula1>
          <xm:sqref>L11:M34</xm:sqref>
        </x14:dataValidation>
        <x14:dataValidation type="list" allowBlank="1" showInputMessage="1" showErrorMessage="1" xr:uid="{45349ECA-0E0B-40ED-BBAB-15B325DAD527}">
          <x14:formula1>
            <xm:f>'(参考)リスト'!$E$16:$E$27</xm:f>
          </x14:formula1>
          <xm:sqref>R11:T34</xm:sqref>
        </x14:dataValidation>
        <x14:dataValidation type="list" allowBlank="1" showInputMessage="1" showErrorMessage="1" xr:uid="{F512A293-3293-46BF-8242-5D187D931CB4}">
          <x14:formula1>
            <xm:f>'(参考)リスト'!$D$16:$D$18</xm:f>
          </x14:formula1>
          <xm:sqref>P11:Q34</xm:sqref>
        </x14:dataValidation>
        <x14:dataValidation type="list" allowBlank="1" showInputMessage="1" showErrorMessage="1" xr:uid="{2D79737F-C5F0-4DAA-A8CB-EE22BC889385}">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478DF-31EF-4EC1-BBBF-D83A16D155AA}">
  <sheetPr codeName="Sheet77">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S022</v>
      </c>
      <c r="AW5" s="36">
        <f>R7</f>
        <v>10.35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794</v>
      </c>
      <c r="O7" s="887"/>
      <c r="P7" s="853" t="s">
        <v>342</v>
      </c>
      <c r="Q7" s="855"/>
      <c r="R7" s="888">
        <v>10.35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1">
    <dataValidation type="list" allowBlank="1" showInputMessage="1" showErrorMessage="1" sqref="Y11:AB34" xr:uid="{197F131F-3BDD-42C3-AB47-41538E21C5B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241F81C-DD80-4FDB-95D4-367AC993176E}">
          <x14:formula1>
            <xm:f>'(参考)リスト'!$F$16:$F$21</xm:f>
          </x14:formula1>
          <xm:sqref>U11:X34</xm:sqref>
        </x14:dataValidation>
        <x14:dataValidation type="list" allowBlank="1" showInputMessage="1" showErrorMessage="1" xr:uid="{F99AC3E2-DA04-42D3-8413-3FE64F7B4B2D}">
          <x14:formula1>
            <xm:f>'(参考)リスト'!$D$16:$D$18</xm:f>
          </x14:formula1>
          <xm:sqref>P11:Q34</xm:sqref>
        </x14:dataValidation>
        <x14:dataValidation type="list" allowBlank="1" showInputMessage="1" showErrorMessage="1" xr:uid="{0E95FECC-CB26-4F88-AFBB-EDC39CBF8A10}">
          <x14:formula1>
            <xm:f>'(参考)リスト'!$E$16:$E$27</xm:f>
          </x14:formula1>
          <xm:sqref>R11:T34</xm:sqref>
        </x14:dataValidation>
        <x14:dataValidation type="list" allowBlank="1" showInputMessage="1" showErrorMessage="1" xr:uid="{69FE827E-016A-41E6-BF98-DFBB68B516E2}">
          <x14:formula1>
            <xm:f>'(参考)リスト'!$B$16:$B$21</xm:f>
          </x14:formula1>
          <xm:sqref>L11:M34</xm:sqref>
        </x14:dataValidation>
        <x14:dataValidation type="list" allowBlank="1" showInputMessage="1" showErrorMessage="1" xr:uid="{8B16A572-8516-43F9-AADB-AE965D7889D9}">
          <x14:formula1>
            <xm:f>'(参考)リスト'!$G$16:$G$19</xm:f>
          </x14:formula1>
          <xm:sqref>AM35:AO38</xm:sqref>
        </x14:dataValidation>
        <x14:dataValidation type="list" allowBlank="1" showInputMessage="1" showErrorMessage="1" xr:uid="{B0D0771A-75F1-4C0F-8FD9-68E698037917}">
          <x14:formula1>
            <xm:f>'(参考)リスト'!$C$16:$C$47</xm:f>
          </x14:formula1>
          <xm:sqref>N11:O34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4A4A6-3606-41AA-8D71-F6DF738031D2}">
  <sheetPr codeName="Sheet78">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S023</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0.18</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795</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476</v>
      </c>
      <c r="S11" s="872"/>
      <c r="T11" s="872"/>
      <c r="U11" s="866" t="s">
        <v>592</v>
      </c>
      <c r="V11" s="868"/>
      <c r="W11" s="866" t="s">
        <v>592</v>
      </c>
      <c r="X11" s="868"/>
      <c r="Y11" s="229"/>
      <c r="Z11" s="229"/>
      <c r="AA11" s="229"/>
      <c r="AB11" s="229"/>
      <c r="AC11" s="255"/>
      <c r="AD11" s="255"/>
      <c r="AE11" s="255"/>
      <c r="AF11" s="255">
        <v>0.18</v>
      </c>
      <c r="AG11" s="228"/>
      <c r="AH11" s="228"/>
      <c r="AI11" s="228"/>
      <c r="AJ11" s="228"/>
      <c r="AK11" s="866" t="s">
        <v>771</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0.18</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1">
    <dataValidation type="list" allowBlank="1" showInputMessage="1" showErrorMessage="1" sqref="Y11:AB34" xr:uid="{B79E5D92-0F2C-49F7-855A-6388B0BAB21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72B6FA7-14D0-4822-9F23-61EDFBFA84B0}">
          <x14:formula1>
            <xm:f>'(参考)リスト'!$C$16:$C$47</xm:f>
          </x14:formula1>
          <xm:sqref>N11:O34</xm:sqref>
        </x14:dataValidation>
        <x14:dataValidation type="list" allowBlank="1" showInputMessage="1" showErrorMessage="1" xr:uid="{ACCA41AF-5520-4912-9F4F-B95627766AD5}">
          <x14:formula1>
            <xm:f>'(参考)リスト'!$G$16:$G$19</xm:f>
          </x14:formula1>
          <xm:sqref>AM35:AO38</xm:sqref>
        </x14:dataValidation>
        <x14:dataValidation type="list" allowBlank="1" showInputMessage="1" showErrorMessage="1" xr:uid="{10C930CA-4358-4390-A659-3BB1D2C8D925}">
          <x14:formula1>
            <xm:f>'(参考)リスト'!$B$16:$B$21</xm:f>
          </x14:formula1>
          <xm:sqref>L11:M34</xm:sqref>
        </x14:dataValidation>
        <x14:dataValidation type="list" allowBlank="1" showInputMessage="1" showErrorMessage="1" xr:uid="{31974C17-B68D-4406-A913-8F497145411E}">
          <x14:formula1>
            <xm:f>'(参考)リスト'!$E$16:$E$27</xm:f>
          </x14:formula1>
          <xm:sqref>R11:T34</xm:sqref>
        </x14:dataValidation>
        <x14:dataValidation type="list" allowBlank="1" showInputMessage="1" showErrorMessage="1" xr:uid="{B4152AC6-5184-47D4-A223-786AAD8C0540}">
          <x14:formula1>
            <xm:f>'(参考)リスト'!$D$16:$D$18</xm:f>
          </x14:formula1>
          <xm:sqref>P11:Q34</xm:sqref>
        </x14:dataValidation>
        <x14:dataValidation type="list" allowBlank="1" showInputMessage="1" showErrorMessage="1" xr:uid="{B084700D-1CC7-4C99-B640-F581E860F8DD}">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80BF-99B9-4089-A083-309FEF2BF812}">
  <sheetPr codeName="Sheet79">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S024</v>
      </c>
      <c r="AW5" s="36">
        <f>R7</f>
        <v>10.4</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796</v>
      </c>
      <c r="O7" s="887"/>
      <c r="P7" s="853" t="s">
        <v>342</v>
      </c>
      <c r="Q7" s="855"/>
      <c r="R7" s="888">
        <v>10.4</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1">
    <dataValidation type="list" allowBlank="1" showInputMessage="1" showErrorMessage="1" sqref="Y11:AB34" xr:uid="{3718D629-4F7D-450B-B9CB-A920479582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6E8F59C-44DE-442B-AF41-EBCC32FE698A}">
          <x14:formula1>
            <xm:f>'(参考)リスト'!$F$16:$F$21</xm:f>
          </x14:formula1>
          <xm:sqref>U11:X34</xm:sqref>
        </x14:dataValidation>
        <x14:dataValidation type="list" allowBlank="1" showInputMessage="1" showErrorMessage="1" xr:uid="{F552CC58-FD6C-46FD-BDCC-79D8F2EE9D45}">
          <x14:formula1>
            <xm:f>'(参考)リスト'!$D$16:$D$18</xm:f>
          </x14:formula1>
          <xm:sqref>P11:Q34</xm:sqref>
        </x14:dataValidation>
        <x14:dataValidation type="list" allowBlank="1" showInputMessage="1" showErrorMessage="1" xr:uid="{508A6333-0C60-4FCB-9DBD-4A21D015B4C6}">
          <x14:formula1>
            <xm:f>'(参考)リスト'!$E$16:$E$27</xm:f>
          </x14:formula1>
          <xm:sqref>R11:T34</xm:sqref>
        </x14:dataValidation>
        <x14:dataValidation type="list" allowBlank="1" showInputMessage="1" showErrorMessage="1" xr:uid="{E5A62A7E-817D-47BA-B82F-0FC82A194F9F}">
          <x14:formula1>
            <xm:f>'(参考)リスト'!$B$16:$B$21</xm:f>
          </x14:formula1>
          <xm:sqref>L11:M34</xm:sqref>
        </x14:dataValidation>
        <x14:dataValidation type="list" allowBlank="1" showInputMessage="1" showErrorMessage="1" xr:uid="{C9CCDBCE-6391-49F4-AB20-9FB15A1A2100}">
          <x14:formula1>
            <xm:f>'(参考)リスト'!$G$16:$G$19</xm:f>
          </x14:formula1>
          <xm:sqref>AM35:AO38</xm:sqref>
        </x14:dataValidation>
        <x14:dataValidation type="list" allowBlank="1" showInputMessage="1" showErrorMessage="1" xr:uid="{AC113F63-A8B9-42ED-B6FE-DB0192C90437}">
          <x14:formula1>
            <xm:f>'(参考)リスト'!$C$16:$C$47</xm:f>
          </x14:formula1>
          <xm:sqref>N11:O34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A1584-5856-434F-9272-43B12FC51C63}">
  <sheetPr codeName="Sheet80">
    <pageSetUpPr fitToPage="1"/>
  </sheetPr>
  <dimension ref="B1:CH53"/>
  <sheetViews>
    <sheetView showGridLines="0" showZeros="0" view="pageBreakPreview" zoomScaleNormal="85" zoomScaleSheetLayoutView="100" workbookViewId="0">
      <selection activeCell="AK30" sqref="AK30:AO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S025</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0.69</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797</v>
      </c>
      <c r="O7" s="887"/>
      <c r="P7" s="853" t="s">
        <v>342</v>
      </c>
      <c r="Q7" s="855"/>
      <c r="R7" s="888">
        <v>10.4</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599</v>
      </c>
      <c r="O11" s="868"/>
      <c r="P11" s="866" t="s">
        <v>541</v>
      </c>
      <c r="Q11" s="868"/>
      <c r="R11" s="872" t="s">
        <v>442</v>
      </c>
      <c r="S11" s="872"/>
      <c r="T11" s="872"/>
      <c r="U11" s="866" t="s">
        <v>542</v>
      </c>
      <c r="V11" s="868"/>
      <c r="W11" s="866" t="s">
        <v>592</v>
      </c>
      <c r="X11" s="868"/>
      <c r="Y11" s="229"/>
      <c r="Z11" s="229"/>
      <c r="AA11" s="229"/>
      <c r="AB11" s="229"/>
      <c r="AC11" s="255"/>
      <c r="AD11" s="255"/>
      <c r="AE11" s="255"/>
      <c r="AF11" s="255">
        <v>0.69</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0.69</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1">
    <dataValidation type="list" allowBlank="1" showInputMessage="1" showErrorMessage="1" sqref="Y11:AB34" xr:uid="{911E4254-A03B-47DE-AAD0-1A475B408A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386077C-CACA-44E0-B289-543351A8C636}">
          <x14:formula1>
            <xm:f>'(参考)リスト'!$C$16:$C$47</xm:f>
          </x14:formula1>
          <xm:sqref>N11:O34</xm:sqref>
        </x14:dataValidation>
        <x14:dataValidation type="list" allowBlank="1" showInputMessage="1" showErrorMessage="1" xr:uid="{444FB0B7-6801-4247-ACA5-7D1F8F15201A}">
          <x14:formula1>
            <xm:f>'(参考)リスト'!$G$16:$G$19</xm:f>
          </x14:formula1>
          <xm:sqref>AM35:AO38</xm:sqref>
        </x14:dataValidation>
        <x14:dataValidation type="list" allowBlank="1" showInputMessage="1" showErrorMessage="1" xr:uid="{3AF4543A-B740-4D0C-A3A3-26396A5F30F2}">
          <x14:formula1>
            <xm:f>'(参考)リスト'!$B$16:$B$21</xm:f>
          </x14:formula1>
          <xm:sqref>L11:M34</xm:sqref>
        </x14:dataValidation>
        <x14:dataValidation type="list" allowBlank="1" showInputMessage="1" showErrorMessage="1" xr:uid="{13E966D3-7179-4B06-8C1A-A47C0FA5F313}">
          <x14:formula1>
            <xm:f>'(参考)リスト'!$E$16:$E$27</xm:f>
          </x14:formula1>
          <xm:sqref>R11:T34</xm:sqref>
        </x14:dataValidation>
        <x14:dataValidation type="list" allowBlank="1" showInputMessage="1" showErrorMessage="1" xr:uid="{991CD815-1037-4833-B98D-EFE18E2AD5DE}">
          <x14:formula1>
            <xm:f>'(参考)リスト'!$D$16:$D$18</xm:f>
          </x14:formula1>
          <xm:sqref>P11:Q34</xm:sqref>
        </x14:dataValidation>
        <x14:dataValidation type="list" allowBlank="1" showInputMessage="1" showErrorMessage="1" xr:uid="{5F28CAD5-B389-467D-8117-99677BF1F3E1}">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88BAA-4269-4BF5-94EB-6AB9B53A2B86}">
  <sheetPr codeName="Sheet81">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S026</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798</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599</v>
      </c>
      <c r="O11" s="868"/>
      <c r="P11" s="866" t="s">
        <v>541</v>
      </c>
      <c r="Q11" s="868"/>
      <c r="R11" s="872" t="s">
        <v>442</v>
      </c>
      <c r="S11" s="872"/>
      <c r="T11" s="872"/>
      <c r="U11" s="866" t="s">
        <v>592</v>
      </c>
      <c r="V11" s="868"/>
      <c r="W11" s="866" t="s">
        <v>542</v>
      </c>
      <c r="X11" s="868"/>
      <c r="Y11" s="229"/>
      <c r="Z11" s="229"/>
      <c r="AA11" s="229"/>
      <c r="AB11" s="229"/>
      <c r="AC11" s="255"/>
      <c r="AD11" s="255"/>
      <c r="AE11" s="255"/>
      <c r="AF11" s="255"/>
      <c r="AG11" s="228"/>
      <c r="AH11" s="228"/>
      <c r="AI11" s="228"/>
      <c r="AJ11" s="228"/>
      <c r="AK11" s="866" t="s">
        <v>822</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1">
    <dataValidation type="list" allowBlank="1" showInputMessage="1" showErrorMessage="1" sqref="Y11:AB34" xr:uid="{0F11574F-8AB2-430C-A1CB-D463BA1CF88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1B9A4C2-E4F8-445F-96CF-986AA3DE35BF}">
          <x14:formula1>
            <xm:f>'(参考)リスト'!$F$16:$F$21</xm:f>
          </x14:formula1>
          <xm:sqref>U11:X34</xm:sqref>
        </x14:dataValidation>
        <x14:dataValidation type="list" allowBlank="1" showInputMessage="1" showErrorMessage="1" xr:uid="{8FFC8BD2-BDB2-4E88-90A6-73E8944B009E}">
          <x14:formula1>
            <xm:f>'(参考)リスト'!$D$16:$D$18</xm:f>
          </x14:formula1>
          <xm:sqref>P11:Q34</xm:sqref>
        </x14:dataValidation>
        <x14:dataValidation type="list" allowBlank="1" showInputMessage="1" showErrorMessage="1" xr:uid="{E9B8F7A4-F0D0-4F2E-8766-BF174C38478C}">
          <x14:formula1>
            <xm:f>'(参考)リスト'!$E$16:$E$27</xm:f>
          </x14:formula1>
          <xm:sqref>R11:T34</xm:sqref>
        </x14:dataValidation>
        <x14:dataValidation type="list" allowBlank="1" showInputMessage="1" showErrorMessage="1" xr:uid="{88E819BD-6794-4F6F-A0E1-D14CFD6E3893}">
          <x14:formula1>
            <xm:f>'(参考)リスト'!$B$16:$B$21</xm:f>
          </x14:formula1>
          <xm:sqref>L11:M34</xm:sqref>
        </x14:dataValidation>
        <x14:dataValidation type="list" allowBlank="1" showInputMessage="1" showErrorMessage="1" xr:uid="{E55817DF-8DE0-4D3D-AEDE-489D6D99D35B}">
          <x14:formula1>
            <xm:f>'(参考)リスト'!$G$16:$G$19</xm:f>
          </x14:formula1>
          <xm:sqref>AM35:AO38</xm:sqref>
        </x14:dataValidation>
        <x14:dataValidation type="list" allowBlank="1" showInputMessage="1" showErrorMessage="1" xr:uid="{5C75A34C-1172-47E6-8BAE-BF8B94908811}">
          <x14:formula1>
            <xm:f>'(参考)リスト'!$C$16:$C$47</xm:f>
          </x14:formula1>
          <xm:sqref>N11:O34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C8939-6D5D-4203-BBFA-0A49B0D71A27}">
  <sheetPr codeName="Sheet82">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S027</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4.375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799</v>
      </c>
      <c r="O7" s="887"/>
      <c r="P7" s="853" t="s">
        <v>342</v>
      </c>
      <c r="Q7" s="855"/>
      <c r="R7" s="888">
        <v>10.4</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601</v>
      </c>
      <c r="O11" s="868"/>
      <c r="P11" s="866" t="s">
        <v>541</v>
      </c>
      <c r="Q11" s="868"/>
      <c r="R11" s="872" t="s">
        <v>442</v>
      </c>
      <c r="S11" s="872"/>
      <c r="T11" s="872"/>
      <c r="U11" s="866" t="s">
        <v>592</v>
      </c>
      <c r="V11" s="868"/>
      <c r="W11" s="866" t="s">
        <v>592</v>
      </c>
      <c r="X11" s="868"/>
      <c r="Y11" s="229"/>
      <c r="Z11" s="229"/>
      <c r="AA11" s="229"/>
      <c r="AB11" s="229"/>
      <c r="AC11" s="255"/>
      <c r="AD11" s="255"/>
      <c r="AE11" s="255"/>
      <c r="AF11" s="255">
        <v>4.375</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4.375</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1">
    <dataValidation type="list" allowBlank="1" showInputMessage="1" showErrorMessage="1" sqref="Y11:AB34" xr:uid="{78622A19-D1D2-4A66-AFBD-3F4D1771253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14D0F32-71DC-412E-B79F-DB46DCC68024}">
          <x14:formula1>
            <xm:f>'(参考)リスト'!$C$16:$C$47</xm:f>
          </x14:formula1>
          <xm:sqref>N11:O34</xm:sqref>
        </x14:dataValidation>
        <x14:dataValidation type="list" allowBlank="1" showInputMessage="1" showErrorMessage="1" xr:uid="{22A40989-B014-44D8-9132-3305CF37649E}">
          <x14:formula1>
            <xm:f>'(参考)リスト'!$G$16:$G$19</xm:f>
          </x14:formula1>
          <xm:sqref>AM35:AO38</xm:sqref>
        </x14:dataValidation>
        <x14:dataValidation type="list" allowBlank="1" showInputMessage="1" showErrorMessage="1" xr:uid="{60E78685-EDEB-4A9B-88C0-FF2D255AD364}">
          <x14:formula1>
            <xm:f>'(参考)リスト'!$B$16:$B$21</xm:f>
          </x14:formula1>
          <xm:sqref>L11:M34</xm:sqref>
        </x14:dataValidation>
        <x14:dataValidation type="list" allowBlank="1" showInputMessage="1" showErrorMessage="1" xr:uid="{6758C84A-3FA8-4FD8-8339-5F5F4194FA00}">
          <x14:formula1>
            <xm:f>'(参考)リスト'!$E$16:$E$27</xm:f>
          </x14:formula1>
          <xm:sqref>R11:T34</xm:sqref>
        </x14:dataValidation>
        <x14:dataValidation type="list" allowBlank="1" showInputMessage="1" showErrorMessage="1" xr:uid="{0AD8927E-32B5-4964-9A9E-08FDA06B8618}">
          <x14:formula1>
            <xm:f>'(参考)リスト'!$D$16:$D$18</xm:f>
          </x14:formula1>
          <xm:sqref>P11:Q34</xm:sqref>
        </x14:dataValidation>
        <x14:dataValidation type="list" allowBlank="1" showInputMessage="1" showErrorMessage="1" xr:uid="{A6507ABF-A3DB-4D99-8E67-77BD2180A662}">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7186D-611A-4846-8306-1F6B4673F462}">
  <sheetPr codeName="Sheet83">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1.665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800</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442</v>
      </c>
      <c r="S11" s="872"/>
      <c r="T11" s="872"/>
      <c r="U11" s="866" t="s">
        <v>592</v>
      </c>
      <c r="V11" s="868"/>
      <c r="W11" s="866" t="s">
        <v>592</v>
      </c>
      <c r="X11" s="868"/>
      <c r="Y11" s="229"/>
      <c r="Z11" s="229"/>
      <c r="AA11" s="229"/>
      <c r="AB11" s="229"/>
      <c r="AC11" s="255"/>
      <c r="AD11" s="255"/>
      <c r="AE11" s="255"/>
      <c r="AF11" s="255">
        <v>0.72000000000000008</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625</v>
      </c>
      <c r="O12" s="868"/>
      <c r="P12" s="866" t="s">
        <v>541</v>
      </c>
      <c r="Q12" s="868"/>
      <c r="R12" s="872" t="s">
        <v>442</v>
      </c>
      <c r="S12" s="872"/>
      <c r="T12" s="872"/>
      <c r="U12" s="866" t="s">
        <v>530</v>
      </c>
      <c r="V12" s="868"/>
      <c r="W12" s="866" t="s">
        <v>592</v>
      </c>
      <c r="X12" s="868"/>
      <c r="Y12" s="229"/>
      <c r="Z12" s="229"/>
      <c r="AA12" s="229"/>
      <c r="AB12" s="229"/>
      <c r="AC12" s="255"/>
      <c r="AD12" s="255"/>
      <c r="AE12" s="255"/>
      <c r="AF12" s="255">
        <v>0.94499999999999995</v>
      </c>
      <c r="AG12" s="228"/>
      <c r="AH12" s="228"/>
      <c r="AI12" s="228"/>
      <c r="AJ12" s="228"/>
      <c r="AK12" s="866" t="s">
        <v>526</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1.665</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2</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1">
    <dataValidation type="list" allowBlank="1" showInputMessage="1" showErrorMessage="1" sqref="Y11:AB34" xr:uid="{5041D309-8765-426B-AD29-A8A113552BD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EF3A747-1DF0-49CE-A830-D40F8012012E}">
          <x14:formula1>
            <xm:f>'(参考)リスト'!$F$16:$F$21</xm:f>
          </x14:formula1>
          <xm:sqref>U11:X34</xm:sqref>
        </x14:dataValidation>
        <x14:dataValidation type="list" allowBlank="1" showInputMessage="1" showErrorMessage="1" xr:uid="{B34C48C4-F68D-4184-946A-F120E7D7230A}">
          <x14:formula1>
            <xm:f>'(参考)リスト'!$D$16:$D$18</xm:f>
          </x14:formula1>
          <xm:sqref>P11:Q34</xm:sqref>
        </x14:dataValidation>
        <x14:dataValidation type="list" allowBlank="1" showInputMessage="1" showErrorMessage="1" xr:uid="{CDA2BAE0-148B-4466-B7AE-249BA854D443}">
          <x14:formula1>
            <xm:f>'(参考)リスト'!$E$16:$E$27</xm:f>
          </x14:formula1>
          <xm:sqref>R11:T34</xm:sqref>
        </x14:dataValidation>
        <x14:dataValidation type="list" allowBlank="1" showInputMessage="1" showErrorMessage="1" xr:uid="{E046F9F1-84BF-4C3F-9502-046223501C26}">
          <x14:formula1>
            <xm:f>'(参考)リスト'!$B$16:$B$21</xm:f>
          </x14:formula1>
          <xm:sqref>L11:M34</xm:sqref>
        </x14:dataValidation>
        <x14:dataValidation type="list" allowBlank="1" showInputMessage="1" showErrorMessage="1" xr:uid="{5A722CBF-A6CC-49EA-AB1A-AA6970C594C1}">
          <x14:formula1>
            <xm:f>'(参考)リスト'!$G$16:$G$19</xm:f>
          </x14:formula1>
          <xm:sqref>AM35:AO38</xm:sqref>
        </x14:dataValidation>
        <x14:dataValidation type="list" allowBlank="1" showInputMessage="1" showErrorMessage="1" xr:uid="{2E3A69EF-AFBF-40E2-9929-F5C87DF69395}">
          <x14:formula1>
            <xm:f>'(参考)リスト'!$C$16:$C$47</xm:f>
          </x14:formula1>
          <xm:sqref>N11:O34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21A8-8302-4765-823D-EA13D1543DE1}">
  <sheetPr codeName="Sheet84">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S029</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1.7175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801</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442</v>
      </c>
      <c r="S11" s="872"/>
      <c r="T11" s="872"/>
      <c r="U11" s="866" t="s">
        <v>592</v>
      </c>
      <c r="V11" s="868"/>
      <c r="W11" s="866" t="s">
        <v>592</v>
      </c>
      <c r="X11" s="868"/>
      <c r="Y11" s="229"/>
      <c r="Z11" s="229"/>
      <c r="AA11" s="229"/>
      <c r="AB11" s="229"/>
      <c r="AC11" s="255"/>
      <c r="AD11" s="255"/>
      <c r="AE11" s="255"/>
      <c r="AF11" s="255">
        <v>0.69750000000000001</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601</v>
      </c>
      <c r="O12" s="868"/>
      <c r="P12" s="866" t="s">
        <v>541</v>
      </c>
      <c r="Q12" s="868"/>
      <c r="R12" s="872" t="s">
        <v>442</v>
      </c>
      <c r="S12" s="872"/>
      <c r="T12" s="872"/>
      <c r="U12" s="866" t="s">
        <v>592</v>
      </c>
      <c r="V12" s="868"/>
      <c r="W12" s="866" t="s">
        <v>592</v>
      </c>
      <c r="X12" s="868"/>
      <c r="Y12" s="229"/>
      <c r="Z12" s="229"/>
      <c r="AA12" s="229"/>
      <c r="AB12" s="229"/>
      <c r="AC12" s="255"/>
      <c r="AD12" s="255"/>
      <c r="AE12" s="255"/>
      <c r="AF12" s="255">
        <v>1.02</v>
      </c>
      <c r="AG12" s="228"/>
      <c r="AH12" s="228"/>
      <c r="AI12" s="228"/>
      <c r="AJ12" s="228"/>
      <c r="AK12" s="866" t="s">
        <v>526</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1.7175</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2</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1">
    <dataValidation type="list" allowBlank="1" showInputMessage="1" showErrorMessage="1" sqref="Y11:AB34" xr:uid="{0BA314E1-9F3A-4996-A6CC-D8C42359B2D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B102164-279F-4B58-BB0E-0F5542E4D4CC}">
          <x14:formula1>
            <xm:f>'(参考)リスト'!$C$16:$C$47</xm:f>
          </x14:formula1>
          <xm:sqref>N11:O34</xm:sqref>
        </x14:dataValidation>
        <x14:dataValidation type="list" allowBlank="1" showInputMessage="1" showErrorMessage="1" xr:uid="{6D44BE09-C59D-48DD-A57E-1A4AB727CD2D}">
          <x14:formula1>
            <xm:f>'(参考)リスト'!$G$16:$G$19</xm:f>
          </x14:formula1>
          <xm:sqref>AM35:AO38</xm:sqref>
        </x14:dataValidation>
        <x14:dataValidation type="list" allowBlank="1" showInputMessage="1" showErrorMessage="1" xr:uid="{D304ED93-7952-452D-B7EE-83BABAA8DBC5}">
          <x14:formula1>
            <xm:f>'(参考)リスト'!$B$16:$B$21</xm:f>
          </x14:formula1>
          <xm:sqref>L11:M34</xm:sqref>
        </x14:dataValidation>
        <x14:dataValidation type="list" allowBlank="1" showInputMessage="1" showErrorMessage="1" xr:uid="{541AB63E-6E35-4AA0-BF36-AF713E2DB839}">
          <x14:formula1>
            <xm:f>'(参考)リスト'!$E$16:$E$27</xm:f>
          </x14:formula1>
          <xm:sqref>R11:T34</xm:sqref>
        </x14:dataValidation>
        <x14:dataValidation type="list" allowBlank="1" showInputMessage="1" showErrorMessage="1" xr:uid="{612C6913-0382-40EA-86EB-9ADA73496A2D}">
          <x14:formula1>
            <xm:f>'(参考)リスト'!$D$16:$D$18</xm:f>
          </x14:formula1>
          <xm:sqref>P11:Q34</xm:sqref>
        </x14:dataValidation>
        <x14:dataValidation type="list" allowBlank="1" showInputMessage="1" showErrorMessage="1" xr:uid="{C569BB11-8CB8-453E-9EEA-157C60438E53}">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F69A5-17C6-4171-8626-D28299C055C5}">
  <sheetPr codeName="Sheet85">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S030</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0.17250000000000001</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802</v>
      </c>
      <c r="O7" s="887"/>
      <c r="P7" s="853" t="s">
        <v>342</v>
      </c>
      <c r="Q7" s="855"/>
      <c r="R7" s="888">
        <v>10.4</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476</v>
      </c>
      <c r="S11" s="872"/>
      <c r="T11" s="872"/>
      <c r="U11" s="866" t="s">
        <v>592</v>
      </c>
      <c r="V11" s="868"/>
      <c r="W11" s="866" t="s">
        <v>592</v>
      </c>
      <c r="X11" s="868"/>
      <c r="Y11" s="229"/>
      <c r="Z11" s="229"/>
      <c r="AA11" s="229"/>
      <c r="AB11" s="229"/>
      <c r="AC11" s="255"/>
      <c r="AD11" s="255"/>
      <c r="AE11" s="255"/>
      <c r="AF11" s="255">
        <v>0.13500000000000001</v>
      </c>
      <c r="AG11" s="228"/>
      <c r="AH11" s="228"/>
      <c r="AI11" s="228"/>
      <c r="AJ11" s="228"/>
      <c r="AK11" s="866" t="s">
        <v>771</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625</v>
      </c>
      <c r="O12" s="868"/>
      <c r="P12" s="866" t="s">
        <v>541</v>
      </c>
      <c r="Q12" s="868"/>
      <c r="R12" s="872" t="s">
        <v>476</v>
      </c>
      <c r="S12" s="872"/>
      <c r="T12" s="872"/>
      <c r="U12" s="866" t="s">
        <v>530</v>
      </c>
      <c r="V12" s="868"/>
      <c r="W12" s="866" t="s">
        <v>592</v>
      </c>
      <c r="X12" s="868"/>
      <c r="Y12" s="229"/>
      <c r="Z12" s="229"/>
      <c r="AA12" s="229"/>
      <c r="AB12" s="229"/>
      <c r="AC12" s="255"/>
      <c r="AD12" s="255"/>
      <c r="AE12" s="255"/>
      <c r="AF12" s="255">
        <v>3.7499999999999999E-2</v>
      </c>
      <c r="AG12" s="228"/>
      <c r="AH12" s="228"/>
      <c r="AI12" s="228"/>
      <c r="AJ12" s="228"/>
      <c r="AK12" s="866" t="s">
        <v>771</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0.17250000000000001</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2</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1">
    <dataValidation type="list" allowBlank="1" showInputMessage="1" showErrorMessage="1" sqref="Y11:AB34" xr:uid="{7D8FCCDA-3131-4302-938A-47943F64EA5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DADBD03-D17B-4437-85E4-0400F900DFA8}">
          <x14:formula1>
            <xm:f>'(参考)リスト'!$F$16:$F$21</xm:f>
          </x14:formula1>
          <xm:sqref>U11:X34</xm:sqref>
        </x14:dataValidation>
        <x14:dataValidation type="list" allowBlank="1" showInputMessage="1" showErrorMessage="1" xr:uid="{F9171E6D-BCDE-449F-9E0E-7DFD8E61F6D0}">
          <x14:formula1>
            <xm:f>'(参考)リスト'!$D$16:$D$18</xm:f>
          </x14:formula1>
          <xm:sqref>P11:Q34</xm:sqref>
        </x14:dataValidation>
        <x14:dataValidation type="list" allowBlank="1" showInputMessage="1" showErrorMessage="1" xr:uid="{58472A0A-789E-498E-8803-E9602BDD119D}">
          <x14:formula1>
            <xm:f>'(参考)リスト'!$E$16:$E$27</xm:f>
          </x14:formula1>
          <xm:sqref>R11:T34</xm:sqref>
        </x14:dataValidation>
        <x14:dataValidation type="list" allowBlank="1" showInputMessage="1" showErrorMessage="1" xr:uid="{DF6B2D0D-7DBB-4AAA-945B-2F636BC6E7BF}">
          <x14:formula1>
            <xm:f>'(参考)リスト'!$B$16:$B$21</xm:f>
          </x14:formula1>
          <xm:sqref>L11:M34</xm:sqref>
        </x14:dataValidation>
        <x14:dataValidation type="list" allowBlank="1" showInputMessage="1" showErrorMessage="1" xr:uid="{61FC7A68-195A-404C-AA19-97AD29FE5691}">
          <x14:formula1>
            <xm:f>'(参考)リスト'!$G$16:$G$19</xm:f>
          </x14:formula1>
          <xm:sqref>AM35:AO38</xm:sqref>
        </x14:dataValidation>
        <x14:dataValidation type="list" allowBlank="1" showInputMessage="1" showErrorMessage="1" xr:uid="{C4D209DB-5E8C-4771-BD28-2272D6B50FA8}">
          <x14:formula1>
            <xm:f>'(参考)リスト'!$C$16:$C$47</xm:f>
          </x14:formula1>
          <xm:sqref>N11:O34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E06D-545E-4017-B980-5A756F7ABC6B}">
  <sheetPr codeName="Sheet86">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S031</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8.0000000000000016E-2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803</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737</v>
      </c>
      <c r="O11" s="868"/>
      <c r="P11" s="866" t="s">
        <v>541</v>
      </c>
      <c r="Q11" s="868"/>
      <c r="R11" s="872" t="s">
        <v>442</v>
      </c>
      <c r="S11" s="872"/>
      <c r="T11" s="872"/>
      <c r="U11" s="866" t="s">
        <v>592</v>
      </c>
      <c r="V11" s="868"/>
      <c r="W11" s="866" t="s">
        <v>592</v>
      </c>
      <c r="X11" s="868"/>
      <c r="Y11" s="229"/>
      <c r="Z11" s="229"/>
      <c r="AA11" s="229"/>
      <c r="AB11" s="229"/>
      <c r="AC11" s="255"/>
      <c r="AD11" s="255"/>
      <c r="AE11" s="255"/>
      <c r="AF11" s="255">
        <v>8.0000000000000016E-2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8.0000000000000016E-2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1">
    <dataValidation type="list" allowBlank="1" showInputMessage="1" showErrorMessage="1" sqref="Y11:AB34" xr:uid="{02250F76-F94D-4AAB-8B2B-EDD943F4C7A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C57A2B4-3DFA-4CD1-B3C4-429882B723EB}">
          <x14:formula1>
            <xm:f>'(参考)リスト'!$C$16:$C$47</xm:f>
          </x14:formula1>
          <xm:sqref>N11:O34</xm:sqref>
        </x14:dataValidation>
        <x14:dataValidation type="list" allowBlank="1" showInputMessage="1" showErrorMessage="1" xr:uid="{7FF2812C-9930-40FD-8ECA-12A98B600866}">
          <x14:formula1>
            <xm:f>'(参考)リスト'!$G$16:$G$19</xm:f>
          </x14:formula1>
          <xm:sqref>AM35:AO38</xm:sqref>
        </x14:dataValidation>
        <x14:dataValidation type="list" allowBlank="1" showInputMessage="1" showErrorMessage="1" xr:uid="{A016DD69-19B7-4319-ACE0-DAEA368CF4E9}">
          <x14:formula1>
            <xm:f>'(参考)リスト'!$B$16:$B$21</xm:f>
          </x14:formula1>
          <xm:sqref>L11:M34</xm:sqref>
        </x14:dataValidation>
        <x14:dataValidation type="list" allowBlank="1" showInputMessage="1" showErrorMessage="1" xr:uid="{F694384A-46DE-41C0-B098-D44C3F174654}">
          <x14:formula1>
            <xm:f>'(参考)リスト'!$E$16:$E$27</xm:f>
          </x14:formula1>
          <xm:sqref>R11:T34</xm:sqref>
        </x14:dataValidation>
        <x14:dataValidation type="list" allowBlank="1" showInputMessage="1" showErrorMessage="1" xr:uid="{B4A216BD-8F1B-4B2B-A57A-A5B333475EE6}">
          <x14:formula1>
            <xm:f>'(参考)リスト'!$D$16:$D$18</xm:f>
          </x14:formula1>
          <xm:sqref>P11:Q34</xm:sqref>
        </x14:dataValidation>
        <x14:dataValidation type="list" allowBlank="1" showInputMessage="1" showErrorMessage="1" xr:uid="{1D6ADBA9-2ED9-4506-BF84-AEF0116FF572}">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38DE8-7152-4957-ABF9-76770C891CA5}">
  <sheetPr codeName="Sheet87">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S032</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4.620000000000001</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804</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601</v>
      </c>
      <c r="O11" s="868"/>
      <c r="P11" s="866" t="s">
        <v>541</v>
      </c>
      <c r="Q11" s="868"/>
      <c r="R11" s="872" t="s">
        <v>442</v>
      </c>
      <c r="S11" s="872"/>
      <c r="T11" s="872"/>
      <c r="U11" s="866" t="s">
        <v>592</v>
      </c>
      <c r="V11" s="868"/>
      <c r="W11" s="866" t="s">
        <v>592</v>
      </c>
      <c r="X11" s="868"/>
      <c r="Y11" s="229"/>
      <c r="Z11" s="229"/>
      <c r="AA11" s="229"/>
      <c r="AB11" s="229"/>
      <c r="AC11" s="255"/>
      <c r="AD11" s="255"/>
      <c r="AE11" s="255"/>
      <c r="AF11" s="255">
        <v>3.24</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625</v>
      </c>
      <c r="O12" s="868"/>
      <c r="P12" s="866" t="s">
        <v>541</v>
      </c>
      <c r="Q12" s="868"/>
      <c r="R12" s="872" t="s">
        <v>442</v>
      </c>
      <c r="S12" s="872"/>
      <c r="T12" s="872"/>
      <c r="U12" s="866" t="s">
        <v>530</v>
      </c>
      <c r="V12" s="868"/>
      <c r="W12" s="866" t="s">
        <v>592</v>
      </c>
      <c r="X12" s="868"/>
      <c r="Y12" s="229"/>
      <c r="Z12" s="229"/>
      <c r="AA12" s="229"/>
      <c r="AB12" s="229"/>
      <c r="AC12" s="255"/>
      <c r="AD12" s="255"/>
      <c r="AE12" s="255"/>
      <c r="AF12" s="255">
        <v>0.18</v>
      </c>
      <c r="AG12" s="228"/>
      <c r="AH12" s="228"/>
      <c r="AI12" s="228"/>
      <c r="AJ12" s="228"/>
      <c r="AK12" s="866" t="s">
        <v>526</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v>3</v>
      </c>
      <c r="L13" s="866" t="s">
        <v>522</v>
      </c>
      <c r="M13" s="868"/>
      <c r="N13" s="866" t="s">
        <v>737</v>
      </c>
      <c r="O13" s="868"/>
      <c r="P13" s="866" t="s">
        <v>541</v>
      </c>
      <c r="Q13" s="868"/>
      <c r="R13" s="869" t="s">
        <v>442</v>
      </c>
      <c r="S13" s="870"/>
      <c r="T13" s="871"/>
      <c r="U13" s="866" t="s">
        <v>592</v>
      </c>
      <c r="V13" s="868"/>
      <c r="W13" s="866" t="s">
        <v>592</v>
      </c>
      <c r="X13" s="868"/>
      <c r="Y13" s="229"/>
      <c r="Z13" s="229"/>
      <c r="AA13" s="229"/>
      <c r="AB13" s="229"/>
      <c r="AC13" s="255"/>
      <c r="AD13" s="255"/>
      <c r="AE13" s="255"/>
      <c r="AF13" s="255">
        <v>1.2000000000000002</v>
      </c>
      <c r="AG13" s="228"/>
      <c r="AH13" s="228"/>
      <c r="AI13" s="228"/>
      <c r="AJ13" s="228"/>
      <c r="AK13" s="866"/>
      <c r="AL13" s="867"/>
      <c r="AM13" s="867"/>
      <c r="AN13" s="867"/>
      <c r="AO13" s="868"/>
      <c r="AP13" s="2"/>
      <c r="AQ13" s="47">
        <f t="shared" ref="AQ13:AQ27" si="2">IF(P13="材質劣化",2,IF(P13="漏水",3,1))</f>
        <v>2</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4.620000000000001</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3</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1">
    <dataValidation type="list" allowBlank="1" showInputMessage="1" showErrorMessage="1" sqref="Y11:AB34" xr:uid="{6FB3E77C-6A05-4A50-8312-7349AEFD4EB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5345EC0-ACCF-4FAC-8DEA-8BF2C0E84D29}">
          <x14:formula1>
            <xm:f>'(参考)リスト'!$F$16:$F$21</xm:f>
          </x14:formula1>
          <xm:sqref>U11:X34</xm:sqref>
        </x14:dataValidation>
        <x14:dataValidation type="list" allowBlank="1" showInputMessage="1" showErrorMessage="1" xr:uid="{B78B7971-8816-439E-AA49-64A538F45CA9}">
          <x14:formula1>
            <xm:f>'(参考)リスト'!$D$16:$D$18</xm:f>
          </x14:formula1>
          <xm:sqref>P11:Q34</xm:sqref>
        </x14:dataValidation>
        <x14:dataValidation type="list" allowBlank="1" showInputMessage="1" showErrorMessage="1" xr:uid="{E92EAC96-5A40-4409-A820-96250BD57E84}">
          <x14:formula1>
            <xm:f>'(参考)リスト'!$E$16:$E$27</xm:f>
          </x14:formula1>
          <xm:sqref>R11:T34</xm:sqref>
        </x14:dataValidation>
        <x14:dataValidation type="list" allowBlank="1" showInputMessage="1" showErrorMessage="1" xr:uid="{EED41CFA-A02F-44ED-A601-4A50C7F8321A}">
          <x14:formula1>
            <xm:f>'(参考)リスト'!$B$16:$B$21</xm:f>
          </x14:formula1>
          <xm:sqref>L11:M34</xm:sqref>
        </x14:dataValidation>
        <x14:dataValidation type="list" allowBlank="1" showInputMessage="1" showErrorMessage="1" xr:uid="{D81C410E-EFBD-4EE0-A3E3-9D1826331B49}">
          <x14:formula1>
            <xm:f>'(参考)リスト'!$G$16:$G$19</xm:f>
          </x14:formula1>
          <xm:sqref>AM35:AO38</xm:sqref>
        </x14:dataValidation>
        <x14:dataValidation type="list" allowBlank="1" showInputMessage="1" showErrorMessage="1" xr:uid="{6EB6CD48-41B1-486B-A372-AF0E6E30CD3C}">
          <x14:formula1>
            <xm:f>'(参考)リスト'!$C$16:$C$47</xm:f>
          </x14:formula1>
          <xm:sqref>N11:O34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95F2-9968-4863-8EAD-C899E7995B53}">
  <sheetPr codeName="Sheet88">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S033</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0.03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805</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442</v>
      </c>
      <c r="S11" s="872"/>
      <c r="T11" s="872"/>
      <c r="U11" s="866" t="s">
        <v>530</v>
      </c>
      <c r="V11" s="868"/>
      <c r="W11" s="866" t="s">
        <v>592</v>
      </c>
      <c r="X11" s="868"/>
      <c r="Y11" s="229"/>
      <c r="Z11" s="229"/>
      <c r="AA11" s="229"/>
      <c r="AB11" s="229"/>
      <c r="AC11" s="255"/>
      <c r="AD11" s="255"/>
      <c r="AE11" s="255"/>
      <c r="AF11" s="255">
        <v>0.03</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0.03</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1">
    <dataValidation type="list" allowBlank="1" showInputMessage="1" showErrorMessage="1" sqref="Y11:AB34" xr:uid="{546702B5-B980-4087-93AC-F4ECE4924E4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597FB88-60A7-48CD-BDDA-11220A6EF6B3}">
          <x14:formula1>
            <xm:f>'(参考)リスト'!$C$16:$C$47</xm:f>
          </x14:formula1>
          <xm:sqref>N11:O34</xm:sqref>
        </x14:dataValidation>
        <x14:dataValidation type="list" allowBlank="1" showInputMessage="1" showErrorMessage="1" xr:uid="{87E5EBEE-ACF4-4446-BFE2-0DAA0B2175C4}">
          <x14:formula1>
            <xm:f>'(参考)リスト'!$G$16:$G$19</xm:f>
          </x14:formula1>
          <xm:sqref>AM35:AO38</xm:sqref>
        </x14:dataValidation>
        <x14:dataValidation type="list" allowBlank="1" showInputMessage="1" showErrorMessage="1" xr:uid="{4B732B2D-7A09-4FBA-A3AE-EC63C3C9B9DF}">
          <x14:formula1>
            <xm:f>'(参考)リスト'!$B$16:$B$21</xm:f>
          </x14:formula1>
          <xm:sqref>L11:M34</xm:sqref>
        </x14:dataValidation>
        <x14:dataValidation type="list" allowBlank="1" showInputMessage="1" showErrorMessage="1" xr:uid="{5429BC9F-EA4A-4601-A18D-E4246AEB58D8}">
          <x14:formula1>
            <xm:f>'(参考)リスト'!$E$16:$E$27</xm:f>
          </x14:formula1>
          <xm:sqref>R11:T34</xm:sqref>
        </x14:dataValidation>
        <x14:dataValidation type="list" allowBlank="1" showInputMessage="1" showErrorMessage="1" xr:uid="{4A1D308B-D715-484E-9988-9CD9EC548528}">
          <x14:formula1>
            <xm:f>'(参考)リスト'!$D$16:$D$18</xm:f>
          </x14:formula1>
          <xm:sqref>P11:Q34</xm:sqref>
        </x14:dataValidation>
        <x14:dataValidation type="list" allowBlank="1" showInputMessage="1" showErrorMessage="1" xr:uid="{4F31B9DC-83D8-41D6-AA06-90754826F769}">
          <x14:formula1>
            <xm:f>'(参考)リスト'!$F$16:$F$21</xm:f>
          </x14:formula1>
          <xm:sqref>U11:X34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13EF3-41AE-42EE-A82B-8D7D569A435C}">
  <sheetPr codeName="Sheet89">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S034</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1.2649999999999999</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806</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601</v>
      </c>
      <c r="O11" s="868"/>
      <c r="P11" s="866" t="s">
        <v>541</v>
      </c>
      <c r="Q11" s="868"/>
      <c r="R11" s="872" t="s">
        <v>442</v>
      </c>
      <c r="S11" s="872"/>
      <c r="T11" s="872"/>
      <c r="U11" s="866" t="s">
        <v>592</v>
      </c>
      <c r="V11" s="868"/>
      <c r="W11" s="866" t="s">
        <v>592</v>
      </c>
      <c r="X11" s="868"/>
      <c r="Y11" s="229"/>
      <c r="Z11" s="229"/>
      <c r="AA11" s="229"/>
      <c r="AB11" s="229"/>
      <c r="AC11" s="255"/>
      <c r="AD11" s="255"/>
      <c r="AE11" s="255"/>
      <c r="AF11" s="255">
        <v>1.2649999999999999</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1.2649999999999999</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1">
    <dataValidation type="list" allowBlank="1" showInputMessage="1" showErrorMessage="1" sqref="Y11:AB34" xr:uid="{258442AE-CF0F-42FC-91CC-5C6F07E8E20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82B5891-32B9-4793-B47E-2F7AC6BE164F}">
          <x14:formula1>
            <xm:f>'(参考)リスト'!$F$16:$F$21</xm:f>
          </x14:formula1>
          <xm:sqref>U11:X34</xm:sqref>
        </x14:dataValidation>
        <x14:dataValidation type="list" allowBlank="1" showInputMessage="1" showErrorMessage="1" xr:uid="{42DFEE17-520E-4A28-923C-8CEF9F48BF0F}">
          <x14:formula1>
            <xm:f>'(参考)リスト'!$D$16:$D$18</xm:f>
          </x14:formula1>
          <xm:sqref>P11:Q34</xm:sqref>
        </x14:dataValidation>
        <x14:dataValidation type="list" allowBlank="1" showInputMessage="1" showErrorMessage="1" xr:uid="{E2717760-C635-4545-8E88-524BB6290103}">
          <x14:formula1>
            <xm:f>'(参考)リスト'!$E$16:$E$27</xm:f>
          </x14:formula1>
          <xm:sqref>R11:T34</xm:sqref>
        </x14:dataValidation>
        <x14:dataValidation type="list" allowBlank="1" showInputMessage="1" showErrorMessage="1" xr:uid="{3EFBE541-8590-480D-90A9-9AFA841E7F15}">
          <x14:formula1>
            <xm:f>'(参考)リスト'!$B$16:$B$21</xm:f>
          </x14:formula1>
          <xm:sqref>L11:M34</xm:sqref>
        </x14:dataValidation>
        <x14:dataValidation type="list" allowBlank="1" showInputMessage="1" showErrorMessage="1" xr:uid="{09B95183-CB20-4706-9DB2-21A55143EAA1}">
          <x14:formula1>
            <xm:f>'(参考)リスト'!$G$16:$G$19</xm:f>
          </x14:formula1>
          <xm:sqref>AM35:AO38</xm:sqref>
        </x14:dataValidation>
        <x14:dataValidation type="list" allowBlank="1" showInputMessage="1" showErrorMessage="1" xr:uid="{17D6815D-3B87-4F13-B65E-B09CAC4612C4}">
          <x14:formula1>
            <xm:f>'(参考)リスト'!$C$16:$C$47</xm:f>
          </x14:formula1>
          <xm:sqref>N11:O34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3125E-34A1-48E5-B5B9-D5B61F037226}">
  <sheetPr codeName="Sheet90">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S035</v>
      </c>
      <c r="AW5" s="36">
        <f>R7</f>
        <v>10.55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807</v>
      </c>
      <c r="O7" s="887"/>
      <c r="P7" s="853" t="s">
        <v>342</v>
      </c>
      <c r="Q7" s="855"/>
      <c r="R7" s="888">
        <v>10.55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1">
    <dataValidation type="list" allowBlank="1" showInputMessage="1" showErrorMessage="1" sqref="Y11:AB34" xr:uid="{CB542709-E644-4D86-862F-262492F0A48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E69430F-B8CD-4576-9E3E-DC902208D1D1}">
          <x14:formula1>
            <xm:f>'(参考)リスト'!$C$16:$C$47</xm:f>
          </x14:formula1>
          <xm:sqref>N11:O34</xm:sqref>
        </x14:dataValidation>
        <x14:dataValidation type="list" allowBlank="1" showInputMessage="1" showErrorMessage="1" xr:uid="{4345CD16-E336-4F1B-8937-CB2FACEA3212}">
          <x14:formula1>
            <xm:f>'(参考)リスト'!$G$16:$G$19</xm:f>
          </x14:formula1>
          <xm:sqref>AM35:AO38</xm:sqref>
        </x14:dataValidation>
        <x14:dataValidation type="list" allowBlank="1" showInputMessage="1" showErrorMessage="1" xr:uid="{6C222846-F900-42C0-84B6-119551C40153}">
          <x14:formula1>
            <xm:f>'(参考)リスト'!$B$16:$B$21</xm:f>
          </x14:formula1>
          <xm:sqref>L11:M34</xm:sqref>
        </x14:dataValidation>
        <x14:dataValidation type="list" allowBlank="1" showInputMessage="1" showErrorMessage="1" xr:uid="{FDD2D362-5423-4A85-9ECD-1074EB79D4F5}">
          <x14:formula1>
            <xm:f>'(参考)リスト'!$E$16:$E$27</xm:f>
          </x14:formula1>
          <xm:sqref>R11:T34</xm:sqref>
        </x14:dataValidation>
        <x14:dataValidation type="list" allowBlank="1" showInputMessage="1" showErrorMessage="1" xr:uid="{6B2BF4CF-2EBA-4082-B1D4-DDB1A64D1B61}">
          <x14:formula1>
            <xm:f>'(参考)リスト'!$D$16:$D$18</xm:f>
          </x14:formula1>
          <xm:sqref>P11:Q34</xm:sqref>
        </x14:dataValidation>
        <x14:dataValidation type="list" allowBlank="1" showInputMessage="1" showErrorMessage="1" xr:uid="{B5B21CA2-AF7D-46B7-9681-E58BF561ED87}">
          <x14:formula1>
            <xm:f>'(参考)リスト'!$F$16:$F$21</xm:f>
          </x14:formula1>
          <xm:sqref>U11:X34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6B52-215D-43D6-9B48-979D22672A00}">
  <sheetPr codeName="Sheet91">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S036</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0.34</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808</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737</v>
      </c>
      <c r="O11" s="868"/>
      <c r="P11" s="866" t="s">
        <v>541</v>
      </c>
      <c r="Q11" s="868"/>
      <c r="R11" s="872" t="s">
        <v>442</v>
      </c>
      <c r="S11" s="872"/>
      <c r="T11" s="872"/>
      <c r="U11" s="866" t="s">
        <v>592</v>
      </c>
      <c r="V11" s="868"/>
      <c r="W11" s="866" t="s">
        <v>592</v>
      </c>
      <c r="X11" s="868"/>
      <c r="Y11" s="229"/>
      <c r="Z11" s="229"/>
      <c r="AA11" s="229"/>
      <c r="AB11" s="229"/>
      <c r="AC11" s="255"/>
      <c r="AD11" s="255"/>
      <c r="AE11" s="255"/>
      <c r="AF11" s="255">
        <v>0.34</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0.34</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1">
    <dataValidation type="list" allowBlank="1" showInputMessage="1" showErrorMessage="1" sqref="Y11:AB34" xr:uid="{EFC4A2E5-7B11-478A-8C26-DDAF1FF7D56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7390693-BF35-4EBC-B6B8-812C0BBEB00E}">
          <x14:formula1>
            <xm:f>'(参考)リスト'!$F$16:$F$21</xm:f>
          </x14:formula1>
          <xm:sqref>U11:X34</xm:sqref>
        </x14:dataValidation>
        <x14:dataValidation type="list" allowBlank="1" showInputMessage="1" showErrorMessage="1" xr:uid="{AEBC31E0-47B6-438D-B631-9139A71904F1}">
          <x14:formula1>
            <xm:f>'(参考)リスト'!$D$16:$D$18</xm:f>
          </x14:formula1>
          <xm:sqref>P11:Q34</xm:sqref>
        </x14:dataValidation>
        <x14:dataValidation type="list" allowBlank="1" showInputMessage="1" showErrorMessage="1" xr:uid="{2CE37778-1392-48A2-B208-6BA66FA26E85}">
          <x14:formula1>
            <xm:f>'(参考)リスト'!$E$16:$E$27</xm:f>
          </x14:formula1>
          <xm:sqref>R11:T34</xm:sqref>
        </x14:dataValidation>
        <x14:dataValidation type="list" allowBlank="1" showInputMessage="1" showErrorMessage="1" xr:uid="{EDFC9D28-AD58-4DB6-A868-06C3ED416923}">
          <x14:formula1>
            <xm:f>'(参考)リスト'!$B$16:$B$21</xm:f>
          </x14:formula1>
          <xm:sqref>L11:M34</xm:sqref>
        </x14:dataValidation>
        <x14:dataValidation type="list" allowBlank="1" showInputMessage="1" showErrorMessage="1" xr:uid="{8B5FAF5F-9FE4-43FE-9131-E1B18A6F928C}">
          <x14:formula1>
            <xm:f>'(参考)リスト'!$G$16:$G$19</xm:f>
          </x14:formula1>
          <xm:sqref>AM35:AO38</xm:sqref>
        </x14:dataValidation>
        <x14:dataValidation type="list" allowBlank="1" showInputMessage="1" showErrorMessage="1" xr:uid="{73C27E35-9757-4A95-AEBD-5411181B4E62}">
          <x14:formula1>
            <xm:f>'(参考)リスト'!$C$16:$C$47</xm:f>
          </x14:formula1>
          <xm:sqref>N11:O34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9029-9DE1-493B-BB7B-974C7DA9DDCF}">
  <sheetPr codeName="Sheet92">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S037</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809</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1">
    <dataValidation type="list" allowBlank="1" showInputMessage="1" showErrorMessage="1" sqref="Y11:AB34" xr:uid="{90D5B8B4-68D5-4940-8052-54E55692BF3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440ACAD-3DA7-49BE-BA04-86A7F828DDE1}">
          <x14:formula1>
            <xm:f>'(参考)リスト'!$C$16:$C$47</xm:f>
          </x14:formula1>
          <xm:sqref>N11:O34</xm:sqref>
        </x14:dataValidation>
        <x14:dataValidation type="list" allowBlank="1" showInputMessage="1" showErrorMessage="1" xr:uid="{3A9F25D3-B48D-4182-8E7B-B616A22554D7}">
          <x14:formula1>
            <xm:f>'(参考)リスト'!$G$16:$G$19</xm:f>
          </x14:formula1>
          <xm:sqref>AM35:AO38</xm:sqref>
        </x14:dataValidation>
        <x14:dataValidation type="list" allowBlank="1" showInputMessage="1" showErrorMessage="1" xr:uid="{0F2F3766-77FA-44B2-8CD7-6E9693467000}">
          <x14:formula1>
            <xm:f>'(参考)リスト'!$B$16:$B$21</xm:f>
          </x14:formula1>
          <xm:sqref>L11:M34</xm:sqref>
        </x14:dataValidation>
        <x14:dataValidation type="list" allowBlank="1" showInputMessage="1" showErrorMessage="1" xr:uid="{EF053D97-2E75-4F4B-A9E5-CB35772E5BC4}">
          <x14:formula1>
            <xm:f>'(参考)リスト'!$E$16:$E$27</xm:f>
          </x14:formula1>
          <xm:sqref>R11:T34</xm:sqref>
        </x14:dataValidation>
        <x14:dataValidation type="list" allowBlank="1" showInputMessage="1" showErrorMessage="1" xr:uid="{CEB47EBE-93D7-4B17-AFDE-6B8A4BD2E28F}">
          <x14:formula1>
            <xm:f>'(参考)リスト'!$D$16:$D$18</xm:f>
          </x14:formula1>
          <xm:sqref>P11:Q34</xm:sqref>
        </x14:dataValidation>
        <x14:dataValidation type="list" allowBlank="1" showInputMessage="1" showErrorMessage="1" xr:uid="{CF14E090-2E3B-4814-9AC9-00034CA0C118}">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FA8D6-6F0D-4BE3-A1BF-1695547AA859}">
  <sheetPr codeName="Sheet93">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S038</v>
      </c>
      <c r="AW5" s="36">
        <f>R7</f>
        <v>10.55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810</v>
      </c>
      <c r="O7" s="887"/>
      <c r="P7" s="853" t="s">
        <v>342</v>
      </c>
      <c r="Q7" s="855"/>
      <c r="R7" s="888">
        <v>10.55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601</v>
      </c>
      <c r="O11" s="868"/>
      <c r="P11" s="866" t="s">
        <v>541</v>
      </c>
      <c r="Q11" s="868"/>
      <c r="R11" s="872" t="s">
        <v>442</v>
      </c>
      <c r="S11" s="872"/>
      <c r="T11" s="872"/>
      <c r="U11" s="866" t="s">
        <v>592</v>
      </c>
      <c r="V11" s="868"/>
      <c r="W11" s="866" t="s">
        <v>592</v>
      </c>
      <c r="X11" s="868"/>
      <c r="Y11" s="229"/>
      <c r="Z11" s="229"/>
      <c r="AA11" s="229"/>
      <c r="AB11" s="229"/>
      <c r="AC11" s="255"/>
      <c r="AD11" s="255"/>
      <c r="AE11" s="255"/>
      <c r="AF11" s="255">
        <v>1.2</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1">
    <dataValidation type="list" allowBlank="1" showInputMessage="1" showErrorMessage="1" sqref="Y11:AB34" xr:uid="{B1DF3E82-BA5C-480A-9549-D67A8355BFE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B6BA523-2DCE-494D-921D-62315F9AAD0A}">
          <x14:formula1>
            <xm:f>'(参考)リスト'!$F$16:$F$21</xm:f>
          </x14:formula1>
          <xm:sqref>U11:X34</xm:sqref>
        </x14:dataValidation>
        <x14:dataValidation type="list" allowBlank="1" showInputMessage="1" showErrorMessage="1" xr:uid="{D0818816-CEAD-4A41-898B-57C11AFBE0F9}">
          <x14:formula1>
            <xm:f>'(参考)リスト'!$D$16:$D$18</xm:f>
          </x14:formula1>
          <xm:sqref>P11:Q34</xm:sqref>
        </x14:dataValidation>
        <x14:dataValidation type="list" allowBlank="1" showInputMessage="1" showErrorMessage="1" xr:uid="{E5B6F98F-6395-41FD-936A-B6B6211581E1}">
          <x14:formula1>
            <xm:f>'(参考)リスト'!$E$16:$E$27</xm:f>
          </x14:formula1>
          <xm:sqref>R11:T34</xm:sqref>
        </x14:dataValidation>
        <x14:dataValidation type="list" allowBlank="1" showInputMessage="1" showErrorMessage="1" xr:uid="{3E479A1F-172A-4520-B4CF-D6271CA0E04C}">
          <x14:formula1>
            <xm:f>'(参考)リスト'!$B$16:$B$21</xm:f>
          </x14:formula1>
          <xm:sqref>L11:M34</xm:sqref>
        </x14:dataValidation>
        <x14:dataValidation type="list" allowBlank="1" showInputMessage="1" showErrorMessage="1" xr:uid="{5ECA50BA-3A0B-432C-AFFE-93024FCACA63}">
          <x14:formula1>
            <xm:f>'(参考)リスト'!$G$16:$G$19</xm:f>
          </x14:formula1>
          <xm:sqref>AM35:AO38</xm:sqref>
        </x14:dataValidation>
        <x14:dataValidation type="list" allowBlank="1" showInputMessage="1" showErrorMessage="1" xr:uid="{9848C396-F366-4292-B7AD-A4754D63A00A}">
          <x14:formula1>
            <xm:f>'(参考)リスト'!$C$16:$C$47</xm:f>
          </x14:formula1>
          <xm:sqref>N11:O34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88A04-51BC-43CF-909F-675D63A6F5F9}">
  <sheetPr codeName="Sheet94">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S039</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811</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1">
    <dataValidation type="list" allowBlank="1" showInputMessage="1" showErrorMessage="1" sqref="Y11:AB34" xr:uid="{1106B7FB-3710-4A72-97F5-3289A5236FB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2B0F485-1461-475B-A0E1-03982C1CC830}">
          <x14:formula1>
            <xm:f>'(参考)リスト'!$C$16:$C$47</xm:f>
          </x14:formula1>
          <xm:sqref>N11:O34</xm:sqref>
        </x14:dataValidation>
        <x14:dataValidation type="list" allowBlank="1" showInputMessage="1" showErrorMessage="1" xr:uid="{4B2722EA-9D5F-45F7-8542-726768AB32F2}">
          <x14:formula1>
            <xm:f>'(参考)リスト'!$G$16:$G$19</xm:f>
          </x14:formula1>
          <xm:sqref>AM35:AO38</xm:sqref>
        </x14:dataValidation>
        <x14:dataValidation type="list" allowBlank="1" showInputMessage="1" showErrorMessage="1" xr:uid="{2971400F-609D-419F-A778-AD5740FF8747}">
          <x14:formula1>
            <xm:f>'(参考)リスト'!$B$16:$B$21</xm:f>
          </x14:formula1>
          <xm:sqref>L11:M34</xm:sqref>
        </x14:dataValidation>
        <x14:dataValidation type="list" allowBlank="1" showInputMessage="1" showErrorMessage="1" xr:uid="{798277C7-D7D4-47E6-A3D8-82A8D96E91D4}">
          <x14:formula1>
            <xm:f>'(参考)リスト'!$E$16:$E$27</xm:f>
          </x14:formula1>
          <xm:sqref>R11:T34</xm:sqref>
        </x14:dataValidation>
        <x14:dataValidation type="list" allowBlank="1" showInputMessage="1" showErrorMessage="1" xr:uid="{A2406746-98A5-444E-85CB-155EAEFCA773}">
          <x14:formula1>
            <xm:f>'(参考)リスト'!$D$16:$D$18</xm:f>
          </x14:formula1>
          <xm:sqref>P11:Q34</xm:sqref>
        </x14:dataValidation>
        <x14:dataValidation type="list" allowBlank="1" showInputMessage="1" showErrorMessage="1" xr:uid="{282D0B00-6CC9-4F9B-B2C5-696DABFD3D68}">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27015-F393-40C8-9772-CE5EC72B4941}">
  <sheetPr codeName="Sheet95">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S040</v>
      </c>
      <c r="AW5" s="36">
        <f>R7</f>
        <v>10.55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0.1875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812</v>
      </c>
      <c r="O7" s="887"/>
      <c r="P7" s="853" t="s">
        <v>342</v>
      </c>
      <c r="Q7" s="855"/>
      <c r="R7" s="888">
        <v>10.55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476</v>
      </c>
      <c r="S11" s="872"/>
      <c r="T11" s="872"/>
      <c r="U11" s="866" t="s">
        <v>592</v>
      </c>
      <c r="V11" s="868"/>
      <c r="W11" s="866" t="s">
        <v>592</v>
      </c>
      <c r="X11" s="868"/>
      <c r="Y11" s="229"/>
      <c r="Z11" s="229"/>
      <c r="AA11" s="229"/>
      <c r="AB11" s="229"/>
      <c r="AC11" s="255"/>
      <c r="AD11" s="255"/>
      <c r="AE11" s="255"/>
      <c r="AF11" s="255">
        <v>0.1875</v>
      </c>
      <c r="AG11" s="228"/>
      <c r="AH11" s="228"/>
      <c r="AI11" s="228"/>
      <c r="AJ11" s="228"/>
      <c r="AK11" s="866" t="s">
        <v>771</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0.1875</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1">
    <dataValidation type="list" allowBlank="1" showInputMessage="1" showErrorMessage="1" sqref="Y11:AB34" xr:uid="{54406CB1-AC4E-4F67-8C2E-5065E3A936E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119EFB3-0392-4FA4-AA9F-EF8EA2C002A4}">
          <x14:formula1>
            <xm:f>'(参考)リスト'!$F$16:$F$21</xm:f>
          </x14:formula1>
          <xm:sqref>U11:X34</xm:sqref>
        </x14:dataValidation>
        <x14:dataValidation type="list" allowBlank="1" showInputMessage="1" showErrorMessage="1" xr:uid="{779C074D-A64A-48FF-87FA-D84556E31746}">
          <x14:formula1>
            <xm:f>'(参考)リスト'!$D$16:$D$18</xm:f>
          </x14:formula1>
          <xm:sqref>P11:Q34</xm:sqref>
        </x14:dataValidation>
        <x14:dataValidation type="list" allowBlank="1" showInputMessage="1" showErrorMessage="1" xr:uid="{B2A1E85A-830C-40B7-BC93-E6ED04FE96B7}">
          <x14:formula1>
            <xm:f>'(参考)リスト'!$E$16:$E$27</xm:f>
          </x14:formula1>
          <xm:sqref>R11:T34</xm:sqref>
        </x14:dataValidation>
        <x14:dataValidation type="list" allowBlank="1" showInputMessage="1" showErrorMessage="1" xr:uid="{7CFC6128-D6BB-4BA4-9E8E-1FCF2610796B}">
          <x14:formula1>
            <xm:f>'(参考)リスト'!$B$16:$B$21</xm:f>
          </x14:formula1>
          <xm:sqref>L11:M34</xm:sqref>
        </x14:dataValidation>
        <x14:dataValidation type="list" allowBlank="1" showInputMessage="1" showErrorMessage="1" xr:uid="{0FFAFF0D-A989-4C82-8811-4CA096A73778}">
          <x14:formula1>
            <xm:f>'(参考)リスト'!$G$16:$G$19</xm:f>
          </x14:formula1>
          <xm:sqref>AM35:AO38</xm:sqref>
        </x14:dataValidation>
        <x14:dataValidation type="list" allowBlank="1" showInputMessage="1" showErrorMessage="1" xr:uid="{49F51F1D-9805-4BBD-BD42-759931E7A164}">
          <x14:formula1>
            <xm:f>'(参考)リスト'!$C$16:$C$47</xm:f>
          </x14:formula1>
          <xm:sqref>N11:O34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56D51-F8D0-429E-A11A-414383E86EE8}">
  <sheetPr codeName="Sheet96">
    <pageSetUpPr fitToPage="1"/>
  </sheetPr>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S041</v>
      </c>
      <c r="AW5" s="36">
        <f>R7</f>
        <v>10.55</v>
      </c>
      <c r="AX5" s="45" t="str">
        <f>AM35</f>
        <v>Ⅱ</v>
      </c>
      <c r="AY5" s="45">
        <f>Y37</f>
        <v>0</v>
      </c>
      <c r="AZ5" s="45">
        <f t="shared" ref="AZ5:BJ5" si="0">Z37</f>
        <v>0</v>
      </c>
      <c r="BA5" s="45">
        <f t="shared" si="0"/>
        <v>0</v>
      </c>
      <c r="BB5" s="45">
        <f>AB37</f>
        <v>0</v>
      </c>
      <c r="BC5" s="45">
        <f t="shared" si="0"/>
        <v>0</v>
      </c>
      <c r="BD5" s="45">
        <f>AD37</f>
        <v>0</v>
      </c>
      <c r="BE5" s="45">
        <f>AE37</f>
        <v>0</v>
      </c>
      <c r="BF5" s="45">
        <f t="shared" si="0"/>
        <v>8</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0.15000000000000002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813</v>
      </c>
      <c r="O7" s="887"/>
      <c r="P7" s="853" t="s">
        <v>342</v>
      </c>
      <c r="Q7" s="855"/>
      <c r="R7" s="888">
        <v>10.55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629</v>
      </c>
      <c r="O11" s="868"/>
      <c r="P11" s="866" t="s">
        <v>541</v>
      </c>
      <c r="Q11" s="868"/>
      <c r="R11" s="872" t="s">
        <v>451</v>
      </c>
      <c r="S11" s="872"/>
      <c r="T11" s="872"/>
      <c r="U11" s="866" t="s">
        <v>530</v>
      </c>
      <c r="V11" s="868"/>
      <c r="W11" s="866" t="s">
        <v>592</v>
      </c>
      <c r="X11" s="868"/>
      <c r="Y11" s="229"/>
      <c r="Z11" s="229"/>
      <c r="AA11" s="229"/>
      <c r="AB11" s="229"/>
      <c r="AC11" s="255"/>
      <c r="AD11" s="255"/>
      <c r="AE11" s="255"/>
      <c r="AF11" s="255">
        <v>1.4999999999999999E-2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629</v>
      </c>
      <c r="O12" s="868"/>
      <c r="P12" s="866" t="s">
        <v>541</v>
      </c>
      <c r="Q12" s="868"/>
      <c r="R12" s="872" t="s">
        <v>451</v>
      </c>
      <c r="S12" s="872"/>
      <c r="T12" s="872"/>
      <c r="U12" s="866" t="s">
        <v>530</v>
      </c>
      <c r="V12" s="868"/>
      <c r="W12" s="866" t="s">
        <v>542</v>
      </c>
      <c r="X12" s="868"/>
      <c r="Y12" s="229"/>
      <c r="Z12" s="229"/>
      <c r="AA12" s="229"/>
      <c r="AB12" s="229"/>
      <c r="AC12" s="255"/>
      <c r="AD12" s="255"/>
      <c r="AE12" s="255"/>
      <c r="AF12" s="255">
        <v>7.4999999999999997E-3</v>
      </c>
      <c r="AG12" s="228"/>
      <c r="AH12" s="228"/>
      <c r="AI12" s="228"/>
      <c r="AJ12" s="228"/>
      <c r="AK12" s="866" t="s">
        <v>823</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v>3</v>
      </c>
      <c r="L13" s="866" t="s">
        <v>522</v>
      </c>
      <c r="M13" s="868"/>
      <c r="N13" s="866" t="s">
        <v>629</v>
      </c>
      <c r="O13" s="868"/>
      <c r="P13" s="866" t="s">
        <v>541</v>
      </c>
      <c r="Q13" s="868"/>
      <c r="R13" s="869" t="s">
        <v>451</v>
      </c>
      <c r="S13" s="870"/>
      <c r="T13" s="871"/>
      <c r="U13" s="866" t="s">
        <v>530</v>
      </c>
      <c r="V13" s="868"/>
      <c r="W13" s="866" t="s">
        <v>592</v>
      </c>
      <c r="X13" s="868"/>
      <c r="Y13" s="229"/>
      <c r="Z13" s="229"/>
      <c r="AA13" s="229"/>
      <c r="AB13" s="229"/>
      <c r="AC13" s="255"/>
      <c r="AD13" s="255"/>
      <c r="AE13" s="255"/>
      <c r="AF13" s="255">
        <v>1.2500000000000001E-2</v>
      </c>
      <c r="AG13" s="228"/>
      <c r="AH13" s="228"/>
      <c r="AI13" s="228"/>
      <c r="AJ13" s="228"/>
      <c r="AK13" s="866"/>
      <c r="AL13" s="867"/>
      <c r="AM13" s="867"/>
      <c r="AN13" s="867"/>
      <c r="AO13" s="868"/>
      <c r="AP13" s="2"/>
      <c r="AQ13" s="47">
        <f t="shared" ref="AQ13:AQ27" si="2">IF(P13="材質劣化",2,IF(P13="漏水",3,1))</f>
        <v>2</v>
      </c>
    </row>
    <row r="14" spans="2:86" ht="12" customHeight="1" x14ac:dyDescent="0.15">
      <c r="B14" s="874"/>
      <c r="C14" s="879"/>
      <c r="D14" s="877"/>
      <c r="E14" s="877"/>
      <c r="F14" s="877"/>
      <c r="G14" s="877"/>
      <c r="H14" s="877"/>
      <c r="I14" s="877"/>
      <c r="J14" s="878"/>
      <c r="K14" s="227">
        <v>4</v>
      </c>
      <c r="L14" s="866" t="s">
        <v>522</v>
      </c>
      <c r="M14" s="868"/>
      <c r="N14" s="866" t="s">
        <v>600</v>
      </c>
      <c r="O14" s="868"/>
      <c r="P14" s="866" t="s">
        <v>541</v>
      </c>
      <c r="Q14" s="868"/>
      <c r="R14" s="872" t="s">
        <v>451</v>
      </c>
      <c r="S14" s="872"/>
      <c r="T14" s="872"/>
      <c r="U14" s="866" t="s">
        <v>530</v>
      </c>
      <c r="V14" s="868"/>
      <c r="W14" s="866" t="s">
        <v>542</v>
      </c>
      <c r="X14" s="868"/>
      <c r="Y14" s="229"/>
      <c r="Z14" s="229"/>
      <c r="AA14" s="229"/>
      <c r="AB14" s="229"/>
      <c r="AC14" s="255"/>
      <c r="AD14" s="255"/>
      <c r="AE14" s="255"/>
      <c r="AF14" s="255">
        <v>5.000000000000001E-3</v>
      </c>
      <c r="AG14" s="228"/>
      <c r="AH14" s="228"/>
      <c r="AI14" s="228"/>
      <c r="AJ14" s="228"/>
      <c r="AK14" s="866" t="s">
        <v>823</v>
      </c>
      <c r="AL14" s="867"/>
      <c r="AM14" s="867"/>
      <c r="AN14" s="867"/>
      <c r="AO14" s="868"/>
      <c r="AP14" s="2"/>
      <c r="AQ14" s="47">
        <f t="shared" si="2"/>
        <v>2</v>
      </c>
    </row>
    <row r="15" spans="2:86" ht="12" customHeight="1" x14ac:dyDescent="0.15">
      <c r="B15" s="874"/>
      <c r="C15" s="879"/>
      <c r="D15" s="877"/>
      <c r="E15" s="877"/>
      <c r="F15" s="877"/>
      <c r="G15" s="877"/>
      <c r="H15" s="877"/>
      <c r="I15" s="877"/>
      <c r="J15" s="878"/>
      <c r="K15" s="227">
        <v>5</v>
      </c>
      <c r="L15" s="866" t="s">
        <v>522</v>
      </c>
      <c r="M15" s="868"/>
      <c r="N15" s="866" t="s">
        <v>600</v>
      </c>
      <c r="O15" s="868"/>
      <c r="P15" s="866" t="s">
        <v>541</v>
      </c>
      <c r="Q15" s="868"/>
      <c r="R15" s="869" t="s">
        <v>451</v>
      </c>
      <c r="S15" s="870"/>
      <c r="T15" s="871"/>
      <c r="U15" s="866" t="s">
        <v>592</v>
      </c>
      <c r="V15" s="868"/>
      <c r="W15" s="866" t="s">
        <v>592</v>
      </c>
      <c r="X15" s="868"/>
      <c r="Y15" s="229"/>
      <c r="Z15" s="229"/>
      <c r="AA15" s="229"/>
      <c r="AB15" s="229"/>
      <c r="AC15" s="255"/>
      <c r="AD15" s="255"/>
      <c r="AE15" s="255"/>
      <c r="AF15" s="255">
        <v>2.0000000000000004E-2</v>
      </c>
      <c r="AG15" s="228"/>
      <c r="AH15" s="228"/>
      <c r="AI15" s="228"/>
      <c r="AJ15" s="228"/>
      <c r="AK15" s="866"/>
      <c r="AL15" s="867"/>
      <c r="AM15" s="867"/>
      <c r="AN15" s="867"/>
      <c r="AO15" s="868"/>
      <c r="AP15" s="2"/>
      <c r="AQ15" s="47">
        <f t="shared" si="2"/>
        <v>2</v>
      </c>
    </row>
    <row r="16" spans="2:86" ht="12" customHeight="1" x14ac:dyDescent="0.15">
      <c r="B16" s="874"/>
      <c r="C16" s="879"/>
      <c r="D16" s="877"/>
      <c r="E16" s="877"/>
      <c r="F16" s="877"/>
      <c r="G16" s="877"/>
      <c r="H16" s="877"/>
      <c r="I16" s="877"/>
      <c r="J16" s="878"/>
      <c r="K16" s="227">
        <v>6</v>
      </c>
      <c r="L16" s="866" t="s">
        <v>522</v>
      </c>
      <c r="M16" s="868"/>
      <c r="N16" s="866" t="s">
        <v>625</v>
      </c>
      <c r="O16" s="868"/>
      <c r="P16" s="866" t="s">
        <v>541</v>
      </c>
      <c r="Q16" s="868"/>
      <c r="R16" s="869" t="s">
        <v>442</v>
      </c>
      <c r="S16" s="870"/>
      <c r="T16" s="871"/>
      <c r="U16" s="866" t="s">
        <v>592</v>
      </c>
      <c r="V16" s="868"/>
      <c r="W16" s="866" t="s">
        <v>592</v>
      </c>
      <c r="X16" s="868"/>
      <c r="Y16" s="229"/>
      <c r="Z16" s="229"/>
      <c r="AA16" s="229"/>
      <c r="AB16" s="229"/>
      <c r="AC16" s="255"/>
      <c r="AD16" s="255"/>
      <c r="AE16" s="255"/>
      <c r="AF16" s="255">
        <v>0.06</v>
      </c>
      <c r="AG16" s="228"/>
      <c r="AH16" s="228"/>
      <c r="AI16" s="228"/>
      <c r="AJ16" s="228"/>
      <c r="AK16" s="866" t="s">
        <v>526</v>
      </c>
      <c r="AL16" s="867"/>
      <c r="AM16" s="867"/>
      <c r="AN16" s="867"/>
      <c r="AO16" s="868"/>
      <c r="AP16" s="2"/>
      <c r="AQ16" s="47">
        <f t="shared" si="2"/>
        <v>2</v>
      </c>
    </row>
    <row r="17" spans="2:60" ht="12" customHeight="1" x14ac:dyDescent="0.15">
      <c r="B17" s="874"/>
      <c r="C17" s="879"/>
      <c r="D17" s="877"/>
      <c r="E17" s="877"/>
      <c r="F17" s="877"/>
      <c r="G17" s="877"/>
      <c r="H17" s="877"/>
      <c r="I17" s="877"/>
      <c r="J17" s="878"/>
      <c r="K17" s="227">
        <v>7</v>
      </c>
      <c r="L17" s="866" t="s">
        <v>522</v>
      </c>
      <c r="M17" s="868"/>
      <c r="N17" s="866" t="s">
        <v>625</v>
      </c>
      <c r="O17" s="868"/>
      <c r="P17" s="866" t="s">
        <v>541</v>
      </c>
      <c r="Q17" s="868"/>
      <c r="R17" s="869" t="s">
        <v>451</v>
      </c>
      <c r="S17" s="870"/>
      <c r="T17" s="871"/>
      <c r="U17" s="866" t="s">
        <v>592</v>
      </c>
      <c r="V17" s="868"/>
      <c r="W17" s="866" t="s">
        <v>592</v>
      </c>
      <c r="X17" s="868"/>
      <c r="Y17" s="229"/>
      <c r="Z17" s="229"/>
      <c r="AA17" s="229"/>
      <c r="AB17" s="229"/>
      <c r="AC17" s="255"/>
      <c r="AD17" s="255"/>
      <c r="AE17" s="255"/>
      <c r="AF17" s="255">
        <v>2.0000000000000004E-2</v>
      </c>
      <c r="AG17" s="228"/>
      <c r="AH17" s="228"/>
      <c r="AI17" s="228"/>
      <c r="AJ17" s="228"/>
      <c r="AK17" s="866"/>
      <c r="AL17" s="867"/>
      <c r="AM17" s="867"/>
      <c r="AN17" s="867"/>
      <c r="AO17" s="868"/>
      <c r="AP17" s="2"/>
      <c r="AQ17" s="47">
        <f t="shared" si="2"/>
        <v>2</v>
      </c>
    </row>
    <row r="18" spans="2:60" ht="12" customHeight="1" x14ac:dyDescent="0.15">
      <c r="B18" s="874"/>
      <c r="C18" s="879"/>
      <c r="D18" s="877"/>
      <c r="E18" s="877"/>
      <c r="F18" s="877"/>
      <c r="G18" s="877"/>
      <c r="H18" s="877"/>
      <c r="I18" s="877"/>
      <c r="J18" s="878"/>
      <c r="K18" s="227">
        <v>8</v>
      </c>
      <c r="L18" s="866" t="s">
        <v>522</v>
      </c>
      <c r="M18" s="868"/>
      <c r="N18" s="866" t="s">
        <v>625</v>
      </c>
      <c r="O18" s="868"/>
      <c r="P18" s="866" t="s">
        <v>541</v>
      </c>
      <c r="Q18" s="868"/>
      <c r="R18" s="869" t="s">
        <v>451</v>
      </c>
      <c r="S18" s="870"/>
      <c r="T18" s="871"/>
      <c r="U18" s="866" t="s">
        <v>530</v>
      </c>
      <c r="V18" s="868"/>
      <c r="W18" s="866" t="s">
        <v>592</v>
      </c>
      <c r="X18" s="868"/>
      <c r="Y18" s="229"/>
      <c r="Z18" s="229"/>
      <c r="AA18" s="229"/>
      <c r="AB18" s="229"/>
      <c r="AC18" s="255"/>
      <c r="AD18" s="255"/>
      <c r="AE18" s="255"/>
      <c r="AF18" s="255">
        <v>1.0000000000000002E-2</v>
      </c>
      <c r="AG18" s="228"/>
      <c r="AH18" s="228"/>
      <c r="AI18" s="228"/>
      <c r="AJ18" s="228"/>
      <c r="AK18" s="866"/>
      <c r="AL18" s="867"/>
      <c r="AM18" s="867"/>
      <c r="AN18" s="867"/>
      <c r="AO18" s="868"/>
      <c r="AP18" s="2"/>
      <c r="AQ18" s="47">
        <f t="shared" si="2"/>
        <v>2</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0.15000000000000002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8</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1">
    <dataValidation type="list" allowBlank="1" showInputMessage="1" showErrorMessage="1" sqref="Y11:AB34" xr:uid="{7122974E-DACD-44F8-8538-C8D32146C6D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122513A-00D1-4E28-A351-CCE7AE082F23}">
          <x14:formula1>
            <xm:f>'(参考)リスト'!$C$16:$C$47</xm:f>
          </x14:formula1>
          <xm:sqref>N11:O34</xm:sqref>
        </x14:dataValidation>
        <x14:dataValidation type="list" allowBlank="1" showInputMessage="1" showErrorMessage="1" xr:uid="{F99E9139-35B1-427C-9963-6B6C4C93C235}">
          <x14:formula1>
            <xm:f>'(参考)リスト'!$G$16:$G$19</xm:f>
          </x14:formula1>
          <xm:sqref>AM35:AO38</xm:sqref>
        </x14:dataValidation>
        <x14:dataValidation type="list" allowBlank="1" showInputMessage="1" showErrorMessage="1" xr:uid="{6341C1DA-CA44-477B-82A7-B311E4713B88}">
          <x14:formula1>
            <xm:f>'(参考)リスト'!$B$16:$B$21</xm:f>
          </x14:formula1>
          <xm:sqref>L11:M34</xm:sqref>
        </x14:dataValidation>
        <x14:dataValidation type="list" allowBlank="1" showInputMessage="1" showErrorMessage="1" xr:uid="{F7F35FA2-77A9-407E-8E80-C821A0470138}">
          <x14:formula1>
            <xm:f>'(参考)リスト'!$E$16:$E$27</xm:f>
          </x14:formula1>
          <xm:sqref>R11:T34</xm:sqref>
        </x14:dataValidation>
        <x14:dataValidation type="list" allowBlank="1" showInputMessage="1" showErrorMessage="1" xr:uid="{46FA9DD9-E0B5-4CF7-A4F1-2757C87490A8}">
          <x14:formula1>
            <xm:f>'(参考)リスト'!$D$16:$D$18</xm:f>
          </x14:formula1>
          <xm:sqref>P11:Q34</xm:sqref>
        </x14:dataValidation>
        <x14:dataValidation type="list" allowBlank="1" showInputMessage="1" showErrorMessage="1" xr:uid="{A21515E5-AD78-479B-A283-403414881483}">
          <x14:formula1>
            <xm:f>'(参考)リスト'!$F$16:$F$21</xm:f>
          </x14:formula1>
          <xm:sqref>U11:X34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70621-8748-407A-A24C-CCB31BC978E1}">
  <sheetPr codeName="Sheet97">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S042</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0.245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814</v>
      </c>
      <c r="O7" s="887"/>
      <c r="P7" s="853" t="s">
        <v>342</v>
      </c>
      <c r="Q7" s="855"/>
      <c r="R7" s="888">
        <v>10.6</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625</v>
      </c>
      <c r="O11" s="868"/>
      <c r="P11" s="866" t="s">
        <v>541</v>
      </c>
      <c r="Q11" s="868"/>
      <c r="R11" s="872" t="s">
        <v>476</v>
      </c>
      <c r="S11" s="872"/>
      <c r="T11" s="872"/>
      <c r="U11" s="866" t="s">
        <v>592</v>
      </c>
      <c r="V11" s="868"/>
      <c r="W11" s="866" t="s">
        <v>592</v>
      </c>
      <c r="X11" s="868"/>
      <c r="Y11" s="229"/>
      <c r="Z11" s="229"/>
      <c r="AA11" s="229"/>
      <c r="AB11" s="229"/>
      <c r="AC11" s="255"/>
      <c r="AD11" s="255"/>
      <c r="AE11" s="255"/>
      <c r="AF11" s="255">
        <v>0.24</v>
      </c>
      <c r="AG11" s="228"/>
      <c r="AH11" s="228"/>
      <c r="AI11" s="228"/>
      <c r="AJ11" s="228"/>
      <c r="AK11" s="866" t="s">
        <v>771</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599</v>
      </c>
      <c r="O12" s="868"/>
      <c r="P12" s="866" t="s">
        <v>541</v>
      </c>
      <c r="Q12" s="868"/>
      <c r="R12" s="872" t="s">
        <v>451</v>
      </c>
      <c r="S12" s="872"/>
      <c r="T12" s="872"/>
      <c r="U12" s="866" t="s">
        <v>530</v>
      </c>
      <c r="V12" s="868"/>
      <c r="W12" s="866" t="s">
        <v>592</v>
      </c>
      <c r="X12" s="868"/>
      <c r="Y12" s="229"/>
      <c r="Z12" s="229"/>
      <c r="AA12" s="229"/>
      <c r="AB12" s="229"/>
      <c r="AC12" s="255"/>
      <c r="AD12" s="255"/>
      <c r="AE12" s="255"/>
      <c r="AF12" s="255">
        <v>5.000000000000001E-3</v>
      </c>
      <c r="AG12" s="228"/>
      <c r="AH12" s="228"/>
      <c r="AI12" s="228"/>
      <c r="AJ12" s="228"/>
      <c r="AK12" s="866"/>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0.245</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2</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1">
    <dataValidation type="list" allowBlank="1" showInputMessage="1" showErrorMessage="1" sqref="Y11:AB34" xr:uid="{928B35A4-694B-4867-91CE-809A1BE76D5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B4D56D8-10A4-458D-B781-3C23D480A130}">
          <x14:formula1>
            <xm:f>'(参考)リスト'!$F$16:$F$21</xm:f>
          </x14:formula1>
          <xm:sqref>U11:X34</xm:sqref>
        </x14:dataValidation>
        <x14:dataValidation type="list" allowBlank="1" showInputMessage="1" showErrorMessage="1" xr:uid="{2D047B86-8C72-436C-BC39-FD701F965887}">
          <x14:formula1>
            <xm:f>'(参考)リスト'!$D$16:$D$18</xm:f>
          </x14:formula1>
          <xm:sqref>P11:Q34</xm:sqref>
        </x14:dataValidation>
        <x14:dataValidation type="list" allowBlank="1" showInputMessage="1" showErrorMessage="1" xr:uid="{737B1DD0-5C73-4000-BD6E-DD3E1003F1FC}">
          <x14:formula1>
            <xm:f>'(参考)リスト'!$E$16:$E$27</xm:f>
          </x14:formula1>
          <xm:sqref>R11:T34</xm:sqref>
        </x14:dataValidation>
        <x14:dataValidation type="list" allowBlank="1" showInputMessage="1" showErrorMessage="1" xr:uid="{6E1C113E-0D29-49E2-A87A-8396CB4B0772}">
          <x14:formula1>
            <xm:f>'(参考)リスト'!$B$16:$B$21</xm:f>
          </x14:formula1>
          <xm:sqref>L11:M34</xm:sqref>
        </x14:dataValidation>
        <x14:dataValidation type="list" allowBlank="1" showInputMessage="1" showErrorMessage="1" xr:uid="{C5F91D99-C203-4EF0-82CB-8DA1F1BCD31E}">
          <x14:formula1>
            <xm:f>'(参考)リスト'!$G$16:$G$19</xm:f>
          </x14:formula1>
          <xm:sqref>AM35:AO38</xm:sqref>
        </x14:dataValidation>
        <x14:dataValidation type="list" allowBlank="1" showInputMessage="1" showErrorMessage="1" xr:uid="{4D1EFC95-5190-477F-BB8D-9017EB49485E}">
          <x14:formula1>
            <xm:f>'(参考)リスト'!$C$16:$C$47</xm:f>
          </x14:formula1>
          <xm:sqref>N11:O34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36199-FD7F-42CA-9929-B2F256087D15}">
  <sheetPr codeName="Sheet98">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S043</v>
      </c>
      <c r="AW5" s="36">
        <f>R7</f>
        <v>10.5</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815</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c r="L11" s="866"/>
      <c r="M11" s="868"/>
      <c r="N11" s="866"/>
      <c r="O11" s="868"/>
      <c r="P11" s="866"/>
      <c r="Q11" s="868"/>
      <c r="R11" s="872"/>
      <c r="S11" s="872"/>
      <c r="T11" s="872"/>
      <c r="U11" s="866"/>
      <c r="V11" s="868"/>
      <c r="W11" s="866"/>
      <c r="X11" s="868"/>
      <c r="Y11" s="229"/>
      <c r="Z11" s="229"/>
      <c r="AA11" s="229"/>
      <c r="AB11" s="229"/>
      <c r="AC11" s="228"/>
      <c r="AD11" s="228"/>
      <c r="AE11" s="228"/>
      <c r="AF11" s="228"/>
      <c r="AG11" s="228"/>
      <c r="AH11" s="228"/>
      <c r="AI11" s="228"/>
      <c r="AJ11" s="228"/>
      <c r="AK11" s="866"/>
      <c r="AL11" s="867"/>
      <c r="AM11" s="867"/>
      <c r="AN11" s="867"/>
      <c r="AO11" s="868"/>
      <c r="AP11" s="2"/>
      <c r="AQ11" s="47">
        <f>IF(P11="材質劣化",2,IF(P11="漏水",3,1))</f>
        <v>1</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v>
      </c>
      <c r="AG35" s="88">
        <f t="shared" si="7"/>
        <v>0</v>
      </c>
      <c r="AH35" s="88">
        <f t="shared" si="7"/>
        <v>0</v>
      </c>
      <c r="AI35" s="88">
        <f t="shared" si="7"/>
        <v>0</v>
      </c>
      <c r="AJ35" s="89">
        <f t="shared" si="7"/>
        <v>0</v>
      </c>
      <c r="AK35" s="852" t="s">
        <v>358</v>
      </c>
      <c r="AL35" s="852"/>
      <c r="AM35" s="856" t="s">
        <v>529</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0</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1">
    <dataValidation type="list" allowBlank="1" showInputMessage="1" showErrorMessage="1" sqref="Y11:AB34" xr:uid="{7F9D206C-11B5-4DAA-B771-7749D94BB19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3B806E4-7F21-4579-8DDF-6F9FAFAAA17B}">
          <x14:formula1>
            <xm:f>'(参考)リスト'!$C$16:$C$47</xm:f>
          </x14:formula1>
          <xm:sqref>N11:O34</xm:sqref>
        </x14:dataValidation>
        <x14:dataValidation type="list" allowBlank="1" showInputMessage="1" showErrorMessage="1" xr:uid="{A9477BC4-79ED-4A9D-92E1-D6391609106D}">
          <x14:formula1>
            <xm:f>'(参考)リスト'!$G$16:$G$19</xm:f>
          </x14:formula1>
          <xm:sqref>AM35:AO38</xm:sqref>
        </x14:dataValidation>
        <x14:dataValidation type="list" allowBlank="1" showInputMessage="1" showErrorMessage="1" xr:uid="{29294E17-2147-4F6D-916E-EDC42A91C0EB}">
          <x14:formula1>
            <xm:f>'(参考)リスト'!$B$16:$B$21</xm:f>
          </x14:formula1>
          <xm:sqref>L11:M34</xm:sqref>
        </x14:dataValidation>
        <x14:dataValidation type="list" allowBlank="1" showInputMessage="1" showErrorMessage="1" xr:uid="{8886F888-779C-4384-8345-5DE1D05AEC29}">
          <x14:formula1>
            <xm:f>'(参考)リスト'!$E$16:$E$27</xm:f>
          </x14:formula1>
          <xm:sqref>R11:T34</xm:sqref>
        </x14:dataValidation>
        <x14:dataValidation type="list" allowBlank="1" showInputMessage="1" showErrorMessage="1" xr:uid="{5328B020-9FB1-4797-884D-A9C0D94D443E}">
          <x14:formula1>
            <xm:f>'(参考)リスト'!$D$16:$D$18</xm:f>
          </x14:formula1>
          <xm:sqref>P11:Q34</xm:sqref>
        </x14:dataValidation>
        <x14:dataValidation type="list" allowBlank="1" showInputMessage="1" showErrorMessage="1" xr:uid="{65911DE2-1DFE-48A1-910C-C938761B4043}">
          <x14:formula1>
            <xm:f>'(参考)リスト'!$F$16:$F$21</xm:f>
          </x14:formula1>
          <xm:sqref>U11:X34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A9DD-75D1-434E-9762-29E5905258F5}">
  <sheetPr codeName="Sheet99">
    <pageSetUpPr fitToPage="1"/>
  </sheetPr>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S044</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5</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9.5000000000000015E-2</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816</v>
      </c>
      <c r="O7" s="887"/>
      <c r="P7" s="853" t="s">
        <v>342</v>
      </c>
      <c r="Q7" s="855"/>
      <c r="R7" s="888">
        <v>10.6</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629</v>
      </c>
      <c r="O11" s="868"/>
      <c r="P11" s="866" t="s">
        <v>541</v>
      </c>
      <c r="Q11" s="868"/>
      <c r="R11" s="872" t="s">
        <v>451</v>
      </c>
      <c r="S11" s="872"/>
      <c r="T11" s="872"/>
      <c r="U11" s="866" t="s">
        <v>530</v>
      </c>
      <c r="V11" s="868"/>
      <c r="W11" s="866" t="s">
        <v>592</v>
      </c>
      <c r="X11" s="868"/>
      <c r="Y11" s="229"/>
      <c r="Z11" s="229"/>
      <c r="AA11" s="229"/>
      <c r="AB11" s="229"/>
      <c r="AC11" s="255"/>
      <c r="AD11" s="255"/>
      <c r="AE11" s="255"/>
      <c r="AF11" s="255">
        <v>1.0000000000000002E-2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600</v>
      </c>
      <c r="O12" s="868"/>
      <c r="P12" s="866" t="s">
        <v>541</v>
      </c>
      <c r="Q12" s="868"/>
      <c r="R12" s="872" t="s">
        <v>451</v>
      </c>
      <c r="S12" s="872"/>
      <c r="T12" s="872"/>
      <c r="U12" s="866" t="s">
        <v>592</v>
      </c>
      <c r="V12" s="868"/>
      <c r="W12" s="866" t="s">
        <v>592</v>
      </c>
      <c r="X12" s="868"/>
      <c r="Y12" s="229"/>
      <c r="Z12" s="229"/>
      <c r="AA12" s="229"/>
      <c r="AB12" s="229"/>
      <c r="AC12" s="255"/>
      <c r="AD12" s="255"/>
      <c r="AE12" s="255"/>
      <c r="AF12" s="255">
        <v>0.05</v>
      </c>
      <c r="AG12" s="228"/>
      <c r="AH12" s="228"/>
      <c r="AI12" s="228"/>
      <c r="AJ12" s="228"/>
      <c r="AK12" s="866"/>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v>3</v>
      </c>
      <c r="L13" s="866" t="s">
        <v>522</v>
      </c>
      <c r="M13" s="868"/>
      <c r="N13" s="866" t="s">
        <v>598</v>
      </c>
      <c r="O13" s="868"/>
      <c r="P13" s="866" t="s">
        <v>541</v>
      </c>
      <c r="Q13" s="868"/>
      <c r="R13" s="869" t="s">
        <v>442</v>
      </c>
      <c r="S13" s="870"/>
      <c r="T13" s="871"/>
      <c r="U13" s="866" t="s">
        <v>530</v>
      </c>
      <c r="V13" s="868"/>
      <c r="W13" s="866" t="s">
        <v>542</v>
      </c>
      <c r="X13" s="868"/>
      <c r="Y13" s="229"/>
      <c r="Z13" s="229"/>
      <c r="AA13" s="229"/>
      <c r="AB13" s="229"/>
      <c r="AC13" s="255"/>
      <c r="AD13" s="255"/>
      <c r="AE13" s="255"/>
      <c r="AF13" s="255"/>
      <c r="AG13" s="228"/>
      <c r="AH13" s="228"/>
      <c r="AI13" s="228"/>
      <c r="AJ13" s="228"/>
      <c r="AK13" s="866" t="s">
        <v>822</v>
      </c>
      <c r="AL13" s="867"/>
      <c r="AM13" s="867"/>
      <c r="AN13" s="867"/>
      <c r="AO13" s="868"/>
      <c r="AP13" s="2"/>
      <c r="AQ13" s="47">
        <f t="shared" ref="AQ13:AQ27" si="2">IF(P13="材質劣化",2,IF(P13="漏水",3,1))</f>
        <v>2</v>
      </c>
    </row>
    <row r="14" spans="2:86" ht="12" customHeight="1" x14ac:dyDescent="0.15">
      <c r="B14" s="874"/>
      <c r="C14" s="879"/>
      <c r="D14" s="877"/>
      <c r="E14" s="877"/>
      <c r="F14" s="877"/>
      <c r="G14" s="877"/>
      <c r="H14" s="877"/>
      <c r="I14" s="877"/>
      <c r="J14" s="878"/>
      <c r="K14" s="227">
        <v>4</v>
      </c>
      <c r="L14" s="866" t="s">
        <v>522</v>
      </c>
      <c r="M14" s="868"/>
      <c r="N14" s="866" t="s">
        <v>599</v>
      </c>
      <c r="O14" s="868"/>
      <c r="P14" s="866" t="s">
        <v>541</v>
      </c>
      <c r="Q14" s="868"/>
      <c r="R14" s="872" t="s">
        <v>451</v>
      </c>
      <c r="S14" s="872"/>
      <c r="T14" s="872"/>
      <c r="U14" s="866" t="s">
        <v>530</v>
      </c>
      <c r="V14" s="868"/>
      <c r="W14" s="866" t="s">
        <v>542</v>
      </c>
      <c r="X14" s="868"/>
      <c r="Y14" s="229"/>
      <c r="Z14" s="229"/>
      <c r="AA14" s="229"/>
      <c r="AB14" s="229"/>
      <c r="AC14" s="255"/>
      <c r="AD14" s="255"/>
      <c r="AE14" s="255"/>
      <c r="AF14" s="255">
        <v>1.4999999999999999E-2</v>
      </c>
      <c r="AG14" s="228"/>
      <c r="AH14" s="228"/>
      <c r="AI14" s="228"/>
      <c r="AJ14" s="228"/>
      <c r="AK14" s="866" t="s">
        <v>823</v>
      </c>
      <c r="AL14" s="867"/>
      <c r="AM14" s="867"/>
      <c r="AN14" s="867"/>
      <c r="AO14" s="868"/>
      <c r="AP14" s="2"/>
      <c r="AQ14" s="47">
        <f t="shared" si="2"/>
        <v>2</v>
      </c>
    </row>
    <row r="15" spans="2:86" ht="12" customHeight="1" x14ac:dyDescent="0.15">
      <c r="B15" s="874"/>
      <c r="C15" s="879"/>
      <c r="D15" s="877"/>
      <c r="E15" s="877"/>
      <c r="F15" s="877"/>
      <c r="G15" s="877"/>
      <c r="H15" s="877"/>
      <c r="I15" s="877"/>
      <c r="J15" s="878"/>
      <c r="K15" s="227">
        <v>5</v>
      </c>
      <c r="L15" s="866" t="s">
        <v>522</v>
      </c>
      <c r="M15" s="868"/>
      <c r="N15" s="866" t="s">
        <v>737</v>
      </c>
      <c r="O15" s="868"/>
      <c r="P15" s="866" t="s">
        <v>541</v>
      </c>
      <c r="Q15" s="868"/>
      <c r="R15" s="869" t="s">
        <v>451</v>
      </c>
      <c r="S15" s="870"/>
      <c r="T15" s="871"/>
      <c r="U15" s="866" t="s">
        <v>592</v>
      </c>
      <c r="V15" s="868"/>
      <c r="W15" s="866" t="s">
        <v>592</v>
      </c>
      <c r="X15" s="868"/>
      <c r="Y15" s="229"/>
      <c r="Z15" s="229"/>
      <c r="AA15" s="229"/>
      <c r="AB15" s="229"/>
      <c r="AC15" s="255"/>
      <c r="AD15" s="255"/>
      <c r="AE15" s="255"/>
      <c r="AF15" s="255">
        <v>5.000000000000001E-3</v>
      </c>
      <c r="AG15" s="228"/>
      <c r="AH15" s="228"/>
      <c r="AI15" s="228"/>
      <c r="AJ15" s="228"/>
      <c r="AK15" s="866"/>
      <c r="AL15" s="867"/>
      <c r="AM15" s="867"/>
      <c r="AN15" s="867"/>
      <c r="AO15" s="868"/>
      <c r="AP15" s="2"/>
      <c r="AQ15" s="47">
        <f t="shared" si="2"/>
        <v>2</v>
      </c>
    </row>
    <row r="16" spans="2:86" ht="12" customHeight="1" x14ac:dyDescent="0.15">
      <c r="B16" s="874"/>
      <c r="C16" s="879"/>
      <c r="D16" s="877"/>
      <c r="E16" s="877"/>
      <c r="F16" s="877"/>
      <c r="G16" s="877"/>
      <c r="H16" s="877"/>
      <c r="I16" s="877"/>
      <c r="J16" s="878"/>
      <c r="K16" s="227">
        <v>6</v>
      </c>
      <c r="L16" s="866" t="s">
        <v>522</v>
      </c>
      <c r="M16" s="868"/>
      <c r="N16" s="866" t="s">
        <v>737</v>
      </c>
      <c r="O16" s="868"/>
      <c r="P16" s="866" t="s">
        <v>541</v>
      </c>
      <c r="Q16" s="868"/>
      <c r="R16" s="869" t="s">
        <v>451</v>
      </c>
      <c r="S16" s="870"/>
      <c r="T16" s="871"/>
      <c r="U16" s="866" t="s">
        <v>592</v>
      </c>
      <c r="V16" s="868"/>
      <c r="W16" s="866" t="s">
        <v>592</v>
      </c>
      <c r="X16" s="868"/>
      <c r="Y16" s="229"/>
      <c r="Z16" s="229"/>
      <c r="AA16" s="229"/>
      <c r="AB16" s="229"/>
      <c r="AC16" s="255"/>
      <c r="AD16" s="255"/>
      <c r="AE16" s="255"/>
      <c r="AF16" s="255">
        <v>1.4999999999999999E-2</v>
      </c>
      <c r="AG16" s="228"/>
      <c r="AH16" s="228"/>
      <c r="AI16" s="228"/>
      <c r="AJ16" s="228"/>
      <c r="AK16" s="866"/>
      <c r="AL16" s="867"/>
      <c r="AM16" s="867"/>
      <c r="AN16" s="867"/>
      <c r="AO16" s="868"/>
      <c r="AP16" s="2"/>
      <c r="AQ16" s="47">
        <f t="shared" si="2"/>
        <v>2</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9.5000000000000015E-2</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5</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1">
    <dataValidation type="list" allowBlank="1" showInputMessage="1" showErrorMessage="1" sqref="Y11:AB34" xr:uid="{E3FD7811-8550-421C-A309-3737735AA57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3C86520-A324-4647-B4D2-E8310577F28D}">
          <x14:formula1>
            <xm:f>'(参考)リスト'!$F$16:$F$21</xm:f>
          </x14:formula1>
          <xm:sqref>U11:X34</xm:sqref>
        </x14:dataValidation>
        <x14:dataValidation type="list" allowBlank="1" showInputMessage="1" showErrorMessage="1" xr:uid="{C94DC91A-6048-45A9-B648-F0B058AABFFC}">
          <x14:formula1>
            <xm:f>'(参考)リスト'!$D$16:$D$18</xm:f>
          </x14:formula1>
          <xm:sqref>P11:Q34</xm:sqref>
        </x14:dataValidation>
        <x14:dataValidation type="list" allowBlank="1" showInputMessage="1" showErrorMessage="1" xr:uid="{98EEBA9B-5E90-454B-BEBB-1E12C397C94B}">
          <x14:formula1>
            <xm:f>'(参考)リスト'!$E$16:$E$27</xm:f>
          </x14:formula1>
          <xm:sqref>R11:T34</xm:sqref>
        </x14:dataValidation>
        <x14:dataValidation type="list" allowBlank="1" showInputMessage="1" showErrorMessage="1" xr:uid="{30B59A36-6C93-4264-BBE0-6533AEAD65A4}">
          <x14:formula1>
            <xm:f>'(参考)リスト'!$B$16:$B$21</xm:f>
          </x14:formula1>
          <xm:sqref>L11:M34</xm:sqref>
        </x14:dataValidation>
        <x14:dataValidation type="list" allowBlank="1" showInputMessage="1" showErrorMessage="1" xr:uid="{7613E612-D881-426F-B224-4B66248DD61F}">
          <x14:formula1>
            <xm:f>'(参考)リスト'!$G$16:$G$19</xm:f>
          </x14:formula1>
          <xm:sqref>AM35:AO38</xm:sqref>
        </x14:dataValidation>
        <x14:dataValidation type="list" allowBlank="1" showInputMessage="1" showErrorMessage="1" xr:uid="{ADD17E8E-5D9D-4647-A824-368BDFDA77C0}">
          <x14:formula1>
            <xm:f>'(参考)リスト'!$C$16:$C$47</xm:f>
          </x14:formula1>
          <xm:sqref>N11:O34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80847-A4E2-4738-9832-50722E06ECD6}">
  <sheetPr codeName="Sheet100">
    <pageSetUpPr fitToPage="1"/>
  </sheetPr>
  <dimension ref="B1:CH53"/>
  <sheetViews>
    <sheetView showGridLines="0" showZeros="0" view="pageBreakPreview" zoomScaleNormal="85" zoomScaleSheetLayoutView="100" workbookViewId="0">
      <selection activeCell="R14" sqref="R14:T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S045</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4</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0.96499999999999997</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817</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451</v>
      </c>
      <c r="S11" s="872"/>
      <c r="T11" s="872"/>
      <c r="U11" s="866" t="s">
        <v>592</v>
      </c>
      <c r="V11" s="868"/>
      <c r="W11" s="866" t="s">
        <v>592</v>
      </c>
      <c r="X11" s="868"/>
      <c r="Y11" s="229"/>
      <c r="Z11" s="229"/>
      <c r="AA11" s="229"/>
      <c r="AB11" s="229"/>
      <c r="AC11" s="255"/>
      <c r="AD11" s="255"/>
      <c r="AE11" s="255"/>
      <c r="AF11" s="255">
        <v>3.4999999999999996E-2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601</v>
      </c>
      <c r="O12" s="868"/>
      <c r="P12" s="866" t="s">
        <v>541</v>
      </c>
      <c r="Q12" s="868"/>
      <c r="R12" s="872" t="s">
        <v>442</v>
      </c>
      <c r="S12" s="872"/>
      <c r="T12" s="872"/>
      <c r="U12" s="866" t="s">
        <v>592</v>
      </c>
      <c r="V12" s="868"/>
      <c r="W12" s="866" t="s">
        <v>592</v>
      </c>
      <c r="X12" s="868"/>
      <c r="Y12" s="229"/>
      <c r="Z12" s="229"/>
      <c r="AA12" s="229"/>
      <c r="AB12" s="229"/>
      <c r="AC12" s="255"/>
      <c r="AD12" s="255"/>
      <c r="AE12" s="255"/>
      <c r="AF12" s="255">
        <v>0.89999999999999991</v>
      </c>
      <c r="AG12" s="228"/>
      <c r="AH12" s="228"/>
      <c r="AI12" s="228"/>
      <c r="AJ12" s="228"/>
      <c r="AK12" s="866" t="s">
        <v>526</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v>3</v>
      </c>
      <c r="L13" s="866" t="s">
        <v>522</v>
      </c>
      <c r="M13" s="868"/>
      <c r="N13" s="866" t="s">
        <v>625</v>
      </c>
      <c r="O13" s="868"/>
      <c r="P13" s="866" t="s">
        <v>541</v>
      </c>
      <c r="Q13" s="868"/>
      <c r="R13" s="869" t="s">
        <v>451</v>
      </c>
      <c r="S13" s="870"/>
      <c r="T13" s="871"/>
      <c r="U13" s="866" t="s">
        <v>592</v>
      </c>
      <c r="V13" s="868"/>
      <c r="W13" s="866" t="s">
        <v>592</v>
      </c>
      <c r="X13" s="868"/>
      <c r="Y13" s="229"/>
      <c r="Z13" s="229"/>
      <c r="AA13" s="229"/>
      <c r="AB13" s="229"/>
      <c r="AC13" s="255"/>
      <c r="AD13" s="255"/>
      <c r="AE13" s="255"/>
      <c r="AF13" s="255">
        <v>1.4999999999999999E-2</v>
      </c>
      <c r="AG13" s="228"/>
      <c r="AH13" s="228"/>
      <c r="AI13" s="228"/>
      <c r="AJ13" s="228"/>
      <c r="AK13" s="866"/>
      <c r="AL13" s="867"/>
      <c r="AM13" s="867"/>
      <c r="AN13" s="867"/>
      <c r="AO13" s="868"/>
      <c r="AP13" s="2"/>
      <c r="AQ13" s="47">
        <f t="shared" ref="AQ13:AQ27" si="2">IF(P13="材質劣化",2,IF(P13="漏水",3,1))</f>
        <v>2</v>
      </c>
    </row>
    <row r="14" spans="2:86" ht="12" customHeight="1" x14ac:dyDescent="0.15">
      <c r="B14" s="874"/>
      <c r="C14" s="879"/>
      <c r="D14" s="877"/>
      <c r="E14" s="877"/>
      <c r="F14" s="877"/>
      <c r="G14" s="877"/>
      <c r="H14" s="877"/>
      <c r="I14" s="877"/>
      <c r="J14" s="878"/>
      <c r="K14" s="227">
        <v>4</v>
      </c>
      <c r="L14" s="866" t="s">
        <v>522</v>
      </c>
      <c r="M14" s="868"/>
      <c r="N14" s="866" t="s">
        <v>625</v>
      </c>
      <c r="O14" s="868"/>
      <c r="P14" s="866" t="s">
        <v>541</v>
      </c>
      <c r="Q14" s="868"/>
      <c r="R14" s="872" t="s">
        <v>451</v>
      </c>
      <c r="S14" s="872"/>
      <c r="T14" s="872"/>
      <c r="U14" s="866" t="s">
        <v>530</v>
      </c>
      <c r="V14" s="868"/>
      <c r="W14" s="866" t="s">
        <v>542</v>
      </c>
      <c r="X14" s="868"/>
      <c r="Y14" s="229"/>
      <c r="Z14" s="229"/>
      <c r="AA14" s="229"/>
      <c r="AB14" s="229"/>
      <c r="AC14" s="255"/>
      <c r="AD14" s="255"/>
      <c r="AE14" s="255"/>
      <c r="AF14" s="255">
        <v>1.4999999999999999E-2</v>
      </c>
      <c r="AG14" s="228"/>
      <c r="AH14" s="228"/>
      <c r="AI14" s="228"/>
      <c r="AJ14" s="228"/>
      <c r="AK14" s="866" t="s">
        <v>823</v>
      </c>
      <c r="AL14" s="867"/>
      <c r="AM14" s="867"/>
      <c r="AN14" s="867"/>
      <c r="AO14" s="868"/>
      <c r="AP14" s="2"/>
      <c r="AQ14" s="47">
        <f t="shared" si="2"/>
        <v>2</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0.96499999999999997</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4</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1">
    <dataValidation type="list" allowBlank="1" showInputMessage="1" showErrorMessage="1" sqref="Y11:AB34" xr:uid="{7510C31B-16E1-4488-AA2D-03296CFBA25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202AA1A-FCF5-4170-93AE-EAB2F38B1FD9}">
          <x14:formula1>
            <xm:f>'(参考)リスト'!$C$16:$C$47</xm:f>
          </x14:formula1>
          <xm:sqref>N11:O34</xm:sqref>
        </x14:dataValidation>
        <x14:dataValidation type="list" allowBlank="1" showInputMessage="1" showErrorMessage="1" xr:uid="{F91239DE-983F-4D14-A7A8-7D4F58BB0239}">
          <x14:formula1>
            <xm:f>'(参考)リスト'!$G$16:$G$19</xm:f>
          </x14:formula1>
          <xm:sqref>AM35:AO38</xm:sqref>
        </x14:dataValidation>
        <x14:dataValidation type="list" allowBlank="1" showInputMessage="1" showErrorMessage="1" xr:uid="{202C5ECD-C85E-42AF-9693-16638FD1E393}">
          <x14:formula1>
            <xm:f>'(参考)リスト'!$B$16:$B$21</xm:f>
          </x14:formula1>
          <xm:sqref>L11:M34</xm:sqref>
        </x14:dataValidation>
        <x14:dataValidation type="list" allowBlank="1" showInputMessage="1" showErrorMessage="1" xr:uid="{733A4D04-6C3C-4F5A-9B12-7789838F8ED2}">
          <x14:formula1>
            <xm:f>'(参考)リスト'!$E$16:$E$27</xm:f>
          </x14:formula1>
          <xm:sqref>R11:T34</xm:sqref>
        </x14:dataValidation>
        <x14:dataValidation type="list" allowBlank="1" showInputMessage="1" showErrorMessage="1" xr:uid="{E3B0A558-44C5-4A95-88BA-38E9DAD2D7A9}">
          <x14:formula1>
            <xm:f>'(参考)リスト'!$D$16:$D$18</xm:f>
          </x14:formula1>
          <xm:sqref>P11:Q34</xm:sqref>
        </x14:dataValidation>
        <x14:dataValidation type="list" allowBlank="1" showInputMessage="1" showErrorMessage="1" xr:uid="{9354C5B2-63FC-439C-BA49-7764DD9166C9}">
          <x14:formula1>
            <xm:f>'(参考)リスト'!$F$16:$F$21</xm:f>
          </x14:formula1>
          <xm:sqref>U11:X34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9E779-0346-4114-90AD-1AF0278BE340}">
  <sheetPr codeName="Sheet101">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S046</v>
      </c>
      <c r="AW5" s="36">
        <f>R7</f>
        <v>10.6</v>
      </c>
      <c r="AX5" s="45" t="str">
        <f>AM35</f>
        <v>Ⅱ</v>
      </c>
      <c r="AY5" s="45">
        <f>Y37</f>
        <v>0</v>
      </c>
      <c r="AZ5" s="45">
        <f t="shared" ref="AZ5:BJ5" si="0">Z37</f>
        <v>0</v>
      </c>
      <c r="BA5" s="45">
        <f t="shared" si="0"/>
        <v>0</v>
      </c>
      <c r="BB5" s="45">
        <f>AB37</f>
        <v>0</v>
      </c>
      <c r="BC5" s="45">
        <f t="shared" si="0"/>
        <v>0</v>
      </c>
      <c r="BD5" s="45">
        <f>AD37</f>
        <v>0</v>
      </c>
      <c r="BE5" s="45">
        <f>AE37</f>
        <v>0</v>
      </c>
      <c r="BF5" s="45">
        <f t="shared" si="0"/>
        <v>5</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1.9575</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818</v>
      </c>
      <c r="O7" s="887"/>
      <c r="P7" s="853" t="s">
        <v>342</v>
      </c>
      <c r="Q7" s="855"/>
      <c r="R7" s="888">
        <v>10.6</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451</v>
      </c>
      <c r="S11" s="872"/>
      <c r="T11" s="872"/>
      <c r="U11" s="866" t="s">
        <v>530</v>
      </c>
      <c r="V11" s="868"/>
      <c r="W11" s="866" t="s">
        <v>592</v>
      </c>
      <c r="X11" s="868"/>
      <c r="Y11" s="229"/>
      <c r="Z11" s="229"/>
      <c r="AA11" s="229"/>
      <c r="AB11" s="229"/>
      <c r="AC11" s="255"/>
      <c r="AD11" s="255"/>
      <c r="AE11" s="255"/>
      <c r="AF11" s="255">
        <v>2.5000000000000005E-3</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600</v>
      </c>
      <c r="O12" s="868"/>
      <c r="P12" s="866" t="s">
        <v>541</v>
      </c>
      <c r="Q12" s="868"/>
      <c r="R12" s="872" t="s">
        <v>442</v>
      </c>
      <c r="S12" s="872"/>
      <c r="T12" s="872"/>
      <c r="U12" s="866" t="s">
        <v>530</v>
      </c>
      <c r="V12" s="868"/>
      <c r="W12" s="866" t="s">
        <v>592</v>
      </c>
      <c r="X12" s="868"/>
      <c r="Y12" s="229"/>
      <c r="Z12" s="229"/>
      <c r="AA12" s="229"/>
      <c r="AB12" s="229"/>
      <c r="AC12" s="255"/>
      <c r="AD12" s="255"/>
      <c r="AE12" s="255"/>
      <c r="AF12" s="255">
        <v>7.4999999999999997E-2</v>
      </c>
      <c r="AG12" s="228"/>
      <c r="AH12" s="228"/>
      <c r="AI12" s="228"/>
      <c r="AJ12" s="228"/>
      <c r="AK12" s="866" t="s">
        <v>526</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v>3</v>
      </c>
      <c r="L13" s="866" t="s">
        <v>522</v>
      </c>
      <c r="M13" s="868"/>
      <c r="N13" s="866" t="s">
        <v>600</v>
      </c>
      <c r="O13" s="868"/>
      <c r="P13" s="866" t="s">
        <v>541</v>
      </c>
      <c r="Q13" s="868"/>
      <c r="R13" s="869" t="s">
        <v>442</v>
      </c>
      <c r="S13" s="870"/>
      <c r="T13" s="871"/>
      <c r="U13" s="866" t="s">
        <v>592</v>
      </c>
      <c r="V13" s="868"/>
      <c r="W13" s="866" t="s">
        <v>592</v>
      </c>
      <c r="X13" s="868"/>
      <c r="Y13" s="229"/>
      <c r="Z13" s="229"/>
      <c r="AA13" s="229"/>
      <c r="AB13" s="229"/>
      <c r="AC13" s="255"/>
      <c r="AD13" s="255"/>
      <c r="AE13" s="255"/>
      <c r="AF13" s="255">
        <v>1.8</v>
      </c>
      <c r="AG13" s="228"/>
      <c r="AH13" s="228"/>
      <c r="AI13" s="228"/>
      <c r="AJ13" s="228"/>
      <c r="AK13" s="866" t="s">
        <v>526</v>
      </c>
      <c r="AL13" s="867"/>
      <c r="AM13" s="867"/>
      <c r="AN13" s="867"/>
      <c r="AO13" s="868"/>
      <c r="AP13" s="2"/>
      <c r="AQ13" s="47">
        <f t="shared" ref="AQ13:AQ27" si="2">IF(P13="材質劣化",2,IF(P13="漏水",3,1))</f>
        <v>2</v>
      </c>
    </row>
    <row r="14" spans="2:86" ht="12" customHeight="1" x14ac:dyDescent="0.15">
      <c r="B14" s="874"/>
      <c r="C14" s="879"/>
      <c r="D14" s="877"/>
      <c r="E14" s="877"/>
      <c r="F14" s="877"/>
      <c r="G14" s="877"/>
      <c r="H14" s="877"/>
      <c r="I14" s="877"/>
      <c r="J14" s="878"/>
      <c r="K14" s="227">
        <v>4</v>
      </c>
      <c r="L14" s="866" t="s">
        <v>522</v>
      </c>
      <c r="M14" s="868"/>
      <c r="N14" s="866" t="s">
        <v>600</v>
      </c>
      <c r="O14" s="868"/>
      <c r="P14" s="866" t="s">
        <v>541</v>
      </c>
      <c r="Q14" s="868"/>
      <c r="R14" s="869" t="s">
        <v>451</v>
      </c>
      <c r="S14" s="870"/>
      <c r="T14" s="871"/>
      <c r="U14" s="866" t="s">
        <v>592</v>
      </c>
      <c r="V14" s="868"/>
      <c r="W14" s="866" t="s">
        <v>592</v>
      </c>
      <c r="X14" s="868"/>
      <c r="Y14" s="229"/>
      <c r="Z14" s="229"/>
      <c r="AA14" s="229"/>
      <c r="AB14" s="229"/>
      <c r="AC14" s="255"/>
      <c r="AD14" s="255"/>
      <c r="AE14" s="255"/>
      <c r="AF14" s="255">
        <v>0.06</v>
      </c>
      <c r="AG14" s="228"/>
      <c r="AH14" s="228"/>
      <c r="AI14" s="228"/>
      <c r="AJ14" s="228"/>
      <c r="AK14" s="866"/>
      <c r="AL14" s="867"/>
      <c r="AM14" s="867"/>
      <c r="AN14" s="867"/>
      <c r="AO14" s="868"/>
      <c r="AP14" s="2"/>
      <c r="AQ14" s="47">
        <f t="shared" si="2"/>
        <v>2</v>
      </c>
    </row>
    <row r="15" spans="2:86" ht="12" customHeight="1" x14ac:dyDescent="0.15">
      <c r="B15" s="874"/>
      <c r="C15" s="879"/>
      <c r="D15" s="877"/>
      <c r="E15" s="877"/>
      <c r="F15" s="877"/>
      <c r="G15" s="877"/>
      <c r="H15" s="877"/>
      <c r="I15" s="877"/>
      <c r="J15" s="878"/>
      <c r="K15" s="227">
        <v>5</v>
      </c>
      <c r="L15" s="866" t="s">
        <v>522</v>
      </c>
      <c r="M15" s="868"/>
      <c r="N15" s="866" t="s">
        <v>625</v>
      </c>
      <c r="O15" s="868"/>
      <c r="P15" s="866" t="s">
        <v>541</v>
      </c>
      <c r="Q15" s="868"/>
      <c r="R15" s="869" t="s">
        <v>451</v>
      </c>
      <c r="S15" s="870"/>
      <c r="T15" s="871"/>
      <c r="U15" s="866" t="s">
        <v>592</v>
      </c>
      <c r="V15" s="868"/>
      <c r="W15" s="866" t="s">
        <v>592</v>
      </c>
      <c r="X15" s="868"/>
      <c r="Y15" s="229"/>
      <c r="Z15" s="229"/>
      <c r="AA15" s="229"/>
      <c r="AB15" s="229"/>
      <c r="AC15" s="255"/>
      <c r="AD15" s="255"/>
      <c r="AE15" s="255"/>
      <c r="AF15" s="255">
        <v>2.0000000000000004E-2</v>
      </c>
      <c r="AG15" s="228"/>
      <c r="AH15" s="228"/>
      <c r="AI15" s="228"/>
      <c r="AJ15" s="228"/>
      <c r="AK15" s="866"/>
      <c r="AL15" s="867"/>
      <c r="AM15" s="867"/>
      <c r="AN15" s="867"/>
      <c r="AO15" s="868"/>
      <c r="AP15" s="2"/>
      <c r="AQ15" s="47">
        <f t="shared" si="2"/>
        <v>2</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1.9575</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5</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1">
    <dataValidation type="list" allowBlank="1" showInputMessage="1" showErrorMessage="1" sqref="Y11:AB34" xr:uid="{A03C70DB-B839-42D9-9C68-EC3A8508031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A4BE9B7-D448-4475-96D5-B010DA310F0D}">
          <x14:formula1>
            <xm:f>'(参考)リスト'!$F$16:$F$21</xm:f>
          </x14:formula1>
          <xm:sqref>U11:X34</xm:sqref>
        </x14:dataValidation>
        <x14:dataValidation type="list" allowBlank="1" showInputMessage="1" showErrorMessage="1" xr:uid="{636951FD-215B-4179-BEDA-82831015B669}">
          <x14:formula1>
            <xm:f>'(参考)リスト'!$D$16:$D$18</xm:f>
          </x14:formula1>
          <xm:sqref>P11:Q34</xm:sqref>
        </x14:dataValidation>
        <x14:dataValidation type="list" allowBlank="1" showInputMessage="1" showErrorMessage="1" xr:uid="{F5495EC4-BDC9-4DF7-9BA0-94479219018E}">
          <x14:formula1>
            <xm:f>'(参考)リスト'!$E$16:$E$27</xm:f>
          </x14:formula1>
          <xm:sqref>R11:T34</xm:sqref>
        </x14:dataValidation>
        <x14:dataValidation type="list" allowBlank="1" showInputMessage="1" showErrorMessage="1" xr:uid="{30C9643B-4D58-4A70-A090-976B4078E09C}">
          <x14:formula1>
            <xm:f>'(参考)リスト'!$B$16:$B$21</xm:f>
          </x14:formula1>
          <xm:sqref>L11:M34</xm:sqref>
        </x14:dataValidation>
        <x14:dataValidation type="list" allowBlank="1" showInputMessage="1" showErrorMessage="1" xr:uid="{9B9D194C-0032-474A-974C-2DBF48C843F3}">
          <x14:formula1>
            <xm:f>'(参考)リスト'!$G$16:$G$19</xm:f>
          </x14:formula1>
          <xm:sqref>AM35:AO38</xm:sqref>
        </x14:dataValidation>
        <x14:dataValidation type="list" allowBlank="1" showInputMessage="1" showErrorMessage="1" xr:uid="{D1D40A62-5C3E-46B1-98CC-7948779D93C5}">
          <x14:formula1>
            <xm:f>'(参考)リスト'!$C$16:$C$47</xm:f>
          </x14:formula1>
          <xm:sqref>N11:O34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D141-D75E-4F12-A960-8CE524866783}">
  <sheetPr codeName="Sheet102">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S047</v>
      </c>
      <c r="AW5" s="36">
        <f>R7</f>
        <v>10.45</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3.3749999999999996</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819</v>
      </c>
      <c r="O7" s="887"/>
      <c r="P7" s="853" t="s">
        <v>342</v>
      </c>
      <c r="Q7" s="855"/>
      <c r="R7" s="888">
        <v>10.45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451</v>
      </c>
      <c r="S11" s="872"/>
      <c r="T11" s="872"/>
      <c r="U11" s="866" t="s">
        <v>592</v>
      </c>
      <c r="V11" s="868"/>
      <c r="W11" s="866" t="s">
        <v>592</v>
      </c>
      <c r="X11" s="868"/>
      <c r="Y11" s="229"/>
      <c r="Z11" s="229"/>
      <c r="AA11" s="229"/>
      <c r="AB11" s="229"/>
      <c r="AC11" s="255"/>
      <c r="AD11" s="255"/>
      <c r="AE11" s="255"/>
      <c r="AF11" s="255">
        <v>1.0000000000000002E-2</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601</v>
      </c>
      <c r="O12" s="868"/>
      <c r="P12" s="866" t="s">
        <v>541</v>
      </c>
      <c r="Q12" s="868"/>
      <c r="R12" s="872" t="s">
        <v>442</v>
      </c>
      <c r="S12" s="872"/>
      <c r="T12" s="872"/>
      <c r="U12" s="866" t="s">
        <v>592</v>
      </c>
      <c r="V12" s="868"/>
      <c r="W12" s="866" t="s">
        <v>592</v>
      </c>
      <c r="X12" s="868"/>
      <c r="Y12" s="229"/>
      <c r="Z12" s="229"/>
      <c r="AA12" s="229"/>
      <c r="AB12" s="229"/>
      <c r="AC12" s="255"/>
      <c r="AD12" s="255"/>
      <c r="AE12" s="255"/>
      <c r="AF12" s="255">
        <v>3.3249999999999997</v>
      </c>
      <c r="AG12" s="228"/>
      <c r="AH12" s="228"/>
      <c r="AI12" s="228"/>
      <c r="AJ12" s="228"/>
      <c r="AK12" s="866" t="s">
        <v>526</v>
      </c>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v>3</v>
      </c>
      <c r="L13" s="866" t="s">
        <v>522</v>
      </c>
      <c r="M13" s="868"/>
      <c r="N13" s="866" t="s">
        <v>737</v>
      </c>
      <c r="O13" s="868"/>
      <c r="P13" s="866" t="s">
        <v>541</v>
      </c>
      <c r="Q13" s="868"/>
      <c r="R13" s="869" t="s">
        <v>451</v>
      </c>
      <c r="S13" s="870"/>
      <c r="T13" s="871"/>
      <c r="U13" s="866" t="s">
        <v>530</v>
      </c>
      <c r="V13" s="868"/>
      <c r="W13" s="866" t="s">
        <v>592</v>
      </c>
      <c r="X13" s="868"/>
      <c r="Y13" s="229"/>
      <c r="Z13" s="229"/>
      <c r="AA13" s="229"/>
      <c r="AB13" s="229"/>
      <c r="AC13" s="255"/>
      <c r="AD13" s="255"/>
      <c r="AE13" s="255"/>
      <c r="AF13" s="255">
        <v>4.0000000000000008E-2</v>
      </c>
      <c r="AG13" s="228"/>
      <c r="AH13" s="228"/>
      <c r="AI13" s="228"/>
      <c r="AJ13" s="228"/>
      <c r="AK13" s="866"/>
      <c r="AL13" s="867"/>
      <c r="AM13" s="867"/>
      <c r="AN13" s="867"/>
      <c r="AO13" s="868"/>
      <c r="AP13" s="2"/>
      <c r="AQ13" s="47">
        <f t="shared" ref="AQ13:AQ27" si="2">IF(P13="材質劣化",2,IF(P13="漏水",3,1))</f>
        <v>2</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3.3749999999999996</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3</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1">
    <dataValidation type="list" allowBlank="1" showInputMessage="1" showErrorMessage="1" sqref="Y11:AB34" xr:uid="{02D1DF0D-5B7C-4ED0-B730-9E4677F648C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A8A1B8D-B254-4304-B5E9-E50A3CB47C57}">
          <x14:formula1>
            <xm:f>'(参考)リスト'!$C$16:$C$47</xm:f>
          </x14:formula1>
          <xm:sqref>N11:O34</xm:sqref>
        </x14:dataValidation>
        <x14:dataValidation type="list" allowBlank="1" showInputMessage="1" showErrorMessage="1" xr:uid="{F7A81E88-B046-45C0-9FE7-E71A4B021188}">
          <x14:formula1>
            <xm:f>'(参考)リスト'!$G$16:$G$19</xm:f>
          </x14:formula1>
          <xm:sqref>AM35:AO38</xm:sqref>
        </x14:dataValidation>
        <x14:dataValidation type="list" allowBlank="1" showInputMessage="1" showErrorMessage="1" xr:uid="{0CE26F6F-10B5-4892-86E8-7850E8E5B98E}">
          <x14:formula1>
            <xm:f>'(参考)リスト'!$B$16:$B$21</xm:f>
          </x14:formula1>
          <xm:sqref>L11:M34</xm:sqref>
        </x14:dataValidation>
        <x14:dataValidation type="list" allowBlank="1" showInputMessage="1" showErrorMessage="1" xr:uid="{45289326-BC10-427D-A4CC-FB552609DF97}">
          <x14:formula1>
            <xm:f>'(参考)リスト'!$E$16:$E$27</xm:f>
          </x14:formula1>
          <xm:sqref>R11:T34</xm:sqref>
        </x14:dataValidation>
        <x14:dataValidation type="list" allowBlank="1" showInputMessage="1" showErrorMessage="1" xr:uid="{F3AA5E90-AFCD-4A99-BA0B-B45D8C63804A}">
          <x14:formula1>
            <xm:f>'(参考)リスト'!$D$16:$D$18</xm:f>
          </x14:formula1>
          <xm:sqref>P11:Q34</xm:sqref>
        </x14:dataValidation>
        <x14:dataValidation type="list" allowBlank="1" showInputMessage="1" showErrorMessage="1" xr:uid="{52CC501B-A8E0-4DA3-934D-AA0A39588A68}">
          <x14:formula1>
            <xm:f>'(参考)リスト'!$F$16:$F$21</xm:f>
          </x14:formula1>
          <xm:sqref>U11:X34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E55AC-278A-4772-9F2E-DCB61116D6D0}">
  <sheetPr codeName="Sheet103">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S048</v>
      </c>
      <c r="AW5" s="36">
        <f>R7</f>
        <v>10.5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1.8E-3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820</v>
      </c>
      <c r="O7" s="887"/>
      <c r="P7" s="853" t="s">
        <v>342</v>
      </c>
      <c r="Q7" s="855"/>
      <c r="R7" s="888">
        <v>10.5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600</v>
      </c>
      <c r="O11" s="868"/>
      <c r="P11" s="866" t="s">
        <v>541</v>
      </c>
      <c r="Q11" s="868"/>
      <c r="R11" s="872" t="s">
        <v>451</v>
      </c>
      <c r="S11" s="872"/>
      <c r="T11" s="872"/>
      <c r="U11" s="866" t="s">
        <v>592</v>
      </c>
      <c r="V11" s="868"/>
      <c r="W11" s="866" t="s">
        <v>592</v>
      </c>
      <c r="X11" s="868"/>
      <c r="Y11" s="229"/>
      <c r="Z11" s="229"/>
      <c r="AA11" s="229"/>
      <c r="AB11" s="229"/>
      <c r="AC11" s="255"/>
      <c r="AD11" s="255"/>
      <c r="AE11" s="255"/>
      <c r="AF11" s="255">
        <v>8.9999999999999998E-4</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v>2</v>
      </c>
      <c r="L12" s="866" t="s">
        <v>522</v>
      </c>
      <c r="M12" s="868"/>
      <c r="N12" s="866" t="s">
        <v>600</v>
      </c>
      <c r="O12" s="868"/>
      <c r="P12" s="866" t="s">
        <v>541</v>
      </c>
      <c r="Q12" s="868"/>
      <c r="R12" s="872" t="s">
        <v>451</v>
      </c>
      <c r="S12" s="872"/>
      <c r="T12" s="872"/>
      <c r="U12" s="866" t="s">
        <v>592</v>
      </c>
      <c r="V12" s="868"/>
      <c r="W12" s="866" t="s">
        <v>592</v>
      </c>
      <c r="X12" s="868"/>
      <c r="Y12" s="229"/>
      <c r="Z12" s="229"/>
      <c r="AA12" s="229"/>
      <c r="AB12" s="229"/>
      <c r="AC12" s="255"/>
      <c r="AD12" s="255"/>
      <c r="AE12" s="255"/>
      <c r="AF12" s="255">
        <v>8.9999999999999998E-4</v>
      </c>
      <c r="AG12" s="228"/>
      <c r="AH12" s="228"/>
      <c r="AI12" s="228"/>
      <c r="AJ12" s="228"/>
      <c r="AK12" s="866"/>
      <c r="AL12" s="867"/>
      <c r="AM12" s="867"/>
      <c r="AN12" s="867"/>
      <c r="AO12" s="868"/>
      <c r="AP12" s="2"/>
      <c r="AQ12" s="47">
        <f>IF(P12="材質劣化",2,IF(P12="漏水",3,1))</f>
        <v>2</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1.8E-3</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2</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1">
    <dataValidation type="list" allowBlank="1" showInputMessage="1" showErrorMessage="1" sqref="Y11:AB34" xr:uid="{9EA735BB-F5CE-4554-A859-DE3F6F60684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8E4F6BF-0F51-44F8-9709-A4354A3C7CAA}">
          <x14:formula1>
            <xm:f>'(参考)リスト'!$F$16:$F$21</xm:f>
          </x14:formula1>
          <xm:sqref>U11:X34</xm:sqref>
        </x14:dataValidation>
        <x14:dataValidation type="list" allowBlank="1" showInputMessage="1" showErrorMessage="1" xr:uid="{CFCE4768-BAE2-4746-B963-8F4A7F8FA555}">
          <x14:formula1>
            <xm:f>'(参考)リスト'!$D$16:$D$18</xm:f>
          </x14:formula1>
          <xm:sqref>P11:Q34</xm:sqref>
        </x14:dataValidation>
        <x14:dataValidation type="list" allowBlank="1" showInputMessage="1" showErrorMessage="1" xr:uid="{014F3A5E-EBBA-4A5D-869D-2D8A906073C9}">
          <x14:formula1>
            <xm:f>'(参考)リスト'!$E$16:$E$27</xm:f>
          </x14:formula1>
          <xm:sqref>R11:T34</xm:sqref>
        </x14:dataValidation>
        <x14:dataValidation type="list" allowBlank="1" showInputMessage="1" showErrorMessage="1" xr:uid="{8189FFD2-B91D-4D85-A4DC-18E227EF9311}">
          <x14:formula1>
            <xm:f>'(参考)リスト'!$B$16:$B$21</xm:f>
          </x14:formula1>
          <xm:sqref>L11:M34</xm:sqref>
        </x14:dataValidation>
        <x14:dataValidation type="list" allowBlank="1" showInputMessage="1" showErrorMessage="1" xr:uid="{A0B8931F-80EB-4CDF-951E-75E2D3F9D9F2}">
          <x14:formula1>
            <xm:f>'(参考)リスト'!$G$16:$G$19</xm:f>
          </x14:formula1>
          <xm:sqref>AM35:AO38</xm:sqref>
        </x14:dataValidation>
        <x14:dataValidation type="list" allowBlank="1" showInputMessage="1" showErrorMessage="1" xr:uid="{4B886EA2-3F9D-42D3-B0CB-C1FD3A4E243B}">
          <x14:formula1>
            <xm:f>'(参考)リスト'!$C$16:$C$47</xm:f>
          </x14:formula1>
          <xm:sqref>N11:O34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40EE5-A56F-448B-BB75-6E19E604876E}">
  <sheetPr codeName="Sheet104">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S049</v>
      </c>
      <c r="AW5" s="36">
        <f>R7</f>
        <v>7.5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7.4999999999999997E-3</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821</v>
      </c>
      <c r="O7" s="887"/>
      <c r="P7" s="853" t="s">
        <v>342</v>
      </c>
      <c r="Q7" s="855"/>
      <c r="R7" s="888">
        <v>7.5</v>
      </c>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522</v>
      </c>
      <c r="M11" s="868"/>
      <c r="N11" s="866" t="s">
        <v>629</v>
      </c>
      <c r="O11" s="868"/>
      <c r="P11" s="866" t="s">
        <v>541</v>
      </c>
      <c r="Q11" s="868"/>
      <c r="R11" s="872" t="s">
        <v>451</v>
      </c>
      <c r="S11" s="872"/>
      <c r="T11" s="872"/>
      <c r="U11" s="866" t="s">
        <v>592</v>
      </c>
      <c r="V11" s="868"/>
      <c r="W11" s="866" t="s">
        <v>592</v>
      </c>
      <c r="X11" s="868"/>
      <c r="Y11" s="229"/>
      <c r="Z11" s="229"/>
      <c r="AA11" s="229"/>
      <c r="AB11" s="229"/>
      <c r="AC11" s="255"/>
      <c r="AD11" s="255"/>
      <c r="AE11" s="255"/>
      <c r="AF11" s="255">
        <v>7.4999999999999997E-3</v>
      </c>
      <c r="AG11" s="228"/>
      <c r="AH11" s="228"/>
      <c r="AI11" s="228"/>
      <c r="AJ11" s="228"/>
      <c r="AK11" s="866"/>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7.4999999999999997E-3</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1">
    <dataValidation type="list" allowBlank="1" showInputMessage="1" showErrorMessage="1" sqref="Y11:AB34" xr:uid="{2AEC6A35-9159-4200-A6B7-66FC87F4F19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24398FB-CA90-4D27-857D-D8ACF957A398}">
          <x14:formula1>
            <xm:f>'(参考)リスト'!$C$16:$C$47</xm:f>
          </x14:formula1>
          <xm:sqref>N11:O34</xm:sqref>
        </x14:dataValidation>
        <x14:dataValidation type="list" allowBlank="1" showInputMessage="1" showErrorMessage="1" xr:uid="{727CB31B-EC61-4614-A2D8-E66B731E9FE0}">
          <x14:formula1>
            <xm:f>'(参考)リスト'!$G$16:$G$19</xm:f>
          </x14:formula1>
          <xm:sqref>AM35:AO38</xm:sqref>
        </x14:dataValidation>
        <x14:dataValidation type="list" allowBlank="1" showInputMessage="1" showErrorMessage="1" xr:uid="{C3D67792-89B8-4857-9B04-C4F899DB4F4E}">
          <x14:formula1>
            <xm:f>'(参考)リスト'!$B$16:$B$21</xm:f>
          </x14:formula1>
          <xm:sqref>L11:M34</xm:sqref>
        </x14:dataValidation>
        <x14:dataValidation type="list" allowBlank="1" showInputMessage="1" showErrorMessage="1" xr:uid="{6001A614-6286-44F9-9D9F-AA605EB88C7E}">
          <x14:formula1>
            <xm:f>'(参考)リスト'!$E$16:$E$27</xm:f>
          </x14:formula1>
          <xm:sqref>R11:T34</xm:sqref>
        </x14:dataValidation>
        <x14:dataValidation type="list" allowBlank="1" showInputMessage="1" showErrorMessage="1" xr:uid="{BD8AC74B-DEEA-4959-B1F2-AC9BC19F1C29}">
          <x14:formula1>
            <xm:f>'(参考)リスト'!$D$16:$D$18</xm:f>
          </x14:formula1>
          <xm:sqref>P11:Q34</xm:sqref>
        </x14:dataValidation>
        <x14:dataValidation type="list" allowBlank="1" showInputMessage="1" showErrorMessage="1" xr:uid="{97D0E622-DFD6-4522-88B1-FB30CBFEC72D}">
          <x14:formula1>
            <xm:f>'(参考)リスト'!$F$16:$F$21</xm:f>
          </x14:formula1>
          <xm:sqref>U11:X34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62996-7FF3-4C95-9B30-4F26D18ED213}">
  <sheetPr codeName="Sheet105">
    <pageSetUpPr fitToPage="1"/>
  </sheetPr>
  <dimension ref="B1:CH53"/>
  <sheetViews>
    <sheetView showGridLines="0" showZeros="0" view="pageBreakPreview" zoomScaleNormal="85" zoomScaleSheetLayoutView="100" workbookViewId="0">
      <selection activeCell="R30" sqref="R30:T3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09" t="s">
        <v>320</v>
      </c>
      <c r="AV1" s="910" t="s">
        <v>321</v>
      </c>
      <c r="AW1" s="910"/>
      <c r="AX1" s="910"/>
      <c r="AY1" s="905" t="s">
        <v>322</v>
      </c>
      <c r="AZ1" s="905"/>
      <c r="BA1" s="905"/>
      <c r="BB1" s="905"/>
      <c r="BC1" s="905"/>
      <c r="BD1" s="905"/>
      <c r="BE1" s="905"/>
      <c r="BF1" s="905"/>
      <c r="BG1" s="905"/>
      <c r="BH1" s="905"/>
      <c r="BI1" s="905"/>
      <c r="BJ1" s="905"/>
      <c r="BK1" s="905" t="s">
        <v>323</v>
      </c>
      <c r="BL1" s="905"/>
      <c r="BM1" s="905"/>
      <c r="BN1" s="905"/>
      <c r="BO1" s="905"/>
      <c r="BP1" s="905"/>
      <c r="BQ1" s="905"/>
      <c r="BR1" s="905"/>
      <c r="BS1" s="905"/>
      <c r="BT1" s="905"/>
      <c r="BU1" s="905"/>
      <c r="BV1" s="905"/>
      <c r="BW1" s="899"/>
      <c r="BX1" s="899"/>
      <c r="BY1" s="899"/>
      <c r="BZ1" s="899"/>
      <c r="CA1" s="899"/>
      <c r="CB1" s="899"/>
      <c r="CC1" s="899"/>
      <c r="CD1" s="899"/>
      <c r="CE1" s="899"/>
      <c r="CF1" s="899"/>
      <c r="CG1" s="899"/>
      <c r="CH1" s="899"/>
    </row>
    <row r="2" spans="2:86" ht="8.25" customHeight="1" x14ac:dyDescent="0.15">
      <c r="AU2" s="909"/>
      <c r="AV2" s="910" t="s">
        <v>324</v>
      </c>
      <c r="AW2" s="911" t="s">
        <v>325</v>
      </c>
      <c r="AX2" s="911" t="s">
        <v>326</v>
      </c>
      <c r="AY2" s="905" t="s">
        <v>327</v>
      </c>
      <c r="AZ2" s="905"/>
      <c r="BA2" s="905"/>
      <c r="BB2" s="905"/>
      <c r="BC2" s="905"/>
      <c r="BD2" s="905"/>
      <c r="BE2" s="905"/>
      <c r="BF2" s="905"/>
      <c r="BG2" s="905"/>
      <c r="BH2" s="905"/>
      <c r="BI2" s="905"/>
      <c r="BJ2" s="905"/>
      <c r="BK2" s="905" t="s">
        <v>328</v>
      </c>
      <c r="BL2" s="905"/>
      <c r="BM2" s="905"/>
      <c r="BN2" s="905"/>
      <c r="BO2" s="905" t="s">
        <v>329</v>
      </c>
      <c r="BP2" s="905"/>
      <c r="BQ2" s="905"/>
      <c r="BR2" s="905"/>
      <c r="BS2" s="905"/>
      <c r="BT2" s="905"/>
      <c r="BU2" s="905"/>
      <c r="BV2" s="905"/>
      <c r="BW2" s="906"/>
      <c r="BX2" s="906"/>
      <c r="BY2" s="906"/>
      <c r="BZ2" s="906"/>
      <c r="CA2" s="899"/>
      <c r="CB2" s="899"/>
      <c r="CC2" s="899"/>
      <c r="CD2" s="899"/>
      <c r="CE2" s="899"/>
      <c r="CF2" s="899"/>
      <c r="CG2" s="899"/>
      <c r="CH2" s="899"/>
    </row>
    <row r="3" spans="2:86" ht="24.95" customHeight="1" x14ac:dyDescent="0.15">
      <c r="B3" s="670" t="s">
        <v>330</v>
      </c>
      <c r="C3" s="907"/>
      <c r="D3" s="907"/>
      <c r="E3" s="908"/>
      <c r="F3" s="908"/>
      <c r="G3" s="908"/>
      <c r="H3" s="908"/>
      <c r="I3" s="908"/>
      <c r="J3" s="908"/>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U3" s="909"/>
      <c r="AV3" s="910"/>
      <c r="AW3" s="911"/>
      <c r="AX3" s="911"/>
      <c r="AY3" s="905" t="s">
        <v>331</v>
      </c>
      <c r="AZ3" s="905"/>
      <c r="BA3" s="905"/>
      <c r="BB3" s="905"/>
      <c r="BC3" s="905" t="s">
        <v>332</v>
      </c>
      <c r="BD3" s="905"/>
      <c r="BE3" s="905"/>
      <c r="BF3" s="905"/>
      <c r="BG3" s="905" t="s">
        <v>333</v>
      </c>
      <c r="BH3" s="905"/>
      <c r="BI3" s="905"/>
      <c r="BJ3" s="905"/>
      <c r="BK3" s="905" t="s">
        <v>334</v>
      </c>
      <c r="BL3" s="905"/>
      <c r="BM3" s="905"/>
      <c r="BN3" s="905"/>
      <c r="BO3" s="905" t="s">
        <v>332</v>
      </c>
      <c r="BP3" s="905"/>
      <c r="BQ3" s="905"/>
      <c r="BR3" s="905"/>
      <c r="BS3" s="905" t="s">
        <v>333</v>
      </c>
      <c r="BT3" s="905"/>
      <c r="BU3" s="905"/>
      <c r="BV3" s="905"/>
      <c r="BW3" s="899"/>
      <c r="BX3" s="899"/>
      <c r="BY3" s="899"/>
      <c r="BZ3" s="899"/>
      <c r="CA3" s="899"/>
      <c r="CB3" s="899"/>
      <c r="CC3" s="899"/>
      <c r="CD3" s="899"/>
      <c r="CE3" s="899"/>
      <c r="CF3" s="899"/>
      <c r="CG3" s="899"/>
      <c r="CH3" s="899"/>
    </row>
    <row r="4" spans="2:86" ht="18" customHeight="1" x14ac:dyDescent="0.15">
      <c r="B4" s="510" t="s">
        <v>532</v>
      </c>
      <c r="C4" s="510"/>
      <c r="D4" s="510"/>
      <c r="E4" s="900" t="str">
        <f>'様式A-1'!$D$3</f>
        <v>ナカヤマトンネル</v>
      </c>
      <c r="F4" s="901"/>
      <c r="G4" s="901"/>
      <c r="H4" s="901"/>
      <c r="I4" s="901"/>
      <c r="J4" s="902"/>
      <c r="K4" s="559" t="s">
        <v>533</v>
      </c>
      <c r="L4" s="559"/>
      <c r="M4" s="559"/>
      <c r="N4" s="897" t="str">
        <f>'様式A-1'!$J$3</f>
        <v>一般県道藤生停車場錦帯橋線</v>
      </c>
      <c r="O4" s="897"/>
      <c r="P4" s="897"/>
      <c r="Q4" s="897"/>
      <c r="R4" s="897"/>
      <c r="S4" s="897"/>
      <c r="T4" s="534" t="s">
        <v>605</v>
      </c>
      <c r="U4" s="535"/>
      <c r="V4" s="535"/>
      <c r="W4" s="535"/>
      <c r="X4" s="536"/>
      <c r="Y4" s="903" t="str">
        <f>+'様式B (1)'!$S$3</f>
        <v>復建調査設計株式会社</v>
      </c>
      <c r="Z4" s="903"/>
      <c r="AA4" s="903"/>
      <c r="AB4" s="903"/>
      <c r="AC4" s="903"/>
      <c r="AD4" s="903"/>
      <c r="AE4" s="903"/>
      <c r="AF4" s="903"/>
      <c r="AG4" s="534" t="s">
        <v>540</v>
      </c>
      <c r="AH4" s="535"/>
      <c r="AI4" s="535"/>
      <c r="AJ4" s="536"/>
      <c r="AK4" s="803">
        <f>+'様式B (1)'!$P$2</f>
        <v>45861</v>
      </c>
      <c r="AL4" s="912"/>
      <c r="AM4" s="912"/>
      <c r="AN4" s="912"/>
      <c r="AO4" s="913"/>
      <c r="AU4" s="909"/>
      <c r="AV4" s="910"/>
      <c r="AW4" s="911"/>
      <c r="AX4" s="911"/>
      <c r="AY4" s="203" t="s">
        <v>335</v>
      </c>
      <c r="AZ4" s="203" t="s">
        <v>336</v>
      </c>
      <c r="BA4" s="203" t="s">
        <v>337</v>
      </c>
      <c r="BB4" s="203" t="s">
        <v>338</v>
      </c>
      <c r="BC4" s="203" t="s">
        <v>335</v>
      </c>
      <c r="BD4" s="203" t="s">
        <v>336</v>
      </c>
      <c r="BE4" s="203" t="s">
        <v>337</v>
      </c>
      <c r="BF4" s="203" t="s">
        <v>338</v>
      </c>
      <c r="BG4" s="203" t="s">
        <v>335</v>
      </c>
      <c r="BH4" s="203" t="s">
        <v>336</v>
      </c>
      <c r="BI4" s="203" t="s">
        <v>337</v>
      </c>
      <c r="BJ4" s="203" t="s">
        <v>338</v>
      </c>
      <c r="BK4" s="203" t="s">
        <v>335</v>
      </c>
      <c r="BL4" s="203" t="s">
        <v>336</v>
      </c>
      <c r="BM4" s="203" t="s">
        <v>337</v>
      </c>
      <c r="BN4" s="203" t="s">
        <v>338</v>
      </c>
      <c r="BO4" s="203" t="s">
        <v>335</v>
      </c>
      <c r="BP4" s="203" t="s">
        <v>336</v>
      </c>
      <c r="BQ4" s="203" t="s">
        <v>337</v>
      </c>
      <c r="BR4" s="203" t="s">
        <v>338</v>
      </c>
      <c r="BS4" s="203" t="s">
        <v>335</v>
      </c>
      <c r="BT4" s="203" t="s">
        <v>336</v>
      </c>
      <c r="BU4" s="203" t="s">
        <v>337</v>
      </c>
      <c r="BV4" s="203" t="s">
        <v>338</v>
      </c>
      <c r="BW4" s="204"/>
      <c r="BX4" s="204"/>
      <c r="BY4" s="204"/>
      <c r="BZ4" s="204"/>
      <c r="CA4" s="204"/>
      <c r="CB4" s="204"/>
      <c r="CC4" s="204"/>
      <c r="CD4" s="204"/>
      <c r="CE4" s="204"/>
      <c r="CF4" s="204"/>
      <c r="CG4" s="204"/>
      <c r="CH4" s="204"/>
    </row>
    <row r="5" spans="2:86" ht="18" customHeight="1" x14ac:dyDescent="0.15">
      <c r="B5" s="518" t="s">
        <v>536</v>
      </c>
      <c r="C5" s="518"/>
      <c r="D5" s="518"/>
      <c r="E5" s="914" t="str">
        <f>'様式A-1'!$D$4</f>
        <v>中山トンネル</v>
      </c>
      <c r="F5" s="915"/>
      <c r="G5" s="915"/>
      <c r="H5" s="915"/>
      <c r="I5" s="915"/>
      <c r="J5" s="916"/>
      <c r="K5" s="573" t="s">
        <v>537</v>
      </c>
      <c r="L5" s="573"/>
      <c r="M5" s="573"/>
      <c r="N5" s="897" t="str">
        <f>'様式A-1'!$R$3</f>
        <v>山口県岩国土木建築事務所</v>
      </c>
      <c r="O5" s="897"/>
      <c r="P5" s="897"/>
      <c r="Q5" s="897"/>
      <c r="R5" s="897"/>
      <c r="S5" s="897"/>
      <c r="T5" s="537"/>
      <c r="U5" s="538"/>
      <c r="V5" s="538"/>
      <c r="W5" s="538"/>
      <c r="X5" s="539"/>
      <c r="Y5" s="898" t="str">
        <f>+'様式B (1)'!$S$4</f>
        <v>小笠原洋</v>
      </c>
      <c r="Z5" s="898"/>
      <c r="AA5" s="898"/>
      <c r="AB5" s="898"/>
      <c r="AC5" s="898"/>
      <c r="AD5" s="898"/>
      <c r="AE5" s="898"/>
      <c r="AF5" s="898"/>
      <c r="AG5" s="782"/>
      <c r="AH5" s="904"/>
      <c r="AI5" s="904"/>
      <c r="AJ5" s="783"/>
      <c r="AK5" s="713"/>
      <c r="AL5" s="714"/>
      <c r="AM5" s="714"/>
      <c r="AN5" s="714"/>
      <c r="AO5" s="715"/>
      <c r="AU5" s="909"/>
      <c r="AV5" s="41" t="str">
        <f>N7</f>
        <v>PE</v>
      </c>
      <c r="AW5" s="36">
        <f>R7</f>
        <v>0</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230" t="str">
        <f>IF(Y37&gt;0,R7,"")</f>
        <v/>
      </c>
      <c r="BL5" s="230" t="str">
        <f>IF(Y37&gt;0,"",IF(Z37&gt;0,R7,""))</f>
        <v/>
      </c>
      <c r="BM5" s="230" t="str">
        <f>IF(Y37+Z37&gt;0,"",IF(AA37&gt;0,R7,""))</f>
        <v/>
      </c>
      <c r="BN5" s="230" t="str">
        <f>IF(Y37+Z37+AA37&gt;0,"",IF(AB37&gt;0,R7,""))</f>
        <v/>
      </c>
      <c r="BO5" s="45">
        <f>AC35</f>
        <v>0</v>
      </c>
      <c r="BP5" s="45">
        <f t="shared" ref="BP5:BQ5" si="1">AD35</f>
        <v>0</v>
      </c>
      <c r="BQ5" s="45">
        <f t="shared" si="1"/>
        <v>0</v>
      </c>
      <c r="BR5" s="45">
        <f>AF35</f>
        <v>2.38</v>
      </c>
      <c r="BS5" s="45">
        <f>AG35</f>
        <v>0</v>
      </c>
      <c r="BT5" s="45">
        <f>AH35</f>
        <v>0</v>
      </c>
      <c r="BU5" s="45">
        <f>AI35</f>
        <v>0</v>
      </c>
      <c r="BV5" s="45">
        <f>AJ35</f>
        <v>0</v>
      </c>
      <c r="BW5" s="122"/>
      <c r="BX5" s="123"/>
      <c r="BY5" s="123"/>
      <c r="BZ5" s="123"/>
      <c r="CA5" s="124"/>
      <c r="CB5" s="124"/>
      <c r="CC5" s="124"/>
      <c r="CD5" s="124"/>
      <c r="CE5" s="124"/>
      <c r="CF5" s="124"/>
      <c r="CG5" s="124"/>
      <c r="CH5" s="124"/>
    </row>
    <row r="6" spans="2:86" ht="12" customHeight="1" x14ac:dyDescent="0.15">
      <c r="B6" s="873" t="s">
        <v>339</v>
      </c>
      <c r="C6" s="875"/>
      <c r="D6" s="876"/>
      <c r="E6" s="877"/>
      <c r="F6" s="877"/>
      <c r="G6" s="877"/>
      <c r="H6" s="877"/>
      <c r="I6" s="877"/>
      <c r="J6" s="878"/>
      <c r="K6" s="883" t="s">
        <v>340</v>
      </c>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5"/>
      <c r="AP6" s="2"/>
    </row>
    <row r="7" spans="2:86" ht="12" customHeight="1" x14ac:dyDescent="0.15">
      <c r="B7" s="874"/>
      <c r="C7" s="879"/>
      <c r="D7" s="877"/>
      <c r="E7" s="877"/>
      <c r="F7" s="877"/>
      <c r="G7" s="877"/>
      <c r="H7" s="877"/>
      <c r="I7" s="877"/>
      <c r="J7" s="878"/>
      <c r="K7" s="853" t="s">
        <v>341</v>
      </c>
      <c r="L7" s="854"/>
      <c r="M7" s="855"/>
      <c r="N7" s="886" t="s">
        <v>630</v>
      </c>
      <c r="O7" s="887"/>
      <c r="P7" s="853" t="s">
        <v>342</v>
      </c>
      <c r="Q7" s="855"/>
      <c r="R7" s="888"/>
      <c r="S7" s="889"/>
      <c r="T7" s="890"/>
      <c r="U7" s="857" t="s">
        <v>343</v>
      </c>
      <c r="V7" s="859"/>
      <c r="W7" s="857" t="s">
        <v>344</v>
      </c>
      <c r="X7" s="859"/>
      <c r="Y7" s="855" t="s">
        <v>345</v>
      </c>
      <c r="Z7" s="852"/>
      <c r="AA7" s="852"/>
      <c r="AB7" s="852"/>
      <c r="AC7" s="857" t="s">
        <v>346</v>
      </c>
      <c r="AD7" s="858"/>
      <c r="AE7" s="858"/>
      <c r="AF7" s="858"/>
      <c r="AG7" s="858"/>
      <c r="AH7" s="858"/>
      <c r="AI7" s="858"/>
      <c r="AJ7" s="859"/>
      <c r="AK7" s="857" t="s">
        <v>347</v>
      </c>
      <c r="AL7" s="858"/>
      <c r="AM7" s="858"/>
      <c r="AN7" s="891"/>
      <c r="AO7" s="892"/>
      <c r="AP7" s="2"/>
      <c r="AW7" s="46"/>
    </row>
    <row r="8" spans="2:86" ht="12" customHeight="1" x14ac:dyDescent="0.15">
      <c r="B8" s="874"/>
      <c r="C8" s="879"/>
      <c r="D8" s="877"/>
      <c r="E8" s="877"/>
      <c r="F8" s="877"/>
      <c r="G8" s="877"/>
      <c r="H8" s="877"/>
      <c r="I8" s="877"/>
      <c r="J8" s="878"/>
      <c r="K8" s="852" t="s">
        <v>287</v>
      </c>
      <c r="L8" s="852" t="s">
        <v>236</v>
      </c>
      <c r="M8" s="852"/>
      <c r="N8" s="852" t="s">
        <v>237</v>
      </c>
      <c r="O8" s="852"/>
      <c r="P8" s="852" t="s">
        <v>348</v>
      </c>
      <c r="Q8" s="852"/>
      <c r="R8" s="852" t="s">
        <v>349</v>
      </c>
      <c r="S8" s="852"/>
      <c r="T8" s="852"/>
      <c r="U8" s="860"/>
      <c r="V8" s="862"/>
      <c r="W8" s="860"/>
      <c r="X8" s="862"/>
      <c r="Y8" s="855"/>
      <c r="Z8" s="852"/>
      <c r="AA8" s="852"/>
      <c r="AB8" s="852"/>
      <c r="AC8" s="863"/>
      <c r="AD8" s="864"/>
      <c r="AE8" s="864"/>
      <c r="AF8" s="864"/>
      <c r="AG8" s="864"/>
      <c r="AH8" s="864"/>
      <c r="AI8" s="864"/>
      <c r="AJ8" s="865"/>
      <c r="AK8" s="860"/>
      <c r="AL8" s="861"/>
      <c r="AM8" s="861"/>
      <c r="AN8" s="893"/>
      <c r="AO8" s="894"/>
      <c r="AP8" s="2"/>
    </row>
    <row r="9" spans="2:86" ht="12" customHeight="1" x14ac:dyDescent="0.15">
      <c r="B9" s="874"/>
      <c r="C9" s="879"/>
      <c r="D9" s="877"/>
      <c r="E9" s="877"/>
      <c r="F9" s="877"/>
      <c r="G9" s="877"/>
      <c r="H9" s="877"/>
      <c r="I9" s="877"/>
      <c r="J9" s="878"/>
      <c r="K9" s="852"/>
      <c r="L9" s="852"/>
      <c r="M9" s="852"/>
      <c r="N9" s="852"/>
      <c r="O9" s="852"/>
      <c r="P9" s="852"/>
      <c r="Q9" s="852"/>
      <c r="R9" s="852"/>
      <c r="S9" s="852"/>
      <c r="T9" s="852"/>
      <c r="U9" s="860"/>
      <c r="V9" s="862"/>
      <c r="W9" s="860"/>
      <c r="X9" s="862"/>
      <c r="Y9" s="855" t="s">
        <v>350</v>
      </c>
      <c r="Z9" s="852"/>
      <c r="AA9" s="852"/>
      <c r="AB9" s="852"/>
      <c r="AC9" s="852" t="s">
        <v>351</v>
      </c>
      <c r="AD9" s="852"/>
      <c r="AE9" s="852"/>
      <c r="AF9" s="852"/>
      <c r="AG9" s="852" t="s">
        <v>352</v>
      </c>
      <c r="AH9" s="852"/>
      <c r="AI9" s="852"/>
      <c r="AJ9" s="852"/>
      <c r="AK9" s="860"/>
      <c r="AL9" s="861"/>
      <c r="AM9" s="861"/>
      <c r="AN9" s="893"/>
      <c r="AO9" s="894"/>
      <c r="AP9" s="2"/>
    </row>
    <row r="10" spans="2:86" ht="12" customHeight="1" x14ac:dyDescent="0.15">
      <c r="B10" s="874"/>
      <c r="C10" s="879"/>
      <c r="D10" s="877"/>
      <c r="E10" s="877"/>
      <c r="F10" s="877"/>
      <c r="G10" s="877"/>
      <c r="H10" s="877"/>
      <c r="I10" s="877"/>
      <c r="J10" s="878"/>
      <c r="K10" s="852"/>
      <c r="L10" s="852"/>
      <c r="M10" s="852"/>
      <c r="N10" s="852"/>
      <c r="O10" s="852"/>
      <c r="P10" s="852"/>
      <c r="Q10" s="852"/>
      <c r="R10" s="852"/>
      <c r="S10" s="852"/>
      <c r="T10" s="852"/>
      <c r="U10" s="863"/>
      <c r="V10" s="865"/>
      <c r="W10" s="863"/>
      <c r="X10" s="865"/>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63"/>
      <c r="AL10" s="864"/>
      <c r="AM10" s="864"/>
      <c r="AN10" s="895"/>
      <c r="AO10" s="896"/>
      <c r="AP10" s="2"/>
    </row>
    <row r="11" spans="2:86" ht="12" customHeight="1" x14ac:dyDescent="0.15">
      <c r="B11" s="874"/>
      <c r="C11" s="879"/>
      <c r="D11" s="877"/>
      <c r="E11" s="877"/>
      <c r="F11" s="877"/>
      <c r="G11" s="877"/>
      <c r="H11" s="877"/>
      <c r="I11" s="877"/>
      <c r="J11" s="878"/>
      <c r="K11" s="227">
        <v>1</v>
      </c>
      <c r="L11" s="866" t="s">
        <v>626</v>
      </c>
      <c r="M11" s="868"/>
      <c r="N11" s="866" t="s">
        <v>628</v>
      </c>
      <c r="O11" s="868"/>
      <c r="P11" s="866" t="s">
        <v>541</v>
      </c>
      <c r="Q11" s="868"/>
      <c r="R11" s="872" t="s">
        <v>442</v>
      </c>
      <c r="S11" s="872"/>
      <c r="T11" s="872"/>
      <c r="U11" s="866" t="s">
        <v>530</v>
      </c>
      <c r="V11" s="868"/>
      <c r="W11" s="866" t="s">
        <v>592</v>
      </c>
      <c r="X11" s="868"/>
      <c r="Y11" s="229"/>
      <c r="Z11" s="229"/>
      <c r="AA11" s="229"/>
      <c r="AB11" s="229"/>
      <c r="AC11" s="255"/>
      <c r="AD11" s="255"/>
      <c r="AE11" s="255"/>
      <c r="AF11" s="255">
        <v>2.38</v>
      </c>
      <c r="AG11" s="228"/>
      <c r="AH11" s="228"/>
      <c r="AI11" s="228"/>
      <c r="AJ11" s="228"/>
      <c r="AK11" s="866" t="s">
        <v>526</v>
      </c>
      <c r="AL11" s="867"/>
      <c r="AM11" s="867"/>
      <c r="AN11" s="867"/>
      <c r="AO11" s="868"/>
      <c r="AP11" s="2"/>
      <c r="AQ11" s="47">
        <f>IF(P11="材質劣化",2,IF(P11="漏水",3,1))</f>
        <v>2</v>
      </c>
      <c r="AS11" s="35" t="str">
        <f>IF(Y11&lt;&gt;"",1,"")</f>
        <v/>
      </c>
    </row>
    <row r="12" spans="2:86" ht="12" customHeight="1" x14ac:dyDescent="0.15">
      <c r="B12" s="874"/>
      <c r="C12" s="879"/>
      <c r="D12" s="877"/>
      <c r="E12" s="877"/>
      <c r="F12" s="877"/>
      <c r="G12" s="877"/>
      <c r="H12" s="877"/>
      <c r="I12" s="877"/>
      <c r="J12" s="878"/>
      <c r="K12" s="227"/>
      <c r="L12" s="866"/>
      <c r="M12" s="868"/>
      <c r="N12" s="866"/>
      <c r="O12" s="868"/>
      <c r="P12" s="866"/>
      <c r="Q12" s="868"/>
      <c r="R12" s="872"/>
      <c r="S12" s="872"/>
      <c r="T12" s="872"/>
      <c r="U12" s="866"/>
      <c r="V12" s="868"/>
      <c r="W12" s="866"/>
      <c r="X12" s="868"/>
      <c r="Y12" s="229"/>
      <c r="Z12" s="229"/>
      <c r="AA12" s="229"/>
      <c r="AB12" s="229"/>
      <c r="AC12" s="228"/>
      <c r="AD12" s="228"/>
      <c r="AE12" s="228"/>
      <c r="AF12" s="228"/>
      <c r="AG12" s="228"/>
      <c r="AH12" s="228"/>
      <c r="AI12" s="228"/>
      <c r="AJ12" s="228"/>
      <c r="AK12" s="866"/>
      <c r="AL12" s="867"/>
      <c r="AM12" s="867"/>
      <c r="AN12" s="867"/>
      <c r="AO12" s="868"/>
      <c r="AP12" s="2"/>
      <c r="AQ12" s="47">
        <f>IF(P12="材質劣化",2,IF(P12="漏水",3,1))</f>
        <v>1</v>
      </c>
    </row>
    <row r="13" spans="2:86" ht="12" customHeight="1" x14ac:dyDescent="0.15">
      <c r="B13" s="874"/>
      <c r="C13" s="879"/>
      <c r="D13" s="877"/>
      <c r="E13" s="877"/>
      <c r="F13" s="877"/>
      <c r="G13" s="877"/>
      <c r="H13" s="877"/>
      <c r="I13" s="877"/>
      <c r="J13" s="878"/>
      <c r="K13" s="227"/>
      <c r="L13" s="866"/>
      <c r="M13" s="868"/>
      <c r="N13" s="866"/>
      <c r="O13" s="868"/>
      <c r="P13" s="866"/>
      <c r="Q13" s="868"/>
      <c r="R13" s="869"/>
      <c r="S13" s="870"/>
      <c r="T13" s="871"/>
      <c r="U13" s="866"/>
      <c r="V13" s="868"/>
      <c r="W13" s="866"/>
      <c r="X13" s="868"/>
      <c r="Y13" s="229"/>
      <c r="Z13" s="229"/>
      <c r="AA13" s="229"/>
      <c r="AB13" s="229"/>
      <c r="AC13" s="228"/>
      <c r="AD13" s="228"/>
      <c r="AE13" s="228"/>
      <c r="AF13" s="228"/>
      <c r="AG13" s="228"/>
      <c r="AH13" s="228"/>
      <c r="AI13" s="228"/>
      <c r="AJ13" s="228"/>
      <c r="AK13" s="866"/>
      <c r="AL13" s="867"/>
      <c r="AM13" s="867"/>
      <c r="AN13" s="867"/>
      <c r="AO13" s="868"/>
      <c r="AP13" s="2"/>
      <c r="AQ13" s="47">
        <f t="shared" ref="AQ13:AQ27" si="2">IF(P13="材質劣化",2,IF(P13="漏水",3,1))</f>
        <v>1</v>
      </c>
    </row>
    <row r="14" spans="2:86" ht="12" customHeight="1" x14ac:dyDescent="0.15">
      <c r="B14" s="874"/>
      <c r="C14" s="879"/>
      <c r="D14" s="877"/>
      <c r="E14" s="877"/>
      <c r="F14" s="877"/>
      <c r="G14" s="877"/>
      <c r="H14" s="877"/>
      <c r="I14" s="877"/>
      <c r="J14" s="878"/>
      <c r="K14" s="227"/>
      <c r="L14" s="866"/>
      <c r="M14" s="868"/>
      <c r="N14" s="866"/>
      <c r="O14" s="868"/>
      <c r="P14" s="866"/>
      <c r="Q14" s="868"/>
      <c r="R14" s="869"/>
      <c r="S14" s="870"/>
      <c r="T14" s="871"/>
      <c r="U14" s="866"/>
      <c r="V14" s="868"/>
      <c r="W14" s="866"/>
      <c r="X14" s="868"/>
      <c r="Y14" s="229"/>
      <c r="Z14" s="229"/>
      <c r="AA14" s="229"/>
      <c r="AB14" s="229"/>
      <c r="AC14" s="228"/>
      <c r="AD14" s="228"/>
      <c r="AE14" s="228"/>
      <c r="AF14" s="228"/>
      <c r="AG14" s="228"/>
      <c r="AH14" s="228"/>
      <c r="AI14" s="228"/>
      <c r="AJ14" s="228"/>
      <c r="AK14" s="866"/>
      <c r="AL14" s="867"/>
      <c r="AM14" s="867"/>
      <c r="AN14" s="867"/>
      <c r="AO14" s="868"/>
      <c r="AP14" s="2"/>
      <c r="AQ14" s="47">
        <f t="shared" si="2"/>
        <v>1</v>
      </c>
    </row>
    <row r="15" spans="2:86" ht="12" customHeight="1" x14ac:dyDescent="0.15">
      <c r="B15" s="874"/>
      <c r="C15" s="879"/>
      <c r="D15" s="877"/>
      <c r="E15" s="877"/>
      <c r="F15" s="877"/>
      <c r="G15" s="877"/>
      <c r="H15" s="877"/>
      <c r="I15" s="877"/>
      <c r="J15" s="878"/>
      <c r="K15" s="227"/>
      <c r="L15" s="866"/>
      <c r="M15" s="868"/>
      <c r="N15" s="866"/>
      <c r="O15" s="868"/>
      <c r="P15" s="866"/>
      <c r="Q15" s="868"/>
      <c r="R15" s="869"/>
      <c r="S15" s="870"/>
      <c r="T15" s="871"/>
      <c r="U15" s="866"/>
      <c r="V15" s="868"/>
      <c r="W15" s="866"/>
      <c r="X15" s="868"/>
      <c r="Y15" s="229"/>
      <c r="Z15" s="229"/>
      <c r="AA15" s="229"/>
      <c r="AB15" s="229"/>
      <c r="AC15" s="228"/>
      <c r="AD15" s="228"/>
      <c r="AE15" s="228"/>
      <c r="AF15" s="228"/>
      <c r="AG15" s="228"/>
      <c r="AH15" s="228"/>
      <c r="AI15" s="228"/>
      <c r="AJ15" s="228"/>
      <c r="AK15" s="866"/>
      <c r="AL15" s="867"/>
      <c r="AM15" s="867"/>
      <c r="AN15" s="867"/>
      <c r="AO15" s="868"/>
      <c r="AP15" s="2"/>
      <c r="AQ15" s="47">
        <f t="shared" si="2"/>
        <v>1</v>
      </c>
    </row>
    <row r="16" spans="2:86" ht="12" customHeight="1" x14ac:dyDescent="0.15">
      <c r="B16" s="874"/>
      <c r="C16" s="879"/>
      <c r="D16" s="877"/>
      <c r="E16" s="877"/>
      <c r="F16" s="877"/>
      <c r="G16" s="877"/>
      <c r="H16" s="877"/>
      <c r="I16" s="877"/>
      <c r="J16" s="878"/>
      <c r="K16" s="227"/>
      <c r="L16" s="866"/>
      <c r="M16" s="868"/>
      <c r="N16" s="866"/>
      <c r="O16" s="868"/>
      <c r="P16" s="866"/>
      <c r="Q16" s="868"/>
      <c r="R16" s="869"/>
      <c r="S16" s="870"/>
      <c r="T16" s="871"/>
      <c r="U16" s="866"/>
      <c r="V16" s="868"/>
      <c r="W16" s="866"/>
      <c r="X16" s="868"/>
      <c r="Y16" s="229"/>
      <c r="Z16" s="229"/>
      <c r="AA16" s="229"/>
      <c r="AB16" s="229"/>
      <c r="AC16" s="228"/>
      <c r="AD16" s="228"/>
      <c r="AE16" s="228"/>
      <c r="AF16" s="228"/>
      <c r="AG16" s="228"/>
      <c r="AH16" s="228"/>
      <c r="AI16" s="228"/>
      <c r="AJ16" s="228"/>
      <c r="AK16" s="866"/>
      <c r="AL16" s="867"/>
      <c r="AM16" s="867"/>
      <c r="AN16" s="867"/>
      <c r="AO16" s="868"/>
      <c r="AP16" s="2"/>
      <c r="AQ16" s="47">
        <f t="shared" si="2"/>
        <v>1</v>
      </c>
    </row>
    <row r="17" spans="2:60" ht="12" customHeight="1" x14ac:dyDescent="0.15">
      <c r="B17" s="874"/>
      <c r="C17" s="879"/>
      <c r="D17" s="877"/>
      <c r="E17" s="877"/>
      <c r="F17" s="877"/>
      <c r="G17" s="877"/>
      <c r="H17" s="877"/>
      <c r="I17" s="877"/>
      <c r="J17" s="878"/>
      <c r="K17" s="227"/>
      <c r="L17" s="866"/>
      <c r="M17" s="868"/>
      <c r="N17" s="866"/>
      <c r="O17" s="868"/>
      <c r="P17" s="866"/>
      <c r="Q17" s="868"/>
      <c r="R17" s="869"/>
      <c r="S17" s="870"/>
      <c r="T17" s="871"/>
      <c r="U17" s="866"/>
      <c r="V17" s="868"/>
      <c r="W17" s="866"/>
      <c r="X17" s="868"/>
      <c r="Y17" s="229"/>
      <c r="Z17" s="229"/>
      <c r="AA17" s="229"/>
      <c r="AB17" s="229"/>
      <c r="AC17" s="228"/>
      <c r="AD17" s="228"/>
      <c r="AE17" s="228"/>
      <c r="AF17" s="228"/>
      <c r="AG17" s="228"/>
      <c r="AH17" s="228"/>
      <c r="AI17" s="228"/>
      <c r="AJ17" s="228"/>
      <c r="AK17" s="866"/>
      <c r="AL17" s="867"/>
      <c r="AM17" s="867"/>
      <c r="AN17" s="867"/>
      <c r="AO17" s="868"/>
      <c r="AP17" s="2"/>
      <c r="AQ17" s="47">
        <f t="shared" si="2"/>
        <v>1</v>
      </c>
    </row>
    <row r="18" spans="2:60" ht="12" customHeight="1" x14ac:dyDescent="0.15">
      <c r="B18" s="874"/>
      <c r="C18" s="879"/>
      <c r="D18" s="877"/>
      <c r="E18" s="877"/>
      <c r="F18" s="877"/>
      <c r="G18" s="877"/>
      <c r="H18" s="877"/>
      <c r="I18" s="877"/>
      <c r="J18" s="878"/>
      <c r="K18" s="227"/>
      <c r="L18" s="866"/>
      <c r="M18" s="868"/>
      <c r="N18" s="866"/>
      <c r="O18" s="868"/>
      <c r="P18" s="866"/>
      <c r="Q18" s="868"/>
      <c r="R18" s="869"/>
      <c r="S18" s="870"/>
      <c r="T18" s="871"/>
      <c r="U18" s="866"/>
      <c r="V18" s="868"/>
      <c r="W18" s="866"/>
      <c r="X18" s="868"/>
      <c r="Y18" s="229"/>
      <c r="Z18" s="229"/>
      <c r="AA18" s="229"/>
      <c r="AB18" s="229"/>
      <c r="AC18" s="228"/>
      <c r="AD18" s="228"/>
      <c r="AE18" s="228"/>
      <c r="AF18" s="228"/>
      <c r="AG18" s="228"/>
      <c r="AH18" s="228"/>
      <c r="AI18" s="228"/>
      <c r="AJ18" s="228"/>
      <c r="AK18" s="866"/>
      <c r="AL18" s="867"/>
      <c r="AM18" s="867"/>
      <c r="AN18" s="867"/>
      <c r="AO18" s="868"/>
      <c r="AP18" s="2"/>
      <c r="AQ18" s="47">
        <f t="shared" si="2"/>
        <v>1</v>
      </c>
    </row>
    <row r="19" spans="2:60" ht="12" customHeight="1" x14ac:dyDescent="0.15">
      <c r="B19" s="874"/>
      <c r="C19" s="879"/>
      <c r="D19" s="877"/>
      <c r="E19" s="877"/>
      <c r="F19" s="877"/>
      <c r="G19" s="877"/>
      <c r="H19" s="877"/>
      <c r="I19" s="877"/>
      <c r="J19" s="878"/>
      <c r="K19" s="227"/>
      <c r="L19" s="866"/>
      <c r="M19" s="868"/>
      <c r="N19" s="866"/>
      <c r="O19" s="868"/>
      <c r="P19" s="866"/>
      <c r="Q19" s="868"/>
      <c r="R19" s="869"/>
      <c r="S19" s="870"/>
      <c r="T19" s="871"/>
      <c r="U19" s="866"/>
      <c r="V19" s="868"/>
      <c r="W19" s="866"/>
      <c r="X19" s="868"/>
      <c r="Y19" s="229"/>
      <c r="Z19" s="229"/>
      <c r="AA19" s="229"/>
      <c r="AB19" s="229"/>
      <c r="AC19" s="228"/>
      <c r="AD19" s="228"/>
      <c r="AE19" s="228"/>
      <c r="AF19" s="228"/>
      <c r="AG19" s="228"/>
      <c r="AH19" s="228"/>
      <c r="AI19" s="228"/>
      <c r="AJ19" s="228"/>
      <c r="AK19" s="866"/>
      <c r="AL19" s="867"/>
      <c r="AM19" s="867"/>
      <c r="AN19" s="867"/>
      <c r="AO19" s="868"/>
      <c r="AP19" s="2"/>
      <c r="AQ19" s="47">
        <f t="shared" si="2"/>
        <v>1</v>
      </c>
    </row>
    <row r="20" spans="2:60" ht="12" customHeight="1" x14ac:dyDescent="0.15">
      <c r="B20" s="874"/>
      <c r="C20" s="879"/>
      <c r="D20" s="877"/>
      <c r="E20" s="877"/>
      <c r="F20" s="877"/>
      <c r="G20" s="877"/>
      <c r="H20" s="877"/>
      <c r="I20" s="877"/>
      <c r="J20" s="878"/>
      <c r="K20" s="227"/>
      <c r="L20" s="866"/>
      <c r="M20" s="868"/>
      <c r="N20" s="866"/>
      <c r="O20" s="868"/>
      <c r="P20" s="866"/>
      <c r="Q20" s="868"/>
      <c r="R20" s="869"/>
      <c r="S20" s="870"/>
      <c r="T20" s="871"/>
      <c r="U20" s="866"/>
      <c r="V20" s="868"/>
      <c r="W20" s="866"/>
      <c r="X20" s="868"/>
      <c r="Y20" s="229"/>
      <c r="Z20" s="229"/>
      <c r="AA20" s="229"/>
      <c r="AB20" s="229"/>
      <c r="AC20" s="228"/>
      <c r="AD20" s="228"/>
      <c r="AE20" s="228"/>
      <c r="AF20" s="228"/>
      <c r="AG20" s="228"/>
      <c r="AH20" s="228"/>
      <c r="AI20" s="228"/>
      <c r="AJ20" s="228"/>
      <c r="AK20" s="866"/>
      <c r="AL20" s="867"/>
      <c r="AM20" s="867"/>
      <c r="AN20" s="867"/>
      <c r="AO20" s="868"/>
      <c r="AP20" s="2"/>
      <c r="AQ20" s="47">
        <f t="shared" si="2"/>
        <v>1</v>
      </c>
    </row>
    <row r="21" spans="2:60" ht="12" customHeight="1" x14ac:dyDescent="0.15">
      <c r="B21" s="874"/>
      <c r="C21" s="879"/>
      <c r="D21" s="877"/>
      <c r="E21" s="877"/>
      <c r="F21" s="877"/>
      <c r="G21" s="877"/>
      <c r="H21" s="877"/>
      <c r="I21" s="877"/>
      <c r="J21" s="878"/>
      <c r="K21" s="227"/>
      <c r="L21" s="866"/>
      <c r="M21" s="868"/>
      <c r="N21" s="866"/>
      <c r="O21" s="868"/>
      <c r="P21" s="866"/>
      <c r="Q21" s="868"/>
      <c r="R21" s="869"/>
      <c r="S21" s="870"/>
      <c r="T21" s="871"/>
      <c r="U21" s="866"/>
      <c r="V21" s="868"/>
      <c r="W21" s="866"/>
      <c r="X21" s="868"/>
      <c r="Y21" s="229"/>
      <c r="Z21" s="229"/>
      <c r="AA21" s="229"/>
      <c r="AB21" s="229"/>
      <c r="AC21" s="228"/>
      <c r="AD21" s="228"/>
      <c r="AE21" s="228"/>
      <c r="AF21" s="228"/>
      <c r="AG21" s="228"/>
      <c r="AH21" s="228"/>
      <c r="AI21" s="228"/>
      <c r="AJ21" s="228"/>
      <c r="AK21" s="866"/>
      <c r="AL21" s="867"/>
      <c r="AM21" s="867"/>
      <c r="AN21" s="867"/>
      <c r="AO21" s="868"/>
      <c r="AP21" s="2"/>
      <c r="AQ21" s="47">
        <f>IF(P21="材質劣化",2,IF(P21="漏水",3,1))</f>
        <v>1</v>
      </c>
    </row>
    <row r="22" spans="2:60" ht="12" customHeight="1" x14ac:dyDescent="0.15">
      <c r="B22" s="874"/>
      <c r="C22" s="879"/>
      <c r="D22" s="877"/>
      <c r="E22" s="877"/>
      <c r="F22" s="877"/>
      <c r="G22" s="877"/>
      <c r="H22" s="877"/>
      <c r="I22" s="877"/>
      <c r="J22" s="878"/>
      <c r="K22" s="227"/>
      <c r="L22" s="866"/>
      <c r="M22" s="868"/>
      <c r="N22" s="866"/>
      <c r="O22" s="868"/>
      <c r="P22" s="866"/>
      <c r="Q22" s="868"/>
      <c r="R22" s="869"/>
      <c r="S22" s="870"/>
      <c r="T22" s="871"/>
      <c r="U22" s="866"/>
      <c r="V22" s="868"/>
      <c r="W22" s="866"/>
      <c r="X22" s="868"/>
      <c r="Y22" s="229"/>
      <c r="Z22" s="229"/>
      <c r="AA22" s="229"/>
      <c r="AB22" s="229"/>
      <c r="AC22" s="228"/>
      <c r="AD22" s="228"/>
      <c r="AE22" s="228"/>
      <c r="AF22" s="228"/>
      <c r="AG22" s="228"/>
      <c r="AH22" s="228"/>
      <c r="AI22" s="228"/>
      <c r="AJ22" s="228"/>
      <c r="AK22" s="866"/>
      <c r="AL22" s="867"/>
      <c r="AM22" s="867"/>
      <c r="AN22" s="867"/>
      <c r="AO22" s="868"/>
      <c r="AP22" s="2"/>
      <c r="AQ22" s="47">
        <f t="shared" si="2"/>
        <v>1</v>
      </c>
      <c r="AY22" s="226"/>
      <c r="AZ22" s="226"/>
      <c r="BA22" s="226"/>
      <c r="BB22" s="226"/>
      <c r="BC22" s="226"/>
      <c r="BD22" s="226"/>
      <c r="BE22" s="226"/>
      <c r="BF22" s="226"/>
      <c r="BG22" s="226"/>
      <c r="BH22" s="226"/>
    </row>
    <row r="23" spans="2:60" ht="12" customHeight="1" x14ac:dyDescent="0.15">
      <c r="B23" s="874"/>
      <c r="C23" s="879"/>
      <c r="D23" s="877"/>
      <c r="E23" s="877"/>
      <c r="F23" s="877"/>
      <c r="G23" s="877"/>
      <c r="H23" s="877"/>
      <c r="I23" s="877"/>
      <c r="J23" s="878"/>
      <c r="K23" s="227"/>
      <c r="L23" s="866"/>
      <c r="M23" s="868"/>
      <c r="N23" s="866"/>
      <c r="O23" s="868"/>
      <c r="P23" s="866"/>
      <c r="Q23" s="868"/>
      <c r="R23" s="869"/>
      <c r="S23" s="870"/>
      <c r="T23" s="871"/>
      <c r="U23" s="866"/>
      <c r="V23" s="868"/>
      <c r="W23" s="866"/>
      <c r="X23" s="868"/>
      <c r="Y23" s="229"/>
      <c r="Z23" s="229"/>
      <c r="AA23" s="229"/>
      <c r="AB23" s="229"/>
      <c r="AC23" s="228"/>
      <c r="AD23" s="228"/>
      <c r="AE23" s="228"/>
      <c r="AF23" s="228"/>
      <c r="AG23" s="228"/>
      <c r="AH23" s="228"/>
      <c r="AI23" s="228"/>
      <c r="AJ23" s="228"/>
      <c r="AK23" s="866"/>
      <c r="AL23" s="867"/>
      <c r="AM23" s="867"/>
      <c r="AN23" s="867"/>
      <c r="AO23" s="868"/>
      <c r="AP23" s="2"/>
      <c r="AQ23" s="47">
        <f t="shared" si="2"/>
        <v>1</v>
      </c>
      <c r="AY23" s="226"/>
      <c r="AZ23" s="226"/>
      <c r="BA23" s="226"/>
      <c r="BB23" s="226"/>
      <c r="BC23" s="226"/>
      <c r="BD23" s="226"/>
      <c r="BE23" s="226"/>
      <c r="BF23" s="226"/>
      <c r="BG23" s="226"/>
      <c r="BH23" s="226"/>
    </row>
    <row r="24" spans="2:60" ht="12" customHeight="1" x14ac:dyDescent="0.15">
      <c r="B24" s="874"/>
      <c r="C24" s="879"/>
      <c r="D24" s="877"/>
      <c r="E24" s="877"/>
      <c r="F24" s="877"/>
      <c r="G24" s="877"/>
      <c r="H24" s="877"/>
      <c r="I24" s="877"/>
      <c r="J24" s="878"/>
      <c r="K24" s="227"/>
      <c r="L24" s="866"/>
      <c r="M24" s="868"/>
      <c r="N24" s="866"/>
      <c r="O24" s="868"/>
      <c r="P24" s="866"/>
      <c r="Q24" s="868"/>
      <c r="R24" s="869"/>
      <c r="S24" s="870"/>
      <c r="T24" s="871"/>
      <c r="U24" s="866"/>
      <c r="V24" s="868"/>
      <c r="W24" s="866"/>
      <c r="X24" s="868"/>
      <c r="Y24" s="229"/>
      <c r="Z24" s="229"/>
      <c r="AA24" s="229"/>
      <c r="AB24" s="229"/>
      <c r="AC24" s="228"/>
      <c r="AD24" s="228"/>
      <c r="AE24" s="228"/>
      <c r="AF24" s="228"/>
      <c r="AG24" s="228"/>
      <c r="AH24" s="228"/>
      <c r="AI24" s="228"/>
      <c r="AJ24" s="228"/>
      <c r="AK24" s="866"/>
      <c r="AL24" s="867"/>
      <c r="AM24" s="867"/>
      <c r="AN24" s="867"/>
      <c r="AO24" s="868"/>
      <c r="AP24" s="2"/>
      <c r="AQ24" s="47">
        <f t="shared" si="2"/>
        <v>1</v>
      </c>
      <c r="AY24" s="226"/>
      <c r="AZ24" s="226"/>
      <c r="BA24" s="226"/>
      <c r="BB24" s="226"/>
      <c r="BC24" s="226"/>
      <c r="BD24" s="226"/>
      <c r="BE24" s="226"/>
      <c r="BF24" s="226"/>
      <c r="BG24" s="226"/>
      <c r="BH24" s="226"/>
    </row>
    <row r="25" spans="2:60" ht="12" customHeight="1" x14ac:dyDescent="0.15">
      <c r="B25" s="874"/>
      <c r="C25" s="879"/>
      <c r="D25" s="877"/>
      <c r="E25" s="877"/>
      <c r="F25" s="877"/>
      <c r="G25" s="877"/>
      <c r="H25" s="877"/>
      <c r="I25" s="877"/>
      <c r="J25" s="878"/>
      <c r="K25" s="227"/>
      <c r="L25" s="866"/>
      <c r="M25" s="868"/>
      <c r="N25" s="866"/>
      <c r="O25" s="868"/>
      <c r="P25" s="866"/>
      <c r="Q25" s="868"/>
      <c r="R25" s="869"/>
      <c r="S25" s="870"/>
      <c r="T25" s="871"/>
      <c r="U25" s="866"/>
      <c r="V25" s="868"/>
      <c r="W25" s="866"/>
      <c r="X25" s="868"/>
      <c r="Y25" s="229"/>
      <c r="Z25" s="229"/>
      <c r="AA25" s="229"/>
      <c r="AB25" s="229"/>
      <c r="AC25" s="228"/>
      <c r="AD25" s="228"/>
      <c r="AE25" s="228"/>
      <c r="AF25" s="228"/>
      <c r="AG25" s="228"/>
      <c r="AH25" s="228"/>
      <c r="AI25" s="228"/>
      <c r="AJ25" s="228"/>
      <c r="AK25" s="866"/>
      <c r="AL25" s="867"/>
      <c r="AM25" s="867"/>
      <c r="AN25" s="867"/>
      <c r="AO25" s="868"/>
      <c r="AP25" s="2"/>
      <c r="AQ25" s="47">
        <f t="shared" si="2"/>
        <v>1</v>
      </c>
    </row>
    <row r="26" spans="2:60" ht="12" customHeight="1" x14ac:dyDescent="0.15">
      <c r="B26" s="874"/>
      <c r="C26" s="879"/>
      <c r="D26" s="877"/>
      <c r="E26" s="877"/>
      <c r="F26" s="877"/>
      <c r="G26" s="877"/>
      <c r="H26" s="877"/>
      <c r="I26" s="877"/>
      <c r="J26" s="878"/>
      <c r="K26" s="227"/>
      <c r="L26" s="866"/>
      <c r="M26" s="868"/>
      <c r="N26" s="866"/>
      <c r="O26" s="868"/>
      <c r="P26" s="866"/>
      <c r="Q26" s="868"/>
      <c r="R26" s="869"/>
      <c r="S26" s="870"/>
      <c r="T26" s="871"/>
      <c r="U26" s="866"/>
      <c r="V26" s="868"/>
      <c r="W26" s="866"/>
      <c r="X26" s="868"/>
      <c r="Y26" s="229"/>
      <c r="Z26" s="229"/>
      <c r="AA26" s="229"/>
      <c r="AB26" s="229"/>
      <c r="AC26" s="228"/>
      <c r="AD26" s="228"/>
      <c r="AE26" s="228"/>
      <c r="AF26" s="228"/>
      <c r="AG26" s="228"/>
      <c r="AH26" s="228"/>
      <c r="AI26" s="228"/>
      <c r="AJ26" s="228"/>
      <c r="AK26" s="866"/>
      <c r="AL26" s="867"/>
      <c r="AM26" s="867"/>
      <c r="AN26" s="867"/>
      <c r="AO26" s="868"/>
      <c r="AP26" s="2"/>
      <c r="AQ26" s="47">
        <f>IF(P26="材質劣化",2,IF(P26="漏水",3,1))</f>
        <v>1</v>
      </c>
    </row>
    <row r="27" spans="2:60" ht="12" customHeight="1" x14ac:dyDescent="0.15">
      <c r="B27" s="874"/>
      <c r="C27" s="879"/>
      <c r="D27" s="877"/>
      <c r="E27" s="877"/>
      <c r="F27" s="877"/>
      <c r="G27" s="877"/>
      <c r="H27" s="877"/>
      <c r="I27" s="877"/>
      <c r="J27" s="878"/>
      <c r="K27" s="227"/>
      <c r="L27" s="866"/>
      <c r="M27" s="868"/>
      <c r="N27" s="866"/>
      <c r="O27" s="868"/>
      <c r="P27" s="866"/>
      <c r="Q27" s="868"/>
      <c r="R27" s="869"/>
      <c r="S27" s="870"/>
      <c r="T27" s="871"/>
      <c r="U27" s="866"/>
      <c r="V27" s="868"/>
      <c r="W27" s="866"/>
      <c r="X27" s="868"/>
      <c r="Y27" s="229"/>
      <c r="Z27" s="229"/>
      <c r="AA27" s="229"/>
      <c r="AB27" s="229"/>
      <c r="AC27" s="228"/>
      <c r="AD27" s="228"/>
      <c r="AE27" s="228"/>
      <c r="AF27" s="228"/>
      <c r="AG27" s="228"/>
      <c r="AH27" s="228"/>
      <c r="AI27" s="228"/>
      <c r="AJ27" s="228"/>
      <c r="AK27" s="866"/>
      <c r="AL27" s="867"/>
      <c r="AM27" s="867"/>
      <c r="AN27" s="867"/>
      <c r="AO27" s="868"/>
      <c r="AP27" s="2"/>
      <c r="AQ27" s="47">
        <f t="shared" si="2"/>
        <v>1</v>
      </c>
    </row>
    <row r="28" spans="2:60" ht="12" customHeight="1" x14ac:dyDescent="0.15">
      <c r="B28" s="874"/>
      <c r="C28" s="879"/>
      <c r="D28" s="877"/>
      <c r="E28" s="877"/>
      <c r="F28" s="877"/>
      <c r="G28" s="877"/>
      <c r="H28" s="877"/>
      <c r="I28" s="877"/>
      <c r="J28" s="878"/>
      <c r="K28" s="227"/>
      <c r="L28" s="866"/>
      <c r="M28" s="868"/>
      <c r="N28" s="866"/>
      <c r="O28" s="868"/>
      <c r="P28" s="866"/>
      <c r="Q28" s="868"/>
      <c r="R28" s="869"/>
      <c r="S28" s="870"/>
      <c r="T28" s="871"/>
      <c r="U28" s="866"/>
      <c r="V28" s="868"/>
      <c r="W28" s="866"/>
      <c r="X28" s="868"/>
      <c r="Y28" s="229"/>
      <c r="Z28" s="229"/>
      <c r="AA28" s="229"/>
      <c r="AB28" s="229"/>
      <c r="AC28" s="228"/>
      <c r="AD28" s="228"/>
      <c r="AE28" s="228"/>
      <c r="AF28" s="228"/>
      <c r="AG28" s="228"/>
      <c r="AH28" s="228"/>
      <c r="AI28" s="228"/>
      <c r="AJ28" s="228"/>
      <c r="AK28" s="866"/>
      <c r="AL28" s="867"/>
      <c r="AM28" s="867"/>
      <c r="AN28" s="867"/>
      <c r="AO28" s="868"/>
      <c r="AP28" s="2"/>
      <c r="AQ28" s="47">
        <f>IF(P30="材質劣化",2,IF(P30="漏水",3,1))</f>
        <v>1</v>
      </c>
    </row>
    <row r="29" spans="2:60" ht="12" customHeight="1" x14ac:dyDescent="0.15">
      <c r="B29" s="874"/>
      <c r="C29" s="879"/>
      <c r="D29" s="877"/>
      <c r="E29" s="877"/>
      <c r="F29" s="877"/>
      <c r="G29" s="877"/>
      <c r="H29" s="877"/>
      <c r="I29" s="877"/>
      <c r="J29" s="878"/>
      <c r="K29" s="227"/>
      <c r="L29" s="866"/>
      <c r="M29" s="868"/>
      <c r="N29" s="866"/>
      <c r="O29" s="868"/>
      <c r="P29" s="866"/>
      <c r="Q29" s="868"/>
      <c r="R29" s="869"/>
      <c r="S29" s="870"/>
      <c r="T29" s="871"/>
      <c r="U29" s="866"/>
      <c r="V29" s="868"/>
      <c r="W29" s="866"/>
      <c r="X29" s="868"/>
      <c r="Y29" s="229"/>
      <c r="Z29" s="229"/>
      <c r="AA29" s="229"/>
      <c r="AB29" s="229"/>
      <c r="AC29" s="228"/>
      <c r="AD29" s="228"/>
      <c r="AE29" s="228"/>
      <c r="AF29" s="228"/>
      <c r="AG29" s="228"/>
      <c r="AH29" s="228"/>
      <c r="AI29" s="228"/>
      <c r="AJ29" s="228"/>
      <c r="AK29" s="866"/>
      <c r="AL29" s="867"/>
      <c r="AM29" s="867"/>
      <c r="AN29" s="867"/>
      <c r="AO29" s="868"/>
      <c r="AP29" s="2"/>
      <c r="AQ29" s="47">
        <f>IF(P34="材質劣化",2,IF(P34="漏水",3,1))</f>
        <v>1</v>
      </c>
    </row>
    <row r="30" spans="2:60" ht="12" customHeight="1" x14ac:dyDescent="0.15">
      <c r="B30" s="874"/>
      <c r="C30" s="879"/>
      <c r="D30" s="877"/>
      <c r="E30" s="877"/>
      <c r="F30" s="877"/>
      <c r="G30" s="877"/>
      <c r="H30" s="877"/>
      <c r="I30" s="877"/>
      <c r="J30" s="878"/>
      <c r="K30" s="227"/>
      <c r="L30" s="866"/>
      <c r="M30" s="868"/>
      <c r="N30" s="866"/>
      <c r="O30" s="868"/>
      <c r="P30" s="866"/>
      <c r="Q30" s="868"/>
      <c r="R30" s="869"/>
      <c r="S30" s="870"/>
      <c r="T30" s="871"/>
      <c r="U30" s="866"/>
      <c r="V30" s="868"/>
      <c r="W30" s="866"/>
      <c r="X30" s="868"/>
      <c r="Y30" s="229"/>
      <c r="Z30" s="229"/>
      <c r="AA30" s="229"/>
      <c r="AB30" s="229"/>
      <c r="AC30" s="228"/>
      <c r="AD30" s="228"/>
      <c r="AE30" s="228"/>
      <c r="AF30" s="228"/>
      <c r="AG30" s="228"/>
      <c r="AH30" s="228"/>
      <c r="AI30" s="228"/>
      <c r="AJ30" s="228"/>
      <c r="AK30" s="866"/>
      <c r="AL30" s="867"/>
      <c r="AM30" s="867"/>
      <c r="AN30" s="867"/>
      <c r="AO30" s="868"/>
      <c r="AP30" s="2"/>
      <c r="AQ30" s="47">
        <f t="shared" ref="AQ30:AQ33" si="3">IF(P30="材質劣化",2,IF(P30="漏水",3,1))</f>
        <v>1</v>
      </c>
    </row>
    <row r="31" spans="2:60" ht="12" customHeight="1" x14ac:dyDescent="0.15">
      <c r="B31" s="874"/>
      <c r="C31" s="879"/>
      <c r="D31" s="877"/>
      <c r="E31" s="877"/>
      <c r="F31" s="877"/>
      <c r="G31" s="877"/>
      <c r="H31" s="877"/>
      <c r="I31" s="877"/>
      <c r="J31" s="878"/>
      <c r="K31" s="227"/>
      <c r="L31" s="866"/>
      <c r="M31" s="868"/>
      <c r="N31" s="866"/>
      <c r="O31" s="868"/>
      <c r="P31" s="866"/>
      <c r="Q31" s="868"/>
      <c r="R31" s="869"/>
      <c r="S31" s="870"/>
      <c r="T31" s="871"/>
      <c r="U31" s="866"/>
      <c r="V31" s="868"/>
      <c r="W31" s="866"/>
      <c r="X31" s="868"/>
      <c r="Y31" s="229"/>
      <c r="Z31" s="229"/>
      <c r="AA31" s="229"/>
      <c r="AB31" s="229"/>
      <c r="AC31" s="228"/>
      <c r="AD31" s="228"/>
      <c r="AE31" s="228"/>
      <c r="AF31" s="228"/>
      <c r="AG31" s="228"/>
      <c r="AH31" s="228"/>
      <c r="AI31" s="228"/>
      <c r="AJ31" s="228"/>
      <c r="AK31" s="866"/>
      <c r="AL31" s="867"/>
      <c r="AM31" s="867"/>
      <c r="AN31" s="867"/>
      <c r="AO31" s="868"/>
      <c r="AP31" s="2"/>
      <c r="AQ31" s="47">
        <f t="shared" ref="AQ31" si="4">IF(P33="材質劣化",2,IF(P33="漏水",3,1))</f>
        <v>1</v>
      </c>
    </row>
    <row r="32" spans="2:60" ht="12" customHeight="1" x14ac:dyDescent="0.15">
      <c r="B32" s="874"/>
      <c r="C32" s="879"/>
      <c r="D32" s="877"/>
      <c r="E32" s="877"/>
      <c r="F32" s="877"/>
      <c r="G32" s="877"/>
      <c r="H32" s="877"/>
      <c r="I32" s="877"/>
      <c r="J32" s="878"/>
      <c r="K32" s="227"/>
      <c r="L32" s="866"/>
      <c r="M32" s="868"/>
      <c r="N32" s="866"/>
      <c r="O32" s="868"/>
      <c r="P32" s="866"/>
      <c r="Q32" s="868"/>
      <c r="R32" s="869"/>
      <c r="S32" s="870"/>
      <c r="T32" s="871"/>
      <c r="U32" s="866"/>
      <c r="V32" s="868"/>
      <c r="W32" s="866"/>
      <c r="X32" s="868"/>
      <c r="Y32" s="229"/>
      <c r="Z32" s="229"/>
      <c r="AA32" s="229"/>
      <c r="AB32" s="229"/>
      <c r="AC32" s="228"/>
      <c r="AD32" s="228"/>
      <c r="AE32" s="228"/>
      <c r="AF32" s="228"/>
      <c r="AG32" s="228"/>
      <c r="AH32" s="228"/>
      <c r="AI32" s="228"/>
      <c r="AJ32" s="228"/>
      <c r="AK32" s="866"/>
      <c r="AL32" s="867"/>
      <c r="AM32" s="867"/>
      <c r="AN32" s="867"/>
      <c r="AO32" s="868"/>
      <c r="AP32" s="2"/>
      <c r="AQ32" s="47">
        <f t="shared" ref="AQ32" si="5">IF(P37="材質劣化",2,IF(P37="漏水",3,1))</f>
        <v>1</v>
      </c>
      <c r="AS32" s="211"/>
      <c r="AT32" s="211"/>
    </row>
    <row r="33" spans="2:86" ht="12" customHeight="1" x14ac:dyDescent="0.15">
      <c r="B33" s="874"/>
      <c r="C33" s="879"/>
      <c r="D33" s="877"/>
      <c r="E33" s="877"/>
      <c r="F33" s="877"/>
      <c r="G33" s="877"/>
      <c r="H33" s="877"/>
      <c r="I33" s="877"/>
      <c r="J33" s="878"/>
      <c r="K33" s="227"/>
      <c r="L33" s="866"/>
      <c r="M33" s="868"/>
      <c r="N33" s="866"/>
      <c r="O33" s="868"/>
      <c r="P33" s="866"/>
      <c r="Q33" s="868"/>
      <c r="R33" s="869"/>
      <c r="S33" s="870"/>
      <c r="T33" s="871"/>
      <c r="U33" s="866"/>
      <c r="V33" s="868"/>
      <c r="W33" s="866"/>
      <c r="X33" s="868"/>
      <c r="Y33" s="229"/>
      <c r="Z33" s="229"/>
      <c r="AA33" s="229"/>
      <c r="AB33" s="229"/>
      <c r="AC33" s="228"/>
      <c r="AD33" s="228"/>
      <c r="AE33" s="228"/>
      <c r="AF33" s="228"/>
      <c r="AG33" s="228"/>
      <c r="AH33" s="228"/>
      <c r="AI33" s="228"/>
      <c r="AJ33" s="228"/>
      <c r="AK33" s="866"/>
      <c r="AL33" s="867"/>
      <c r="AM33" s="867"/>
      <c r="AN33" s="867"/>
      <c r="AO33" s="868"/>
      <c r="AP33" s="2"/>
      <c r="AQ33" s="47">
        <f t="shared" si="3"/>
        <v>1</v>
      </c>
      <c r="AS33" s="127"/>
      <c r="AT33" s="127"/>
    </row>
    <row r="34" spans="2:86" ht="12" customHeight="1" x14ac:dyDescent="0.15">
      <c r="B34" s="874"/>
      <c r="C34" s="879"/>
      <c r="D34" s="877"/>
      <c r="E34" s="877"/>
      <c r="F34" s="877"/>
      <c r="G34" s="877"/>
      <c r="H34" s="877"/>
      <c r="I34" s="877"/>
      <c r="J34" s="878"/>
      <c r="K34" s="227"/>
      <c r="L34" s="866"/>
      <c r="M34" s="868"/>
      <c r="N34" s="866"/>
      <c r="O34" s="868"/>
      <c r="P34" s="866"/>
      <c r="Q34" s="868"/>
      <c r="R34" s="869"/>
      <c r="S34" s="870"/>
      <c r="T34" s="871"/>
      <c r="U34" s="866"/>
      <c r="V34" s="868"/>
      <c r="W34" s="866"/>
      <c r="X34" s="868"/>
      <c r="Y34" s="229"/>
      <c r="Z34" s="229"/>
      <c r="AA34" s="229"/>
      <c r="AB34" s="229"/>
      <c r="AC34" s="228"/>
      <c r="AD34" s="228"/>
      <c r="AE34" s="228"/>
      <c r="AF34" s="228"/>
      <c r="AG34" s="228"/>
      <c r="AH34" s="228"/>
      <c r="AI34" s="228"/>
      <c r="AJ34" s="228"/>
      <c r="AK34" s="866"/>
      <c r="AL34" s="867"/>
      <c r="AM34" s="867"/>
      <c r="AN34" s="867"/>
      <c r="AO34" s="868"/>
      <c r="AP34" s="2"/>
      <c r="AQ34" s="47">
        <f t="shared" ref="AQ34" si="6">IF(P36="材質劣化",2,IF(P36="漏水",3,1))</f>
        <v>1</v>
      </c>
      <c r="AS34" s="128"/>
      <c r="AT34" s="128"/>
    </row>
    <row r="35" spans="2:86" ht="12" customHeight="1" x14ac:dyDescent="0.15">
      <c r="B35" s="874"/>
      <c r="C35" s="879"/>
      <c r="D35" s="877"/>
      <c r="E35" s="877"/>
      <c r="F35" s="877"/>
      <c r="G35" s="877"/>
      <c r="H35" s="877"/>
      <c r="I35" s="877"/>
      <c r="J35" s="878"/>
      <c r="K35" s="850" t="s">
        <v>355</v>
      </c>
      <c r="L35" s="852" t="s">
        <v>356</v>
      </c>
      <c r="M35" s="852"/>
      <c r="N35" s="852"/>
      <c r="O35" s="852"/>
      <c r="P35" s="852"/>
      <c r="Q35" s="852"/>
      <c r="R35" s="852"/>
      <c r="S35" s="852"/>
      <c r="T35" s="852"/>
      <c r="U35" s="852"/>
      <c r="V35" s="852"/>
      <c r="W35" s="852"/>
      <c r="X35" s="852"/>
      <c r="Y35" s="853" t="s">
        <v>357</v>
      </c>
      <c r="Z35" s="854"/>
      <c r="AA35" s="854"/>
      <c r="AB35" s="855"/>
      <c r="AC35" s="88">
        <f t="shared" ref="AC35:AJ35" si="7">SUM(AC11:AC34)</f>
        <v>0</v>
      </c>
      <c r="AD35" s="88">
        <f t="shared" si="7"/>
        <v>0</v>
      </c>
      <c r="AE35" s="88">
        <f t="shared" si="7"/>
        <v>0</v>
      </c>
      <c r="AF35" s="88">
        <f t="shared" si="7"/>
        <v>2.38</v>
      </c>
      <c r="AG35" s="88">
        <f t="shared" si="7"/>
        <v>0</v>
      </c>
      <c r="AH35" s="88">
        <f t="shared" si="7"/>
        <v>0</v>
      </c>
      <c r="AI35" s="88">
        <f t="shared" si="7"/>
        <v>0</v>
      </c>
      <c r="AJ35" s="89">
        <f t="shared" si="7"/>
        <v>0</v>
      </c>
      <c r="AK35" s="852" t="s">
        <v>358</v>
      </c>
      <c r="AL35" s="852"/>
      <c r="AM35" s="856" t="s">
        <v>523</v>
      </c>
      <c r="AN35" s="856"/>
      <c r="AO35" s="856"/>
      <c r="AP35" s="2"/>
    </row>
    <row r="36" spans="2:86" ht="12" customHeight="1" x14ac:dyDescent="0.15">
      <c r="B36" s="874"/>
      <c r="C36" s="879"/>
      <c r="D36" s="877"/>
      <c r="E36" s="877"/>
      <c r="F36" s="877"/>
      <c r="G36" s="877"/>
      <c r="H36" s="877"/>
      <c r="I36" s="877"/>
      <c r="J36" s="878"/>
      <c r="K36" s="851"/>
      <c r="L36" s="857" t="s">
        <v>359</v>
      </c>
      <c r="M36" s="858"/>
      <c r="N36" s="859"/>
      <c r="O36" s="857" t="s">
        <v>360</v>
      </c>
      <c r="P36" s="858"/>
      <c r="Q36" s="858"/>
      <c r="R36" s="858"/>
      <c r="S36" s="858"/>
      <c r="T36" s="858"/>
      <c r="U36" s="858"/>
      <c r="V36" s="858"/>
      <c r="W36" s="858"/>
      <c r="X36" s="859"/>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52"/>
      <c r="AL36" s="852"/>
      <c r="AM36" s="856"/>
      <c r="AN36" s="856"/>
      <c r="AO36" s="856"/>
      <c r="AP36" s="2"/>
    </row>
    <row r="37" spans="2:86" ht="14.25" customHeight="1" x14ac:dyDescent="0.15">
      <c r="B37" s="874"/>
      <c r="C37" s="879"/>
      <c r="D37" s="877"/>
      <c r="E37" s="877"/>
      <c r="F37" s="877"/>
      <c r="G37" s="877"/>
      <c r="H37" s="877"/>
      <c r="I37" s="877"/>
      <c r="J37" s="878"/>
      <c r="K37" s="851"/>
      <c r="L37" s="860"/>
      <c r="M37" s="861"/>
      <c r="N37" s="862"/>
      <c r="O37" s="860"/>
      <c r="P37" s="861"/>
      <c r="Q37" s="861"/>
      <c r="R37" s="861"/>
      <c r="S37" s="861"/>
      <c r="T37" s="861"/>
      <c r="U37" s="861"/>
      <c r="V37" s="861"/>
      <c r="W37" s="861"/>
      <c r="X37" s="862"/>
      <c r="Y37" s="841">
        <f>IF(COUNTIF(Y11:Y34,"〇")&gt;0,"1",0)</f>
        <v>0</v>
      </c>
      <c r="Z37" s="841">
        <f>IF(COUNTIF(Z11:Z34,"〇")&gt;0,"1",0)</f>
        <v>0</v>
      </c>
      <c r="AA37" s="841">
        <f>IF(COUNTIF(AA11:AA34,"〇")&gt;0,"1",0)</f>
        <v>0</v>
      </c>
      <c r="AB37" s="841">
        <f>IF(COUNTIF(AB11:AB34,"〇")&gt;0,"1",0)</f>
        <v>0</v>
      </c>
      <c r="AC37" s="841">
        <f t="shared" ref="AC37:AJ37" si="8">COUNTA(AC11:AC34)</f>
        <v>0</v>
      </c>
      <c r="AD37" s="841">
        <f t="shared" si="8"/>
        <v>0</v>
      </c>
      <c r="AE37" s="841">
        <f t="shared" si="8"/>
        <v>0</v>
      </c>
      <c r="AF37" s="841">
        <f t="shared" si="8"/>
        <v>1</v>
      </c>
      <c r="AG37" s="841">
        <f t="shared" si="8"/>
        <v>0</v>
      </c>
      <c r="AH37" s="841">
        <f t="shared" si="8"/>
        <v>0</v>
      </c>
      <c r="AI37" s="841">
        <f t="shared" si="8"/>
        <v>0</v>
      </c>
      <c r="AJ37" s="841">
        <f t="shared" si="8"/>
        <v>0</v>
      </c>
      <c r="AK37" s="852"/>
      <c r="AL37" s="852"/>
      <c r="AM37" s="856"/>
      <c r="AN37" s="856"/>
      <c r="AO37" s="856"/>
      <c r="AP37" s="2"/>
    </row>
    <row r="38" spans="2:86" ht="14.25" customHeight="1" x14ac:dyDescent="0.15">
      <c r="B38" s="874"/>
      <c r="C38" s="879"/>
      <c r="D38" s="877"/>
      <c r="E38" s="877"/>
      <c r="F38" s="877"/>
      <c r="G38" s="877"/>
      <c r="H38" s="877"/>
      <c r="I38" s="877"/>
      <c r="J38" s="878"/>
      <c r="K38" s="851"/>
      <c r="L38" s="863"/>
      <c r="M38" s="864"/>
      <c r="N38" s="865"/>
      <c r="O38" s="863"/>
      <c r="P38" s="864"/>
      <c r="Q38" s="864"/>
      <c r="R38" s="864"/>
      <c r="S38" s="864"/>
      <c r="T38" s="864"/>
      <c r="U38" s="864"/>
      <c r="V38" s="864"/>
      <c r="W38" s="864"/>
      <c r="X38" s="865"/>
      <c r="Y38" s="841"/>
      <c r="Z38" s="841"/>
      <c r="AA38" s="841"/>
      <c r="AB38" s="841"/>
      <c r="AC38" s="841"/>
      <c r="AD38" s="841"/>
      <c r="AE38" s="841"/>
      <c r="AF38" s="841"/>
      <c r="AG38" s="841"/>
      <c r="AH38" s="841"/>
      <c r="AI38" s="841"/>
      <c r="AJ38" s="841"/>
      <c r="AK38" s="852"/>
      <c r="AL38" s="852"/>
      <c r="AM38" s="856"/>
      <c r="AN38" s="856"/>
      <c r="AO38" s="856"/>
      <c r="AP38" s="2"/>
    </row>
    <row r="39" spans="2:86" ht="12" customHeight="1" x14ac:dyDescent="0.15">
      <c r="B39" s="874"/>
      <c r="C39" s="879"/>
      <c r="D39" s="877"/>
      <c r="E39" s="877"/>
      <c r="F39" s="877"/>
      <c r="G39" s="877"/>
      <c r="H39" s="877"/>
      <c r="I39" s="877"/>
      <c r="J39" s="877"/>
      <c r="K39" s="842" t="s">
        <v>361</v>
      </c>
      <c r="L39" s="844"/>
      <c r="M39" s="844"/>
      <c r="N39" s="844"/>
      <c r="O39" s="844"/>
      <c r="P39" s="844"/>
      <c r="Q39" s="844"/>
      <c r="R39" s="844"/>
      <c r="S39" s="844"/>
      <c r="T39" s="844"/>
      <c r="U39" s="844"/>
      <c r="V39" s="844"/>
      <c r="W39" s="844"/>
      <c r="X39" s="844"/>
      <c r="Y39" s="844"/>
      <c r="Z39" s="844"/>
      <c r="AA39" s="844"/>
      <c r="AB39" s="844"/>
      <c r="AC39" s="844"/>
      <c r="AD39" s="844"/>
      <c r="AE39" s="844"/>
      <c r="AF39" s="844"/>
      <c r="AG39" s="844"/>
      <c r="AH39" s="844"/>
      <c r="AI39" s="844"/>
      <c r="AJ39" s="844"/>
      <c r="AK39" s="845"/>
      <c r="AL39" s="845"/>
      <c r="AM39" s="845"/>
      <c r="AN39" s="845"/>
      <c r="AO39" s="846"/>
      <c r="AP39" s="2"/>
      <c r="BA39" s="253"/>
    </row>
    <row r="40" spans="2:86" ht="12" customHeight="1" x14ac:dyDescent="0.15">
      <c r="B40" s="874"/>
      <c r="C40" s="879"/>
      <c r="D40" s="877"/>
      <c r="E40" s="877"/>
      <c r="F40" s="877"/>
      <c r="G40" s="877"/>
      <c r="H40" s="877"/>
      <c r="I40" s="877"/>
      <c r="J40" s="877"/>
      <c r="K40" s="843"/>
      <c r="L40" s="845"/>
      <c r="M40" s="845"/>
      <c r="N40" s="845"/>
      <c r="O40" s="845"/>
      <c r="P40" s="845"/>
      <c r="Q40" s="845"/>
      <c r="R40" s="845"/>
      <c r="S40" s="845"/>
      <c r="T40" s="845"/>
      <c r="U40" s="845"/>
      <c r="V40" s="845"/>
      <c r="W40" s="845"/>
      <c r="X40" s="845"/>
      <c r="Y40" s="845"/>
      <c r="Z40" s="845"/>
      <c r="AA40" s="845"/>
      <c r="AB40" s="845"/>
      <c r="AC40" s="845"/>
      <c r="AD40" s="845"/>
      <c r="AE40" s="845"/>
      <c r="AF40" s="845"/>
      <c r="AG40" s="845"/>
      <c r="AH40" s="845"/>
      <c r="AI40" s="845"/>
      <c r="AJ40" s="845"/>
      <c r="AK40" s="845"/>
      <c r="AL40" s="845"/>
      <c r="AM40" s="845"/>
      <c r="AN40" s="845"/>
      <c r="AO40" s="846"/>
      <c r="AP40" s="2"/>
      <c r="BA40" s="253"/>
    </row>
    <row r="41" spans="2:86" ht="12" customHeight="1" x14ac:dyDescent="0.15">
      <c r="B41" s="874"/>
      <c r="C41" s="879"/>
      <c r="D41" s="877"/>
      <c r="E41" s="877"/>
      <c r="F41" s="877"/>
      <c r="G41" s="877"/>
      <c r="H41" s="877"/>
      <c r="I41" s="877"/>
      <c r="J41" s="877"/>
      <c r="K41" s="843"/>
      <c r="L41" s="845"/>
      <c r="M41" s="845"/>
      <c r="N41" s="845"/>
      <c r="O41" s="845"/>
      <c r="P41" s="845"/>
      <c r="Q41" s="845"/>
      <c r="R41" s="845"/>
      <c r="S41" s="845"/>
      <c r="T41" s="845"/>
      <c r="U41" s="845"/>
      <c r="V41" s="845"/>
      <c r="W41" s="845"/>
      <c r="X41" s="845"/>
      <c r="Y41" s="845"/>
      <c r="Z41" s="845"/>
      <c r="AA41" s="845"/>
      <c r="AB41" s="845"/>
      <c r="AC41" s="845"/>
      <c r="AD41" s="845"/>
      <c r="AE41" s="845"/>
      <c r="AF41" s="845"/>
      <c r="AG41" s="845"/>
      <c r="AH41" s="845"/>
      <c r="AI41" s="845"/>
      <c r="AJ41" s="845"/>
      <c r="AK41" s="845"/>
      <c r="AL41" s="845"/>
      <c r="AM41" s="845"/>
      <c r="AN41" s="845"/>
      <c r="AO41" s="846"/>
      <c r="AP41" s="2"/>
    </row>
    <row r="42" spans="2:86" ht="12" customHeight="1" x14ac:dyDescent="0.15">
      <c r="B42" s="874"/>
      <c r="C42" s="879"/>
      <c r="D42" s="877"/>
      <c r="E42" s="877"/>
      <c r="F42" s="877"/>
      <c r="G42" s="877"/>
      <c r="H42" s="877"/>
      <c r="I42" s="877"/>
      <c r="J42" s="877"/>
      <c r="K42" s="843"/>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847"/>
      <c r="AM42" s="847"/>
      <c r="AN42" s="847"/>
      <c r="AO42" s="848"/>
      <c r="AP42" s="35"/>
      <c r="CD42" s="2"/>
      <c r="CE42" s="2"/>
      <c r="CF42" s="2"/>
      <c r="CG42" s="2"/>
      <c r="CH42" s="2"/>
    </row>
    <row r="43" spans="2:86" ht="12" customHeight="1" x14ac:dyDescent="0.15">
      <c r="B43" s="874"/>
      <c r="C43" s="879"/>
      <c r="D43" s="877"/>
      <c r="E43" s="877"/>
      <c r="F43" s="877"/>
      <c r="G43" s="877"/>
      <c r="H43" s="877"/>
      <c r="I43" s="877"/>
      <c r="J43" s="878"/>
      <c r="K43" s="849" t="s">
        <v>362</v>
      </c>
      <c r="L43" s="849"/>
      <c r="M43" s="849"/>
      <c r="N43" s="849"/>
      <c r="O43" s="849"/>
      <c r="P43" s="849"/>
      <c r="Q43" s="849"/>
      <c r="R43" s="849"/>
      <c r="S43" s="849"/>
      <c r="T43" s="849"/>
      <c r="U43" s="849"/>
      <c r="V43" s="849"/>
      <c r="W43" s="849"/>
      <c r="X43" s="849"/>
      <c r="Y43" s="849"/>
      <c r="Z43" s="849"/>
      <c r="AA43" s="849"/>
      <c r="AB43" s="849"/>
      <c r="AC43" s="849"/>
      <c r="AD43" s="849"/>
      <c r="AE43" s="849"/>
      <c r="AF43" s="849"/>
      <c r="AG43" s="849"/>
      <c r="AH43" s="849"/>
      <c r="AI43" s="849"/>
      <c r="AJ43" s="849"/>
      <c r="AK43" s="849"/>
      <c r="AL43" s="849"/>
      <c r="AM43" s="849"/>
      <c r="AN43" s="849"/>
      <c r="AO43" s="849"/>
      <c r="AP43" s="35"/>
      <c r="CD43" s="2"/>
      <c r="CE43" s="2"/>
      <c r="CF43" s="2"/>
      <c r="CG43" s="2"/>
      <c r="CH43" s="2"/>
    </row>
    <row r="44" spans="2:86" ht="12" customHeight="1" x14ac:dyDescent="0.15">
      <c r="B44" s="874"/>
      <c r="C44" s="879"/>
      <c r="D44" s="877"/>
      <c r="E44" s="877"/>
      <c r="F44" s="877"/>
      <c r="G44" s="877"/>
      <c r="H44" s="877"/>
      <c r="I44" s="877"/>
      <c r="J44" s="878"/>
      <c r="K44" s="835" t="s">
        <v>363</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5"/>
      <c r="CD44" s="2"/>
      <c r="CE44" s="2"/>
      <c r="CF44" s="2"/>
      <c r="CG44" s="2"/>
      <c r="CH44" s="2"/>
    </row>
    <row r="45" spans="2:86" ht="12" customHeight="1" x14ac:dyDescent="0.15">
      <c r="B45" s="530"/>
      <c r="C45" s="880"/>
      <c r="D45" s="881"/>
      <c r="E45" s="881"/>
      <c r="F45" s="881"/>
      <c r="G45" s="881"/>
      <c r="H45" s="881"/>
      <c r="I45" s="881"/>
      <c r="J45" s="882"/>
      <c r="K45" s="838" t="s">
        <v>364</v>
      </c>
      <c r="L45" s="839"/>
      <c r="M45" s="839"/>
      <c r="N45" s="839"/>
      <c r="O45" s="839"/>
      <c r="P45" s="839"/>
      <c r="Q45" s="839"/>
      <c r="R45" s="839"/>
      <c r="S45" s="839"/>
      <c r="T45" s="839"/>
      <c r="U45" s="839"/>
      <c r="V45" s="839"/>
      <c r="W45" s="839"/>
      <c r="X45" s="839"/>
      <c r="Y45" s="839"/>
      <c r="Z45" s="839"/>
      <c r="AA45" s="839"/>
      <c r="AB45" s="839"/>
      <c r="AC45" s="839"/>
      <c r="AD45" s="839"/>
      <c r="AE45" s="839"/>
      <c r="AF45" s="839"/>
      <c r="AG45" s="839"/>
      <c r="AH45" s="839"/>
      <c r="AI45" s="839"/>
      <c r="AJ45" s="839"/>
      <c r="AK45" s="839"/>
      <c r="AL45" s="839"/>
      <c r="AM45" s="839"/>
      <c r="AN45" s="839"/>
      <c r="AO45" s="840"/>
      <c r="AP45" s="35"/>
      <c r="CD45" s="2"/>
      <c r="CE45" s="2"/>
      <c r="CF45" s="2"/>
      <c r="CG45" s="2"/>
      <c r="CH45" s="2"/>
    </row>
    <row r="46" spans="2:86" ht="12" customHeight="1" x14ac:dyDescent="0.2">
      <c r="B46" s="4" t="s">
        <v>365</v>
      </c>
      <c r="C46" s="205"/>
      <c r="D46" s="205"/>
      <c r="E46" s="205"/>
      <c r="F46" s="205"/>
      <c r="G46" s="205"/>
      <c r="H46" s="205"/>
      <c r="I46" s="205"/>
      <c r="J46" s="205"/>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1">
    <dataValidation type="list" allowBlank="1" showInputMessage="1" showErrorMessage="1" sqref="Y11:AB34" xr:uid="{5249D4BD-2880-4C91-9049-34B9736D3DE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45387F2-034B-44E8-85AB-145CC9D151CD}">
          <x14:formula1>
            <xm:f>'(参考)リスト'!$F$16:$F$21</xm:f>
          </x14:formula1>
          <xm:sqref>U11:X34</xm:sqref>
        </x14:dataValidation>
        <x14:dataValidation type="list" allowBlank="1" showInputMessage="1" showErrorMessage="1" xr:uid="{46E3BA52-3CC1-489D-B28E-A939FCB178EE}">
          <x14:formula1>
            <xm:f>'(参考)リスト'!$D$16:$D$18</xm:f>
          </x14:formula1>
          <xm:sqref>P11:Q34</xm:sqref>
        </x14:dataValidation>
        <x14:dataValidation type="list" allowBlank="1" showInputMessage="1" showErrorMessage="1" xr:uid="{C7CB71D0-8B37-4348-874F-F7AD06018DBD}">
          <x14:formula1>
            <xm:f>'(参考)リスト'!$E$16:$E$27</xm:f>
          </x14:formula1>
          <xm:sqref>R11:T34</xm:sqref>
        </x14:dataValidation>
        <x14:dataValidation type="list" allowBlank="1" showInputMessage="1" showErrorMessage="1" xr:uid="{7F559444-7266-4253-AEF6-02E094BCF7C8}">
          <x14:formula1>
            <xm:f>'(参考)リスト'!$B$16:$B$21</xm:f>
          </x14:formula1>
          <xm:sqref>L11:M34</xm:sqref>
        </x14:dataValidation>
        <x14:dataValidation type="list" allowBlank="1" showInputMessage="1" showErrorMessage="1" xr:uid="{DDFF2780-D931-41B1-B610-AB823574574F}">
          <x14:formula1>
            <xm:f>'(参考)リスト'!$G$16:$G$19</xm:f>
          </x14:formula1>
          <xm:sqref>AM35:AO38</xm:sqref>
        </x14:dataValidation>
        <x14:dataValidation type="list" allowBlank="1" showInputMessage="1" showErrorMessage="1" xr:uid="{22F84198-ABD6-49BA-BC74-B40A3629FEBE}">
          <x14:formula1>
            <xm:f>'(参考)リスト'!$C$16:$C$47</xm:f>
          </x14:formula1>
          <xm:sqref>N11:O34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R30" sqref="R30:T30"/>
    </sheetView>
  </sheetViews>
  <sheetFormatPr defaultColWidth="8.875" defaultRowHeight="13.5" x14ac:dyDescent="0.15"/>
  <cols>
    <col min="1" max="1" width="1.875" style="29" customWidth="1"/>
    <col min="2" max="60" width="2.125" style="90" customWidth="1"/>
    <col min="61" max="61" width="0.625" style="90" customWidth="1"/>
    <col min="62" max="62" width="2.125" style="90" customWidth="1"/>
    <col min="63" max="63" width="1" style="90" customWidth="1"/>
    <col min="64" max="65" width="2.125" style="90" customWidth="1"/>
    <col min="66" max="16384" width="8.875" style="29"/>
  </cols>
  <sheetData>
    <row r="2" spans="2:63" s="91" customFormat="1" ht="14.25" customHeight="1" x14ac:dyDescent="0.15">
      <c r="B2" s="92" t="s">
        <v>373</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94" customFormat="1" ht="17.25" customHeight="1" x14ac:dyDescent="0.15">
      <c r="B3" s="919" t="s">
        <v>60</v>
      </c>
      <c r="C3" s="920"/>
      <c r="D3" s="920"/>
      <c r="E3" s="921"/>
      <c r="F3" s="968" t="str">
        <f>+'様式A-1'!$D$3</f>
        <v>ナカヤマトンネル</v>
      </c>
      <c r="G3" s="969"/>
      <c r="H3" s="969"/>
      <c r="I3" s="969"/>
      <c r="J3" s="969"/>
      <c r="K3" s="969"/>
      <c r="L3" s="969"/>
      <c r="M3" s="969"/>
      <c r="N3" s="969"/>
      <c r="O3" s="969"/>
      <c r="P3" s="969"/>
      <c r="Q3" s="969"/>
      <c r="R3" s="969"/>
      <c r="S3" s="969"/>
      <c r="T3" s="970"/>
      <c r="U3" s="957" t="s">
        <v>374</v>
      </c>
      <c r="V3" s="958"/>
      <c r="W3" s="958"/>
      <c r="X3" s="927"/>
      <c r="Y3" s="927"/>
      <c r="Z3" s="935" t="str">
        <f>+'様式A-1'!$J$3</f>
        <v>一般県道藤生停車場錦帯橋線</v>
      </c>
      <c r="AA3" s="936"/>
      <c r="AB3" s="936"/>
      <c r="AC3" s="936"/>
      <c r="AD3" s="936"/>
      <c r="AE3" s="936"/>
      <c r="AF3" s="936"/>
      <c r="AG3" s="936"/>
      <c r="AH3" s="937"/>
      <c r="AI3" s="938" t="s">
        <v>224</v>
      </c>
      <c r="AJ3" s="939"/>
      <c r="AK3" s="939"/>
      <c r="AL3" s="939"/>
      <c r="AM3" s="939"/>
      <c r="AN3" s="940"/>
      <c r="AO3" s="959" t="str">
        <f>+'様式B (1)'!$S$3</f>
        <v>復建調査設計株式会社</v>
      </c>
      <c r="AP3" s="960"/>
      <c r="AQ3" s="960"/>
      <c r="AR3" s="960"/>
      <c r="AS3" s="960"/>
      <c r="AT3" s="960"/>
      <c r="AU3" s="960"/>
      <c r="AV3" s="961"/>
      <c r="AW3" s="945" t="s">
        <v>225</v>
      </c>
      <c r="AX3" s="946"/>
      <c r="AY3" s="946"/>
      <c r="AZ3" s="946"/>
      <c r="BA3" s="946"/>
      <c r="BB3" s="947"/>
      <c r="BC3" s="951">
        <f>+'様式B (1)'!$P$2</f>
        <v>45861</v>
      </c>
      <c r="BD3" s="952"/>
      <c r="BE3" s="952"/>
      <c r="BF3" s="952"/>
      <c r="BG3" s="952"/>
      <c r="BH3" s="952"/>
      <c r="BI3" s="952"/>
      <c r="BJ3" s="952"/>
      <c r="BK3" s="953"/>
    </row>
    <row r="4" spans="2:63" s="94" customFormat="1" ht="17.25" customHeight="1" x14ac:dyDescent="0.15">
      <c r="B4" s="928" t="s">
        <v>375</v>
      </c>
      <c r="C4" s="929"/>
      <c r="D4" s="929"/>
      <c r="E4" s="930"/>
      <c r="F4" s="931" t="str">
        <f>+'様式A-1'!$D$4</f>
        <v>中山トンネル</v>
      </c>
      <c r="G4" s="932"/>
      <c r="H4" s="932"/>
      <c r="I4" s="932"/>
      <c r="J4" s="932"/>
      <c r="K4" s="932"/>
      <c r="L4" s="932"/>
      <c r="M4" s="932"/>
      <c r="N4" s="932"/>
      <c r="O4" s="932"/>
      <c r="P4" s="932"/>
      <c r="Q4" s="932"/>
      <c r="R4" s="932"/>
      <c r="S4" s="932"/>
      <c r="T4" s="933"/>
      <c r="U4" s="957" t="s">
        <v>376</v>
      </c>
      <c r="V4" s="958"/>
      <c r="W4" s="958"/>
      <c r="X4" s="927"/>
      <c r="Y4" s="927"/>
      <c r="Z4" s="935" t="str">
        <f>+'様式A-1'!$R$3</f>
        <v>山口県岩国土木建築事務所</v>
      </c>
      <c r="AA4" s="936"/>
      <c r="AB4" s="936"/>
      <c r="AC4" s="936"/>
      <c r="AD4" s="936"/>
      <c r="AE4" s="936"/>
      <c r="AF4" s="936"/>
      <c r="AG4" s="936"/>
      <c r="AH4" s="937"/>
      <c r="AI4" s="941"/>
      <c r="AJ4" s="942"/>
      <c r="AK4" s="942"/>
      <c r="AL4" s="942"/>
      <c r="AM4" s="942"/>
      <c r="AN4" s="943"/>
      <c r="AO4" s="962" t="str">
        <f>+'様式B (1)'!$S$4</f>
        <v>小笠原洋</v>
      </c>
      <c r="AP4" s="963"/>
      <c r="AQ4" s="963"/>
      <c r="AR4" s="963"/>
      <c r="AS4" s="963"/>
      <c r="AT4" s="963"/>
      <c r="AU4" s="963"/>
      <c r="AV4" s="964"/>
      <c r="AW4" s="948"/>
      <c r="AX4" s="949"/>
      <c r="AY4" s="949"/>
      <c r="AZ4" s="949"/>
      <c r="BA4" s="949"/>
      <c r="BB4" s="950"/>
      <c r="BC4" s="954"/>
      <c r="BD4" s="955"/>
      <c r="BE4" s="955"/>
      <c r="BF4" s="955"/>
      <c r="BG4" s="955"/>
      <c r="BH4" s="955"/>
      <c r="BI4" s="955"/>
      <c r="BJ4" s="955"/>
      <c r="BK4" s="956"/>
    </row>
    <row r="5" spans="2:63" ht="42.75" customHeight="1" x14ac:dyDescent="0.15">
      <c r="B5" s="978" t="s">
        <v>286</v>
      </c>
      <c r="C5" s="973"/>
      <c r="D5" s="973"/>
      <c r="E5" s="973"/>
      <c r="F5" s="973"/>
      <c r="G5" s="974"/>
      <c r="H5" s="972" t="s">
        <v>261</v>
      </c>
      <c r="I5" s="973"/>
      <c r="J5" s="973"/>
      <c r="K5" s="973"/>
      <c r="L5" s="973"/>
      <c r="M5" s="973"/>
      <c r="N5" s="973"/>
      <c r="O5" s="974"/>
      <c r="P5" s="975" t="s">
        <v>377</v>
      </c>
      <c r="Q5" s="976"/>
      <c r="R5" s="976"/>
      <c r="S5" s="976"/>
      <c r="T5" s="976"/>
      <c r="U5" s="976"/>
      <c r="V5" s="976"/>
      <c r="W5" s="976"/>
      <c r="X5" s="976"/>
      <c r="Y5" s="976"/>
      <c r="Z5" s="976"/>
      <c r="AA5" s="976"/>
      <c r="AB5" s="976"/>
      <c r="AC5" s="976"/>
      <c r="AD5" s="976"/>
      <c r="AE5" s="976"/>
      <c r="AF5" s="976"/>
      <c r="AG5" s="976"/>
      <c r="AH5" s="976"/>
      <c r="AI5" s="976"/>
      <c r="AJ5" s="976"/>
      <c r="AK5" s="976"/>
      <c r="AL5" s="976"/>
      <c r="AM5" s="976"/>
      <c r="AN5" s="975" t="s">
        <v>378</v>
      </c>
      <c r="AO5" s="976"/>
      <c r="AP5" s="976"/>
      <c r="AQ5" s="976"/>
      <c r="AR5" s="976"/>
      <c r="AS5" s="976"/>
      <c r="AT5" s="976"/>
      <c r="AU5" s="976"/>
      <c r="AV5" s="976"/>
      <c r="AW5" s="976"/>
      <c r="AX5" s="976"/>
      <c r="AY5" s="976"/>
      <c r="AZ5" s="976"/>
      <c r="BA5" s="976"/>
      <c r="BB5" s="976"/>
      <c r="BC5" s="976"/>
      <c r="BD5" s="976"/>
      <c r="BE5" s="976"/>
      <c r="BF5" s="976"/>
      <c r="BG5" s="976"/>
      <c r="BH5" s="976"/>
      <c r="BI5" s="976"/>
      <c r="BJ5" s="976"/>
      <c r="BK5" s="977"/>
    </row>
    <row r="6" spans="2:63" ht="29.25" customHeight="1" x14ac:dyDescent="0.15">
      <c r="B6" s="971"/>
      <c r="C6" s="705"/>
      <c r="D6" s="705"/>
      <c r="E6" s="705"/>
      <c r="F6" s="705"/>
      <c r="G6" s="706"/>
      <c r="H6" s="934"/>
      <c r="I6" s="934"/>
      <c r="J6" s="934"/>
      <c r="K6" s="934"/>
      <c r="L6" s="934"/>
      <c r="M6" s="934"/>
      <c r="N6" s="934"/>
      <c r="O6" s="934"/>
      <c r="P6" s="917"/>
      <c r="Q6" s="918"/>
      <c r="R6" s="918"/>
      <c r="S6" s="918"/>
      <c r="T6" s="918"/>
      <c r="U6" s="918"/>
      <c r="V6" s="918"/>
      <c r="W6" s="918"/>
      <c r="X6" s="918"/>
      <c r="Y6" s="918"/>
      <c r="Z6" s="918"/>
      <c r="AA6" s="918"/>
      <c r="AB6" s="918"/>
      <c r="AC6" s="918"/>
      <c r="AD6" s="918"/>
      <c r="AE6" s="918"/>
      <c r="AF6" s="918"/>
      <c r="AG6" s="918"/>
      <c r="AH6" s="918"/>
      <c r="AI6" s="918"/>
      <c r="AJ6" s="918"/>
      <c r="AK6" s="918"/>
      <c r="AL6" s="918"/>
      <c r="AM6" s="918"/>
      <c r="AN6" s="965"/>
      <c r="AO6" s="966"/>
      <c r="AP6" s="966"/>
      <c r="AQ6" s="966"/>
      <c r="AR6" s="966"/>
      <c r="AS6" s="966"/>
      <c r="AT6" s="966"/>
      <c r="AU6" s="966"/>
      <c r="AV6" s="966"/>
      <c r="AW6" s="966"/>
      <c r="AX6" s="966"/>
      <c r="AY6" s="966"/>
      <c r="AZ6" s="966"/>
      <c r="BA6" s="966"/>
      <c r="BB6" s="966"/>
      <c r="BC6" s="966"/>
      <c r="BD6" s="966"/>
      <c r="BE6" s="966"/>
      <c r="BF6" s="966"/>
      <c r="BG6" s="966"/>
      <c r="BH6" s="966"/>
      <c r="BI6" s="966"/>
      <c r="BJ6" s="966"/>
      <c r="BK6" s="967"/>
    </row>
    <row r="7" spans="2:63" ht="29.25" customHeight="1" x14ac:dyDescent="0.15">
      <c r="B7" s="971"/>
      <c r="C7" s="705"/>
      <c r="D7" s="705"/>
      <c r="E7" s="705"/>
      <c r="F7" s="705"/>
      <c r="G7" s="706"/>
      <c r="H7" s="934"/>
      <c r="I7" s="934"/>
      <c r="J7" s="934"/>
      <c r="K7" s="934"/>
      <c r="L7" s="934"/>
      <c r="M7" s="934"/>
      <c r="N7" s="934"/>
      <c r="O7" s="934"/>
      <c r="P7" s="917"/>
      <c r="Q7" s="918"/>
      <c r="R7" s="918"/>
      <c r="S7" s="918"/>
      <c r="T7" s="918"/>
      <c r="U7" s="918"/>
      <c r="V7" s="918"/>
      <c r="W7" s="918"/>
      <c r="X7" s="918"/>
      <c r="Y7" s="918"/>
      <c r="Z7" s="918"/>
      <c r="AA7" s="918"/>
      <c r="AB7" s="918"/>
      <c r="AC7" s="918"/>
      <c r="AD7" s="918"/>
      <c r="AE7" s="918"/>
      <c r="AF7" s="918"/>
      <c r="AG7" s="918"/>
      <c r="AH7" s="918"/>
      <c r="AI7" s="918"/>
      <c r="AJ7" s="918"/>
      <c r="AK7" s="918"/>
      <c r="AL7" s="918"/>
      <c r="AM7" s="918"/>
      <c r="AN7" s="965"/>
      <c r="AO7" s="966"/>
      <c r="AP7" s="966"/>
      <c r="AQ7" s="966"/>
      <c r="AR7" s="966"/>
      <c r="AS7" s="966"/>
      <c r="AT7" s="966"/>
      <c r="AU7" s="966"/>
      <c r="AV7" s="966"/>
      <c r="AW7" s="966"/>
      <c r="AX7" s="966"/>
      <c r="AY7" s="966"/>
      <c r="AZ7" s="966"/>
      <c r="BA7" s="966"/>
      <c r="BB7" s="966"/>
      <c r="BC7" s="966"/>
      <c r="BD7" s="966"/>
      <c r="BE7" s="966"/>
      <c r="BF7" s="966"/>
      <c r="BG7" s="966"/>
      <c r="BH7" s="966"/>
      <c r="BI7" s="966"/>
      <c r="BJ7" s="966"/>
      <c r="BK7" s="967"/>
    </row>
    <row r="8" spans="2:63" ht="29.25" customHeight="1" x14ac:dyDescent="0.15">
      <c r="B8" s="922"/>
      <c r="C8" s="923"/>
      <c r="D8" s="923"/>
      <c r="E8" s="923"/>
      <c r="F8" s="923"/>
      <c r="G8" s="924"/>
      <c r="H8" s="925"/>
      <c r="I8" s="925"/>
      <c r="J8" s="925"/>
      <c r="K8" s="925"/>
      <c r="L8" s="925"/>
      <c r="M8" s="925"/>
      <c r="N8" s="925"/>
      <c r="O8" s="925"/>
      <c r="P8" s="926"/>
      <c r="Q8" s="927"/>
      <c r="R8" s="927"/>
      <c r="S8" s="927"/>
      <c r="T8" s="927"/>
      <c r="U8" s="927"/>
      <c r="V8" s="927"/>
      <c r="W8" s="927"/>
      <c r="X8" s="927"/>
      <c r="Y8" s="927"/>
      <c r="Z8" s="927"/>
      <c r="AA8" s="927"/>
      <c r="AB8" s="927"/>
      <c r="AC8" s="927"/>
      <c r="AD8" s="927"/>
      <c r="AE8" s="927"/>
      <c r="AF8" s="927"/>
      <c r="AG8" s="927"/>
      <c r="AH8" s="927"/>
      <c r="AI8" s="927"/>
      <c r="AJ8" s="927"/>
      <c r="AK8" s="927"/>
      <c r="AL8" s="927"/>
      <c r="AM8" s="927"/>
      <c r="AN8" s="926"/>
      <c r="AO8" s="927"/>
      <c r="AP8" s="927"/>
      <c r="AQ8" s="927"/>
      <c r="AR8" s="927"/>
      <c r="AS8" s="927"/>
      <c r="AT8" s="927"/>
      <c r="AU8" s="927"/>
      <c r="AV8" s="927"/>
      <c r="AW8" s="927"/>
      <c r="AX8" s="927"/>
      <c r="AY8" s="927"/>
      <c r="AZ8" s="927"/>
      <c r="BA8" s="927"/>
      <c r="BB8" s="927"/>
      <c r="BC8" s="927"/>
      <c r="BD8" s="927"/>
      <c r="BE8" s="927"/>
      <c r="BF8" s="927"/>
      <c r="BG8" s="927"/>
      <c r="BH8" s="927"/>
      <c r="BI8" s="927"/>
      <c r="BJ8" s="927"/>
      <c r="BK8" s="944"/>
    </row>
    <row r="9" spans="2:63" ht="29.25" customHeight="1" x14ac:dyDescent="0.15">
      <c r="B9" s="922"/>
      <c r="C9" s="923"/>
      <c r="D9" s="923"/>
      <c r="E9" s="923"/>
      <c r="F9" s="923"/>
      <c r="G9" s="924"/>
      <c r="H9" s="925"/>
      <c r="I9" s="925"/>
      <c r="J9" s="925"/>
      <c r="K9" s="925"/>
      <c r="L9" s="925"/>
      <c r="M9" s="925"/>
      <c r="N9" s="925"/>
      <c r="O9" s="925"/>
      <c r="P9" s="926"/>
      <c r="Q9" s="927"/>
      <c r="R9" s="927"/>
      <c r="S9" s="927"/>
      <c r="T9" s="927"/>
      <c r="U9" s="927"/>
      <c r="V9" s="927"/>
      <c r="W9" s="927"/>
      <c r="X9" s="927"/>
      <c r="Y9" s="927"/>
      <c r="Z9" s="927"/>
      <c r="AA9" s="927"/>
      <c r="AB9" s="927"/>
      <c r="AC9" s="927"/>
      <c r="AD9" s="927"/>
      <c r="AE9" s="927"/>
      <c r="AF9" s="927"/>
      <c r="AG9" s="927"/>
      <c r="AH9" s="927"/>
      <c r="AI9" s="927"/>
      <c r="AJ9" s="927"/>
      <c r="AK9" s="927"/>
      <c r="AL9" s="927"/>
      <c r="AM9" s="927"/>
      <c r="AN9" s="926"/>
      <c r="AO9" s="927"/>
      <c r="AP9" s="927"/>
      <c r="AQ9" s="927"/>
      <c r="AR9" s="927"/>
      <c r="AS9" s="927"/>
      <c r="AT9" s="927"/>
      <c r="AU9" s="927"/>
      <c r="AV9" s="927"/>
      <c r="AW9" s="927"/>
      <c r="AX9" s="927"/>
      <c r="AY9" s="927"/>
      <c r="AZ9" s="927"/>
      <c r="BA9" s="927"/>
      <c r="BB9" s="927"/>
      <c r="BC9" s="927"/>
      <c r="BD9" s="927"/>
      <c r="BE9" s="927"/>
      <c r="BF9" s="927"/>
      <c r="BG9" s="927"/>
      <c r="BH9" s="927"/>
      <c r="BI9" s="927"/>
      <c r="BJ9" s="927"/>
      <c r="BK9" s="944"/>
    </row>
    <row r="10" spans="2:63" ht="29.25" customHeight="1" x14ac:dyDescent="0.15">
      <c r="B10" s="922"/>
      <c r="C10" s="923"/>
      <c r="D10" s="923"/>
      <c r="E10" s="923"/>
      <c r="F10" s="923"/>
      <c r="G10" s="924"/>
      <c r="H10" s="925"/>
      <c r="I10" s="925"/>
      <c r="J10" s="925"/>
      <c r="K10" s="925"/>
      <c r="L10" s="925"/>
      <c r="M10" s="925"/>
      <c r="N10" s="925"/>
      <c r="O10" s="925"/>
      <c r="P10" s="926"/>
      <c r="Q10" s="927"/>
      <c r="R10" s="927"/>
      <c r="S10" s="927"/>
      <c r="T10" s="927"/>
      <c r="U10" s="927"/>
      <c r="V10" s="927"/>
      <c r="W10" s="927"/>
      <c r="X10" s="927"/>
      <c r="Y10" s="927"/>
      <c r="Z10" s="927"/>
      <c r="AA10" s="927"/>
      <c r="AB10" s="927"/>
      <c r="AC10" s="927"/>
      <c r="AD10" s="927"/>
      <c r="AE10" s="927"/>
      <c r="AF10" s="927"/>
      <c r="AG10" s="927"/>
      <c r="AH10" s="927"/>
      <c r="AI10" s="927"/>
      <c r="AJ10" s="927"/>
      <c r="AK10" s="927"/>
      <c r="AL10" s="927"/>
      <c r="AM10" s="927"/>
      <c r="AN10" s="926"/>
      <c r="AO10" s="927"/>
      <c r="AP10" s="927"/>
      <c r="AQ10" s="927"/>
      <c r="AR10" s="927"/>
      <c r="AS10" s="927"/>
      <c r="AT10" s="927"/>
      <c r="AU10" s="927"/>
      <c r="AV10" s="927"/>
      <c r="AW10" s="927"/>
      <c r="AX10" s="927"/>
      <c r="AY10" s="927"/>
      <c r="AZ10" s="927"/>
      <c r="BA10" s="927"/>
      <c r="BB10" s="927"/>
      <c r="BC10" s="927"/>
      <c r="BD10" s="927"/>
      <c r="BE10" s="927"/>
      <c r="BF10" s="927"/>
      <c r="BG10" s="927"/>
      <c r="BH10" s="927"/>
      <c r="BI10" s="927"/>
      <c r="BJ10" s="927"/>
      <c r="BK10" s="944"/>
    </row>
    <row r="11" spans="2:63" ht="29.25" customHeight="1" x14ac:dyDescent="0.15">
      <c r="B11" s="922"/>
      <c r="C11" s="923"/>
      <c r="D11" s="923"/>
      <c r="E11" s="923"/>
      <c r="F11" s="923"/>
      <c r="G11" s="924"/>
      <c r="H11" s="925"/>
      <c r="I11" s="925"/>
      <c r="J11" s="925"/>
      <c r="K11" s="925"/>
      <c r="L11" s="925"/>
      <c r="M11" s="925"/>
      <c r="N11" s="925"/>
      <c r="O11" s="925"/>
      <c r="P11" s="926"/>
      <c r="Q11" s="927"/>
      <c r="R11" s="927"/>
      <c r="S11" s="927"/>
      <c r="T11" s="927"/>
      <c r="U11" s="927"/>
      <c r="V11" s="927"/>
      <c r="W11" s="927"/>
      <c r="X11" s="927"/>
      <c r="Y11" s="927"/>
      <c r="Z11" s="927"/>
      <c r="AA11" s="927"/>
      <c r="AB11" s="927"/>
      <c r="AC11" s="927"/>
      <c r="AD11" s="927"/>
      <c r="AE11" s="927"/>
      <c r="AF11" s="927"/>
      <c r="AG11" s="927"/>
      <c r="AH11" s="927"/>
      <c r="AI11" s="927"/>
      <c r="AJ11" s="927"/>
      <c r="AK11" s="927"/>
      <c r="AL11" s="927"/>
      <c r="AM11" s="927"/>
      <c r="AN11" s="926"/>
      <c r="AO11" s="927"/>
      <c r="AP11" s="927"/>
      <c r="AQ11" s="927"/>
      <c r="AR11" s="927"/>
      <c r="AS11" s="927"/>
      <c r="AT11" s="927"/>
      <c r="AU11" s="927"/>
      <c r="AV11" s="927"/>
      <c r="AW11" s="927"/>
      <c r="AX11" s="927"/>
      <c r="AY11" s="927"/>
      <c r="AZ11" s="927"/>
      <c r="BA11" s="927"/>
      <c r="BB11" s="927"/>
      <c r="BC11" s="927"/>
      <c r="BD11" s="927"/>
      <c r="BE11" s="927"/>
      <c r="BF11" s="927"/>
      <c r="BG11" s="927"/>
      <c r="BH11" s="927"/>
      <c r="BI11" s="927"/>
      <c r="BJ11" s="927"/>
      <c r="BK11" s="944"/>
    </row>
    <row r="12" spans="2:63" ht="29.25" customHeight="1" x14ac:dyDescent="0.15">
      <c r="B12" s="922"/>
      <c r="C12" s="923"/>
      <c r="D12" s="923"/>
      <c r="E12" s="923"/>
      <c r="F12" s="923"/>
      <c r="G12" s="924"/>
      <c r="H12" s="925"/>
      <c r="I12" s="925"/>
      <c r="J12" s="925"/>
      <c r="K12" s="925"/>
      <c r="L12" s="925"/>
      <c r="M12" s="925"/>
      <c r="N12" s="925"/>
      <c r="O12" s="925"/>
      <c r="P12" s="926"/>
      <c r="Q12" s="927"/>
      <c r="R12" s="927"/>
      <c r="S12" s="927"/>
      <c r="T12" s="927"/>
      <c r="U12" s="927"/>
      <c r="V12" s="927"/>
      <c r="W12" s="927"/>
      <c r="X12" s="927"/>
      <c r="Y12" s="927"/>
      <c r="Z12" s="927"/>
      <c r="AA12" s="927"/>
      <c r="AB12" s="927"/>
      <c r="AC12" s="927"/>
      <c r="AD12" s="927"/>
      <c r="AE12" s="927"/>
      <c r="AF12" s="927"/>
      <c r="AG12" s="927"/>
      <c r="AH12" s="927"/>
      <c r="AI12" s="927"/>
      <c r="AJ12" s="927"/>
      <c r="AK12" s="927"/>
      <c r="AL12" s="927"/>
      <c r="AM12" s="927"/>
      <c r="AN12" s="926"/>
      <c r="AO12" s="927"/>
      <c r="AP12" s="927"/>
      <c r="AQ12" s="927"/>
      <c r="AR12" s="927"/>
      <c r="AS12" s="927"/>
      <c r="AT12" s="927"/>
      <c r="AU12" s="927"/>
      <c r="AV12" s="927"/>
      <c r="AW12" s="927"/>
      <c r="AX12" s="927"/>
      <c r="AY12" s="927"/>
      <c r="AZ12" s="927"/>
      <c r="BA12" s="927"/>
      <c r="BB12" s="927"/>
      <c r="BC12" s="927"/>
      <c r="BD12" s="927"/>
      <c r="BE12" s="927"/>
      <c r="BF12" s="927"/>
      <c r="BG12" s="927"/>
      <c r="BH12" s="927"/>
      <c r="BI12" s="927"/>
      <c r="BJ12" s="927"/>
      <c r="BK12" s="944"/>
    </row>
    <row r="13" spans="2:63" ht="29.25" customHeight="1" x14ac:dyDescent="0.15">
      <c r="B13" s="922"/>
      <c r="C13" s="923"/>
      <c r="D13" s="923"/>
      <c r="E13" s="923"/>
      <c r="F13" s="923"/>
      <c r="G13" s="924"/>
      <c r="H13" s="925"/>
      <c r="I13" s="925"/>
      <c r="J13" s="925"/>
      <c r="K13" s="925"/>
      <c r="L13" s="925"/>
      <c r="M13" s="925"/>
      <c r="N13" s="925"/>
      <c r="O13" s="925"/>
      <c r="P13" s="926"/>
      <c r="Q13" s="927"/>
      <c r="R13" s="927"/>
      <c r="S13" s="927"/>
      <c r="T13" s="927"/>
      <c r="U13" s="927"/>
      <c r="V13" s="927"/>
      <c r="W13" s="927"/>
      <c r="X13" s="927"/>
      <c r="Y13" s="927"/>
      <c r="Z13" s="927"/>
      <c r="AA13" s="927"/>
      <c r="AB13" s="927"/>
      <c r="AC13" s="927"/>
      <c r="AD13" s="927"/>
      <c r="AE13" s="927"/>
      <c r="AF13" s="927"/>
      <c r="AG13" s="927"/>
      <c r="AH13" s="927"/>
      <c r="AI13" s="927"/>
      <c r="AJ13" s="927"/>
      <c r="AK13" s="927"/>
      <c r="AL13" s="927"/>
      <c r="AM13" s="927"/>
      <c r="AN13" s="926"/>
      <c r="AO13" s="927"/>
      <c r="AP13" s="927"/>
      <c r="AQ13" s="927"/>
      <c r="AR13" s="927"/>
      <c r="AS13" s="927"/>
      <c r="AT13" s="927"/>
      <c r="AU13" s="927"/>
      <c r="AV13" s="927"/>
      <c r="AW13" s="927"/>
      <c r="AX13" s="927"/>
      <c r="AY13" s="927"/>
      <c r="AZ13" s="927"/>
      <c r="BA13" s="927"/>
      <c r="BB13" s="927"/>
      <c r="BC13" s="927"/>
      <c r="BD13" s="927"/>
      <c r="BE13" s="927"/>
      <c r="BF13" s="927"/>
      <c r="BG13" s="927"/>
      <c r="BH13" s="927"/>
      <c r="BI13" s="927"/>
      <c r="BJ13" s="927"/>
      <c r="BK13" s="944"/>
    </row>
    <row r="14" spans="2:63" ht="29.25" customHeight="1" x14ac:dyDescent="0.15">
      <c r="B14" s="922"/>
      <c r="C14" s="923"/>
      <c r="D14" s="923"/>
      <c r="E14" s="923"/>
      <c r="F14" s="923"/>
      <c r="G14" s="924"/>
      <c r="H14" s="925"/>
      <c r="I14" s="925"/>
      <c r="J14" s="925"/>
      <c r="K14" s="925"/>
      <c r="L14" s="925"/>
      <c r="M14" s="925"/>
      <c r="N14" s="925"/>
      <c r="O14" s="925"/>
      <c r="P14" s="926"/>
      <c r="Q14" s="927"/>
      <c r="R14" s="927"/>
      <c r="S14" s="927"/>
      <c r="T14" s="927"/>
      <c r="U14" s="927"/>
      <c r="V14" s="927"/>
      <c r="W14" s="927"/>
      <c r="X14" s="927"/>
      <c r="Y14" s="927"/>
      <c r="Z14" s="927"/>
      <c r="AA14" s="927"/>
      <c r="AB14" s="927"/>
      <c r="AC14" s="927"/>
      <c r="AD14" s="927"/>
      <c r="AE14" s="927"/>
      <c r="AF14" s="927"/>
      <c r="AG14" s="927"/>
      <c r="AH14" s="927"/>
      <c r="AI14" s="927"/>
      <c r="AJ14" s="927"/>
      <c r="AK14" s="927"/>
      <c r="AL14" s="927"/>
      <c r="AM14" s="927"/>
      <c r="AN14" s="926"/>
      <c r="AO14" s="927"/>
      <c r="AP14" s="927"/>
      <c r="AQ14" s="927"/>
      <c r="AR14" s="927"/>
      <c r="AS14" s="927"/>
      <c r="AT14" s="927"/>
      <c r="AU14" s="927"/>
      <c r="AV14" s="927"/>
      <c r="AW14" s="927"/>
      <c r="AX14" s="927"/>
      <c r="AY14" s="927"/>
      <c r="AZ14" s="927"/>
      <c r="BA14" s="927"/>
      <c r="BB14" s="927"/>
      <c r="BC14" s="927"/>
      <c r="BD14" s="927"/>
      <c r="BE14" s="927"/>
      <c r="BF14" s="927"/>
      <c r="BG14" s="927"/>
      <c r="BH14" s="927"/>
      <c r="BI14" s="927"/>
      <c r="BJ14" s="927"/>
      <c r="BK14" s="944"/>
    </row>
    <row r="15" spans="2:63" ht="29.25" customHeight="1" x14ac:dyDescent="0.15">
      <c r="B15" s="922"/>
      <c r="C15" s="923"/>
      <c r="D15" s="923"/>
      <c r="E15" s="923"/>
      <c r="F15" s="923"/>
      <c r="G15" s="924"/>
      <c r="H15" s="925"/>
      <c r="I15" s="925"/>
      <c r="J15" s="925"/>
      <c r="K15" s="925"/>
      <c r="L15" s="925"/>
      <c r="M15" s="925"/>
      <c r="N15" s="925"/>
      <c r="O15" s="925"/>
      <c r="P15" s="926"/>
      <c r="Q15" s="927"/>
      <c r="R15" s="927"/>
      <c r="S15" s="927"/>
      <c r="T15" s="927"/>
      <c r="U15" s="927"/>
      <c r="V15" s="927"/>
      <c r="W15" s="927"/>
      <c r="X15" s="927"/>
      <c r="Y15" s="927"/>
      <c r="Z15" s="927"/>
      <c r="AA15" s="927"/>
      <c r="AB15" s="927"/>
      <c r="AC15" s="927"/>
      <c r="AD15" s="927"/>
      <c r="AE15" s="927"/>
      <c r="AF15" s="927"/>
      <c r="AG15" s="927"/>
      <c r="AH15" s="927"/>
      <c r="AI15" s="927"/>
      <c r="AJ15" s="927"/>
      <c r="AK15" s="927"/>
      <c r="AL15" s="927"/>
      <c r="AM15" s="927"/>
      <c r="AN15" s="926"/>
      <c r="AO15" s="927"/>
      <c r="AP15" s="927"/>
      <c r="AQ15" s="927"/>
      <c r="AR15" s="927"/>
      <c r="AS15" s="927"/>
      <c r="AT15" s="927"/>
      <c r="AU15" s="927"/>
      <c r="AV15" s="927"/>
      <c r="AW15" s="927"/>
      <c r="AX15" s="927"/>
      <c r="AY15" s="927"/>
      <c r="AZ15" s="927"/>
      <c r="BA15" s="927"/>
      <c r="BB15" s="927"/>
      <c r="BC15" s="927"/>
      <c r="BD15" s="927"/>
      <c r="BE15" s="927"/>
      <c r="BF15" s="927"/>
      <c r="BG15" s="927"/>
      <c r="BH15" s="927"/>
      <c r="BI15" s="927"/>
      <c r="BJ15" s="927"/>
      <c r="BK15" s="944"/>
    </row>
    <row r="16" spans="2:63" ht="29.25" customHeight="1" x14ac:dyDescent="0.15">
      <c r="B16" s="922"/>
      <c r="C16" s="923"/>
      <c r="D16" s="923"/>
      <c r="E16" s="923"/>
      <c r="F16" s="923"/>
      <c r="G16" s="924"/>
      <c r="H16" s="925"/>
      <c r="I16" s="925"/>
      <c r="J16" s="925"/>
      <c r="K16" s="925"/>
      <c r="L16" s="925"/>
      <c r="M16" s="925"/>
      <c r="N16" s="925"/>
      <c r="O16" s="925"/>
      <c r="P16" s="926"/>
      <c r="Q16" s="927"/>
      <c r="R16" s="927"/>
      <c r="S16" s="927"/>
      <c r="T16" s="927"/>
      <c r="U16" s="927"/>
      <c r="V16" s="927"/>
      <c r="W16" s="927"/>
      <c r="X16" s="927"/>
      <c r="Y16" s="927"/>
      <c r="Z16" s="927"/>
      <c r="AA16" s="927"/>
      <c r="AB16" s="927"/>
      <c r="AC16" s="927"/>
      <c r="AD16" s="927"/>
      <c r="AE16" s="927"/>
      <c r="AF16" s="927"/>
      <c r="AG16" s="927"/>
      <c r="AH16" s="927"/>
      <c r="AI16" s="927"/>
      <c r="AJ16" s="927"/>
      <c r="AK16" s="927"/>
      <c r="AL16" s="927"/>
      <c r="AM16" s="927"/>
      <c r="AN16" s="926"/>
      <c r="AO16" s="927"/>
      <c r="AP16" s="927"/>
      <c r="AQ16" s="927"/>
      <c r="AR16" s="927"/>
      <c r="AS16" s="927"/>
      <c r="AT16" s="927"/>
      <c r="AU16" s="927"/>
      <c r="AV16" s="927"/>
      <c r="AW16" s="927"/>
      <c r="AX16" s="927"/>
      <c r="AY16" s="927"/>
      <c r="AZ16" s="927"/>
      <c r="BA16" s="927"/>
      <c r="BB16" s="927"/>
      <c r="BC16" s="927"/>
      <c r="BD16" s="927"/>
      <c r="BE16" s="927"/>
      <c r="BF16" s="927"/>
      <c r="BG16" s="927"/>
      <c r="BH16" s="927"/>
      <c r="BI16" s="927"/>
      <c r="BJ16" s="927"/>
      <c r="BK16" s="944"/>
    </row>
    <row r="17" spans="2:63" ht="29.25" customHeight="1" x14ac:dyDescent="0.15">
      <c r="B17" s="922"/>
      <c r="C17" s="923"/>
      <c r="D17" s="923"/>
      <c r="E17" s="923"/>
      <c r="F17" s="923"/>
      <c r="G17" s="924"/>
      <c r="H17" s="925"/>
      <c r="I17" s="925"/>
      <c r="J17" s="925"/>
      <c r="K17" s="925"/>
      <c r="L17" s="925"/>
      <c r="M17" s="925"/>
      <c r="N17" s="925"/>
      <c r="O17" s="925"/>
      <c r="P17" s="926"/>
      <c r="Q17" s="927"/>
      <c r="R17" s="927"/>
      <c r="S17" s="927"/>
      <c r="T17" s="927"/>
      <c r="U17" s="927"/>
      <c r="V17" s="927"/>
      <c r="W17" s="927"/>
      <c r="X17" s="927"/>
      <c r="Y17" s="927"/>
      <c r="Z17" s="927"/>
      <c r="AA17" s="927"/>
      <c r="AB17" s="927"/>
      <c r="AC17" s="927"/>
      <c r="AD17" s="927"/>
      <c r="AE17" s="927"/>
      <c r="AF17" s="927"/>
      <c r="AG17" s="927"/>
      <c r="AH17" s="927"/>
      <c r="AI17" s="927"/>
      <c r="AJ17" s="927"/>
      <c r="AK17" s="927"/>
      <c r="AL17" s="927"/>
      <c r="AM17" s="927"/>
      <c r="AN17" s="926"/>
      <c r="AO17" s="927"/>
      <c r="AP17" s="927"/>
      <c r="AQ17" s="927"/>
      <c r="AR17" s="927"/>
      <c r="AS17" s="927"/>
      <c r="AT17" s="927"/>
      <c r="AU17" s="927"/>
      <c r="AV17" s="927"/>
      <c r="AW17" s="927"/>
      <c r="AX17" s="927"/>
      <c r="AY17" s="927"/>
      <c r="AZ17" s="927"/>
      <c r="BA17" s="927"/>
      <c r="BB17" s="927"/>
      <c r="BC17" s="927"/>
      <c r="BD17" s="927"/>
      <c r="BE17" s="927"/>
      <c r="BF17" s="927"/>
      <c r="BG17" s="927"/>
      <c r="BH17" s="927"/>
      <c r="BI17" s="927"/>
      <c r="BJ17" s="927"/>
      <c r="BK17" s="944"/>
    </row>
    <row r="18" spans="2:63" ht="29.25" customHeight="1" x14ac:dyDescent="0.15">
      <c r="B18" s="922"/>
      <c r="C18" s="923"/>
      <c r="D18" s="923"/>
      <c r="E18" s="923"/>
      <c r="F18" s="923"/>
      <c r="G18" s="924"/>
      <c r="H18" s="925"/>
      <c r="I18" s="925"/>
      <c r="J18" s="925"/>
      <c r="K18" s="925"/>
      <c r="L18" s="925"/>
      <c r="M18" s="925"/>
      <c r="N18" s="925"/>
      <c r="O18" s="925"/>
      <c r="P18" s="926"/>
      <c r="Q18" s="927"/>
      <c r="R18" s="927"/>
      <c r="S18" s="927"/>
      <c r="T18" s="927"/>
      <c r="U18" s="927"/>
      <c r="V18" s="927"/>
      <c r="W18" s="927"/>
      <c r="X18" s="927"/>
      <c r="Y18" s="927"/>
      <c r="Z18" s="927"/>
      <c r="AA18" s="927"/>
      <c r="AB18" s="927"/>
      <c r="AC18" s="927"/>
      <c r="AD18" s="927"/>
      <c r="AE18" s="927"/>
      <c r="AF18" s="927"/>
      <c r="AG18" s="927"/>
      <c r="AH18" s="927"/>
      <c r="AI18" s="927"/>
      <c r="AJ18" s="927"/>
      <c r="AK18" s="927"/>
      <c r="AL18" s="927"/>
      <c r="AM18" s="927"/>
      <c r="AN18" s="926"/>
      <c r="AO18" s="927"/>
      <c r="AP18" s="927"/>
      <c r="AQ18" s="927"/>
      <c r="AR18" s="927"/>
      <c r="AS18" s="927"/>
      <c r="AT18" s="927"/>
      <c r="AU18" s="927"/>
      <c r="AV18" s="927"/>
      <c r="AW18" s="927"/>
      <c r="AX18" s="927"/>
      <c r="AY18" s="927"/>
      <c r="AZ18" s="927"/>
      <c r="BA18" s="927"/>
      <c r="BB18" s="927"/>
      <c r="BC18" s="927"/>
      <c r="BD18" s="927"/>
      <c r="BE18" s="927"/>
      <c r="BF18" s="927"/>
      <c r="BG18" s="927"/>
      <c r="BH18" s="927"/>
      <c r="BI18" s="927"/>
      <c r="BJ18" s="927"/>
      <c r="BK18" s="944"/>
    </row>
    <row r="19" spans="2:63" ht="29.25" customHeight="1" x14ac:dyDescent="0.15">
      <c r="B19" s="922"/>
      <c r="C19" s="923"/>
      <c r="D19" s="923"/>
      <c r="E19" s="923"/>
      <c r="F19" s="923"/>
      <c r="G19" s="924"/>
      <c r="H19" s="925"/>
      <c r="I19" s="925"/>
      <c r="J19" s="925"/>
      <c r="K19" s="925"/>
      <c r="L19" s="925"/>
      <c r="M19" s="925"/>
      <c r="N19" s="925"/>
      <c r="O19" s="925"/>
      <c r="P19" s="926"/>
      <c r="Q19" s="927"/>
      <c r="R19" s="927"/>
      <c r="S19" s="927"/>
      <c r="T19" s="927"/>
      <c r="U19" s="927"/>
      <c r="V19" s="927"/>
      <c r="W19" s="927"/>
      <c r="X19" s="927"/>
      <c r="Y19" s="927"/>
      <c r="Z19" s="927"/>
      <c r="AA19" s="927"/>
      <c r="AB19" s="927"/>
      <c r="AC19" s="927"/>
      <c r="AD19" s="927"/>
      <c r="AE19" s="927"/>
      <c r="AF19" s="927"/>
      <c r="AG19" s="927"/>
      <c r="AH19" s="927"/>
      <c r="AI19" s="927"/>
      <c r="AJ19" s="927"/>
      <c r="AK19" s="927"/>
      <c r="AL19" s="927"/>
      <c r="AM19" s="927"/>
      <c r="AN19" s="926"/>
      <c r="AO19" s="927"/>
      <c r="AP19" s="927"/>
      <c r="AQ19" s="927"/>
      <c r="AR19" s="927"/>
      <c r="AS19" s="927"/>
      <c r="AT19" s="927"/>
      <c r="AU19" s="927"/>
      <c r="AV19" s="927"/>
      <c r="AW19" s="927"/>
      <c r="AX19" s="927"/>
      <c r="AY19" s="927"/>
      <c r="AZ19" s="927"/>
      <c r="BA19" s="927"/>
      <c r="BB19" s="927"/>
      <c r="BC19" s="927"/>
      <c r="BD19" s="927"/>
      <c r="BE19" s="927"/>
      <c r="BF19" s="927"/>
      <c r="BG19" s="927"/>
      <c r="BH19" s="927"/>
      <c r="BI19" s="927"/>
      <c r="BJ19" s="927"/>
      <c r="BK19" s="944"/>
    </row>
    <row r="20" spans="2:63" x14ac:dyDescent="0.15">
      <c r="B20" s="95"/>
      <c r="C20" s="95"/>
      <c r="D20" s="31" t="s">
        <v>379</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3" t="s">
        <v>380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98"/>
  <sheetViews>
    <sheetView showGridLines="0" showZeros="0" view="pageBreakPreview" zoomScaleNormal="85" zoomScaleSheetLayoutView="100" workbookViewId="0"/>
  </sheetViews>
  <sheetFormatPr defaultColWidth="9" defaultRowHeight="12" x14ac:dyDescent="0.15"/>
  <cols>
    <col min="1" max="1" width="2.75" style="96" customWidth="1"/>
    <col min="2" max="3" width="5.75" style="98" customWidth="1"/>
    <col min="4" max="4" width="5.625" style="98" customWidth="1"/>
    <col min="5" max="16" width="4.75" style="96" customWidth="1"/>
    <col min="17" max="28" width="6.375" style="96" customWidth="1"/>
    <col min="29" max="29" width="4" style="96" customWidth="1"/>
    <col min="30" max="16384" width="9" style="96"/>
  </cols>
  <sheetData>
    <row r="1" spans="1:36" ht="20.25" customHeight="1" x14ac:dyDescent="0.15">
      <c r="B1" s="97" t="s">
        <v>381</v>
      </c>
      <c r="C1" s="32"/>
      <c r="D1" s="32"/>
      <c r="E1" s="33"/>
      <c r="F1" s="33"/>
      <c r="G1" s="33"/>
      <c r="H1" s="33"/>
      <c r="I1" s="33"/>
      <c r="J1" s="33"/>
      <c r="K1" s="33"/>
      <c r="L1" s="33"/>
      <c r="M1" s="33"/>
      <c r="N1" s="33"/>
      <c r="O1" s="33"/>
      <c r="P1" s="33"/>
      <c r="Q1" s="33"/>
      <c r="R1" s="33"/>
      <c r="S1" s="33"/>
      <c r="T1" s="33"/>
      <c r="U1" s="33"/>
      <c r="V1" s="33"/>
      <c r="W1" s="33"/>
      <c r="X1" s="33"/>
      <c r="Y1" s="33"/>
      <c r="Z1" s="33"/>
      <c r="AA1" s="33"/>
      <c r="AB1" s="33"/>
      <c r="AC1" s="33"/>
    </row>
    <row r="2" spans="1:36" x14ac:dyDescent="0.15">
      <c r="B2" s="1002" t="s">
        <v>532</v>
      </c>
      <c r="C2" s="1002"/>
      <c r="D2" s="1002"/>
      <c r="E2" s="1002"/>
      <c r="F2" s="1003" t="str">
        <f>+'様式A-1'!$D$3</f>
        <v>ナカヤマトンネル</v>
      </c>
      <c r="G2" s="1003"/>
      <c r="H2" s="1003"/>
      <c r="I2" s="1003"/>
      <c r="J2" s="1003"/>
      <c r="K2" s="1003"/>
      <c r="L2" s="997" t="s">
        <v>533</v>
      </c>
      <c r="M2" s="997"/>
      <c r="N2" s="997"/>
      <c r="O2" s="1003" t="str">
        <f>+'様式A-1'!$J$3</f>
        <v>一般県道藤生停車場錦帯橋線</v>
      </c>
      <c r="P2" s="1003"/>
      <c r="Q2" s="1003"/>
      <c r="R2" s="1003"/>
      <c r="S2" s="1003"/>
      <c r="T2" s="1004" t="s">
        <v>538</v>
      </c>
      <c r="U2" s="1005"/>
      <c r="V2" s="984" t="str">
        <f>+'様式B (1)'!$S$3</f>
        <v>復建調査設計株式会社</v>
      </c>
      <c r="W2" s="985"/>
      <c r="X2" s="986"/>
      <c r="Y2" s="987" t="s">
        <v>539</v>
      </c>
      <c r="Z2" s="989">
        <f>+'様式B (1)'!$P$2</f>
        <v>45861</v>
      </c>
      <c r="AA2" s="990"/>
      <c r="AB2" s="991"/>
    </row>
    <row r="3" spans="1:36" ht="12" customHeight="1" x14ac:dyDescent="0.15">
      <c r="A3" s="96" t="s">
        <v>382</v>
      </c>
      <c r="B3" s="995" t="s">
        <v>536</v>
      </c>
      <c r="C3" s="995"/>
      <c r="D3" s="995"/>
      <c r="E3" s="995"/>
      <c r="F3" s="996" t="str">
        <f>+'様式A-1'!$D$4</f>
        <v>中山トンネル</v>
      </c>
      <c r="G3" s="996"/>
      <c r="H3" s="996"/>
      <c r="I3" s="996"/>
      <c r="J3" s="996"/>
      <c r="K3" s="996"/>
      <c r="L3" s="997" t="s">
        <v>537</v>
      </c>
      <c r="M3" s="997"/>
      <c r="N3" s="997"/>
      <c r="O3" s="998" t="str">
        <f>+'様式A-1'!$R$3</f>
        <v>山口県岩国土木建築事務所</v>
      </c>
      <c r="P3" s="998"/>
      <c r="Q3" s="998"/>
      <c r="R3" s="998"/>
      <c r="S3" s="998"/>
      <c r="T3" s="1006"/>
      <c r="U3" s="1007"/>
      <c r="V3" s="999" t="str">
        <f>+'様式B (1)'!$S$4</f>
        <v>小笠原洋</v>
      </c>
      <c r="W3" s="1000"/>
      <c r="X3" s="1001"/>
      <c r="Y3" s="988"/>
      <c r="Z3" s="992"/>
      <c r="AA3" s="993"/>
      <c r="AB3" s="994"/>
    </row>
    <row r="4" spans="1:36" ht="12" customHeight="1" x14ac:dyDescent="0.15">
      <c r="B4" s="979"/>
      <c r="C4" s="980"/>
      <c r="D4" s="980"/>
      <c r="E4" s="980"/>
      <c r="F4" s="980"/>
      <c r="G4" s="980"/>
      <c r="H4" s="980"/>
      <c r="I4" s="980"/>
      <c r="J4" s="980"/>
      <c r="K4" s="980"/>
      <c r="L4" s="980"/>
      <c r="M4" s="980"/>
      <c r="N4" s="980"/>
      <c r="O4" s="980"/>
      <c r="P4" s="980"/>
      <c r="Q4" s="980"/>
      <c r="R4" s="980"/>
      <c r="S4" s="980"/>
      <c r="T4" s="980"/>
      <c r="U4" s="980"/>
      <c r="V4" s="980"/>
      <c r="W4" s="980"/>
      <c r="X4" s="980"/>
      <c r="Y4" s="980"/>
      <c r="Z4" s="100"/>
      <c r="AA4" s="53"/>
      <c r="AB4" s="101"/>
      <c r="AC4" s="54"/>
      <c r="AD4" s="211"/>
      <c r="AE4" s="211"/>
      <c r="AF4" s="211"/>
      <c r="AG4" s="211"/>
      <c r="AH4" s="211"/>
      <c r="AI4" s="211"/>
      <c r="AJ4" s="211"/>
    </row>
    <row r="5" spans="1:36" ht="12.75" customHeight="1" thickBot="1" x14ac:dyDescent="0.2">
      <c r="B5" s="981" t="s">
        <v>383</v>
      </c>
      <c r="C5" s="982"/>
      <c r="D5" s="982"/>
      <c r="E5" s="982"/>
      <c r="F5" s="982"/>
      <c r="G5" s="982"/>
      <c r="H5" s="982"/>
      <c r="I5" s="982"/>
      <c r="J5" s="982"/>
      <c r="K5" s="982"/>
      <c r="L5" s="982"/>
      <c r="M5" s="982"/>
      <c r="N5" s="982"/>
      <c r="O5" s="982"/>
      <c r="P5" s="982"/>
      <c r="Q5" s="982"/>
      <c r="R5" s="982"/>
      <c r="S5" s="982"/>
      <c r="T5" s="982"/>
      <c r="U5" s="982"/>
      <c r="V5" s="982"/>
      <c r="W5" s="982"/>
      <c r="X5" s="982"/>
      <c r="Y5" s="982"/>
      <c r="Z5" s="982"/>
      <c r="AA5" s="982"/>
      <c r="AB5" s="983"/>
      <c r="AC5" s="33"/>
      <c r="AD5" s="211"/>
      <c r="AE5" s="211"/>
      <c r="AF5" s="211"/>
      <c r="AG5" s="211"/>
      <c r="AH5" s="211"/>
      <c r="AI5" s="211"/>
      <c r="AJ5" s="211"/>
    </row>
    <row r="6" spans="1:36" ht="13.5" customHeight="1" x14ac:dyDescent="0.15">
      <c r="B6" s="1008" t="s">
        <v>321</v>
      </c>
      <c r="C6" s="1009"/>
      <c r="D6" s="1010"/>
      <c r="E6" s="1011" t="s">
        <v>322</v>
      </c>
      <c r="F6" s="1012"/>
      <c r="G6" s="1012"/>
      <c r="H6" s="1012"/>
      <c r="I6" s="1012"/>
      <c r="J6" s="1012"/>
      <c r="K6" s="1012"/>
      <c r="L6" s="1012"/>
      <c r="M6" s="1012"/>
      <c r="N6" s="1012"/>
      <c r="O6" s="1012"/>
      <c r="P6" s="1012"/>
      <c r="Q6" s="1011" t="s">
        <v>323</v>
      </c>
      <c r="R6" s="1012"/>
      <c r="S6" s="1012"/>
      <c r="T6" s="1012"/>
      <c r="U6" s="1012"/>
      <c r="V6" s="1012"/>
      <c r="W6" s="1012"/>
      <c r="X6" s="1012"/>
      <c r="Y6" s="1012"/>
      <c r="Z6" s="1012"/>
      <c r="AA6" s="1012"/>
      <c r="AB6" s="1013"/>
      <c r="AC6" s="51"/>
      <c r="AD6" s="51"/>
    </row>
    <row r="7" spans="1:36" ht="13.5" x14ac:dyDescent="0.15">
      <c r="B7" s="1014" t="s">
        <v>324</v>
      </c>
      <c r="C7" s="1016" t="s">
        <v>325</v>
      </c>
      <c r="D7" s="1019" t="s">
        <v>326</v>
      </c>
      <c r="E7" s="1021" t="s">
        <v>384</v>
      </c>
      <c r="F7" s="1022"/>
      <c r="G7" s="1022"/>
      <c r="H7" s="1022"/>
      <c r="I7" s="1022"/>
      <c r="J7" s="1022"/>
      <c r="K7" s="1022"/>
      <c r="L7" s="1022"/>
      <c r="M7" s="1022"/>
      <c r="N7" s="1022"/>
      <c r="O7" s="1022"/>
      <c r="P7" s="1023"/>
      <c r="Q7" s="1021" t="s">
        <v>328</v>
      </c>
      <c r="R7" s="1022"/>
      <c r="S7" s="1022"/>
      <c r="T7" s="1022"/>
      <c r="U7" s="1024" t="s">
        <v>329</v>
      </c>
      <c r="V7" s="1022"/>
      <c r="W7" s="1022"/>
      <c r="X7" s="1022"/>
      <c r="Y7" s="1022"/>
      <c r="Z7" s="1022"/>
      <c r="AA7" s="1022"/>
      <c r="AB7" s="1025"/>
      <c r="AC7" s="51"/>
      <c r="AD7" s="51"/>
    </row>
    <row r="8" spans="1:36" ht="13.5" x14ac:dyDescent="0.15">
      <c r="B8" s="1014"/>
      <c r="C8" s="1017"/>
      <c r="D8" s="1019"/>
      <c r="E8" s="1021" t="s">
        <v>331</v>
      </c>
      <c r="F8" s="1022"/>
      <c r="G8" s="1022"/>
      <c r="H8" s="1023"/>
      <c r="I8" s="1022" t="s">
        <v>332</v>
      </c>
      <c r="J8" s="1022"/>
      <c r="K8" s="1022"/>
      <c r="L8" s="1023"/>
      <c r="M8" s="1022" t="s">
        <v>333</v>
      </c>
      <c r="N8" s="1022"/>
      <c r="O8" s="1022"/>
      <c r="P8" s="1023"/>
      <c r="Q8" s="1021" t="s">
        <v>334</v>
      </c>
      <c r="R8" s="1022"/>
      <c r="S8" s="1022"/>
      <c r="T8" s="1022"/>
      <c r="U8" s="1024" t="s">
        <v>332</v>
      </c>
      <c r="V8" s="1022"/>
      <c r="W8" s="1022"/>
      <c r="X8" s="1022"/>
      <c r="Y8" s="1024" t="s">
        <v>333</v>
      </c>
      <c r="Z8" s="1022"/>
      <c r="AA8" s="1022"/>
      <c r="AB8" s="1025"/>
      <c r="AC8" s="50"/>
      <c r="AD8" s="50"/>
      <c r="AE8" s="50"/>
      <c r="AF8" s="50"/>
      <c r="AG8" s="50"/>
      <c r="AH8" s="50"/>
      <c r="AI8" s="50"/>
      <c r="AJ8" s="50"/>
    </row>
    <row r="9" spans="1:36" s="98" customFormat="1" x14ac:dyDescent="0.15">
      <c r="B9" s="1015"/>
      <c r="C9" s="1018"/>
      <c r="D9" s="1020"/>
      <c r="E9" s="55" t="s">
        <v>335</v>
      </c>
      <c r="F9" s="57" t="s">
        <v>336</v>
      </c>
      <c r="G9" s="57" t="s">
        <v>337</v>
      </c>
      <c r="H9" s="209" t="s">
        <v>338</v>
      </c>
      <c r="I9" s="59" t="s">
        <v>335</v>
      </c>
      <c r="J9" s="57" t="s">
        <v>336</v>
      </c>
      <c r="K9" s="57" t="s">
        <v>337</v>
      </c>
      <c r="L9" s="209" t="s">
        <v>338</v>
      </c>
      <c r="M9" s="59" t="s">
        <v>335</v>
      </c>
      <c r="N9" s="57" t="s">
        <v>336</v>
      </c>
      <c r="O9" s="57" t="s">
        <v>337</v>
      </c>
      <c r="P9" s="209" t="s">
        <v>338</v>
      </c>
      <c r="Q9" s="207" t="s">
        <v>335</v>
      </c>
      <c r="R9" s="67" t="s">
        <v>336</v>
      </c>
      <c r="S9" s="57" t="s">
        <v>337</v>
      </c>
      <c r="T9" s="208" t="s">
        <v>338</v>
      </c>
      <c r="U9" s="210" t="s">
        <v>335</v>
      </c>
      <c r="V9" s="67" t="s">
        <v>336</v>
      </c>
      <c r="W9" s="57" t="s">
        <v>337</v>
      </c>
      <c r="X9" s="208" t="s">
        <v>338</v>
      </c>
      <c r="Y9" s="210" t="s">
        <v>335</v>
      </c>
      <c r="Z9" s="67" t="s">
        <v>336</v>
      </c>
      <c r="AA9" s="57" t="s">
        <v>337</v>
      </c>
      <c r="AB9" s="81" t="s">
        <v>338</v>
      </c>
      <c r="AC9" s="50"/>
      <c r="AD9" s="50"/>
      <c r="AE9" s="50"/>
      <c r="AF9" s="50"/>
      <c r="AG9" s="50"/>
      <c r="AH9" s="50"/>
      <c r="AI9" s="50"/>
      <c r="AJ9" s="50"/>
    </row>
    <row r="10" spans="1:36" x14ac:dyDescent="0.15">
      <c r="B10" s="212" t="str">
        <f>+'様式D-3_PS'!AV5</f>
        <v>PS</v>
      </c>
      <c r="C10" s="213">
        <f>+'様式D-3_PS'!AW5</f>
        <v>0</v>
      </c>
      <c r="D10" s="214" t="str">
        <f>+'様式D-3_PS'!AX5</f>
        <v>Ⅱ</v>
      </c>
      <c r="E10" s="56">
        <f>+'様式D-3_PS'!AY5</f>
        <v>0</v>
      </c>
      <c r="F10" s="58">
        <f>+'様式D-3_PS'!AZ5</f>
        <v>0</v>
      </c>
      <c r="G10" s="58">
        <f>+'様式D-3_PS'!BA5</f>
        <v>0</v>
      </c>
      <c r="H10" s="215">
        <f>+'様式D-3_PS'!BB5</f>
        <v>0</v>
      </c>
      <c r="I10" s="216">
        <f>+'様式D-3_PS'!BC5</f>
        <v>0</v>
      </c>
      <c r="J10" s="58">
        <f>+'様式D-3_PS'!BD5</f>
        <v>0</v>
      </c>
      <c r="K10" s="58">
        <f>+'様式D-3_PS'!BE5</f>
        <v>0</v>
      </c>
      <c r="L10" s="215">
        <f>+'様式D-3_PS'!BF5</f>
        <v>1</v>
      </c>
      <c r="M10" s="216">
        <f>+'様式D-3_PS'!BG5</f>
        <v>0</v>
      </c>
      <c r="N10" s="58">
        <f>+'様式D-3_PS'!BH5</f>
        <v>0</v>
      </c>
      <c r="O10" s="58">
        <f>+'様式D-3_PS'!BI5</f>
        <v>0</v>
      </c>
      <c r="P10" s="215">
        <f>+'様式D-3_PS'!BJ5</f>
        <v>0</v>
      </c>
      <c r="Q10" s="217" t="str">
        <f>+'様式D-3_PS'!BK5</f>
        <v/>
      </c>
      <c r="R10" s="218" t="str">
        <f>+'様式D-3_PS'!BL5</f>
        <v/>
      </c>
      <c r="S10" s="218" t="str">
        <f>+'様式D-3_PS'!BM5</f>
        <v/>
      </c>
      <c r="T10" s="219" t="str">
        <f>+'様式D-3_PS'!BN5</f>
        <v/>
      </c>
      <c r="U10" s="220">
        <f>+'様式D-3_PS'!BO5</f>
        <v>0</v>
      </c>
      <c r="V10" s="80">
        <f>+'様式D-3_PS'!BP5</f>
        <v>0</v>
      </c>
      <c r="W10" s="80">
        <f>+'様式D-3_PS'!BQ5</f>
        <v>0</v>
      </c>
      <c r="X10" s="221">
        <f>+'様式D-3_PS'!BR5</f>
        <v>0.3</v>
      </c>
      <c r="Y10" s="222">
        <f>+'様式D-3_PS'!BS5</f>
        <v>0</v>
      </c>
      <c r="Z10" s="80">
        <f>+'様式D-3_PS'!BT5</f>
        <v>0</v>
      </c>
      <c r="AA10" s="80">
        <f>+'様式D-3_PS'!BU5</f>
        <v>0</v>
      </c>
      <c r="AB10" s="82">
        <f>+'様式D-3_PS'!BV5</f>
        <v>0</v>
      </c>
      <c r="AC10" s="50"/>
      <c r="AD10" s="50"/>
      <c r="AE10" s="50"/>
      <c r="AF10" s="50"/>
      <c r="AG10" s="50"/>
      <c r="AH10" s="50"/>
      <c r="AI10" s="50"/>
      <c r="AJ10" s="50"/>
    </row>
    <row r="11" spans="1:36" x14ac:dyDescent="0.15">
      <c r="B11" s="212" t="str">
        <f>+'様式D-3_S001'!AV5</f>
        <v>S001</v>
      </c>
      <c r="C11" s="223">
        <f>+'様式D-3_S001'!AW5</f>
        <v>7.65</v>
      </c>
      <c r="D11" s="214" t="str">
        <f>+'様式D-3_S001'!AX5</f>
        <v>Ⅲ</v>
      </c>
      <c r="E11" s="56">
        <f>+'様式D-3_S001'!AY5</f>
        <v>0</v>
      </c>
      <c r="F11" s="58">
        <f>+'様式D-3_S001'!AZ5</f>
        <v>0</v>
      </c>
      <c r="G11" s="58">
        <f>+'様式D-3_S001'!BA5</f>
        <v>0</v>
      </c>
      <c r="H11" s="215">
        <f>+'様式D-3_S001'!BB5</f>
        <v>0</v>
      </c>
      <c r="I11" s="216">
        <f>+'様式D-3_S001'!BC5</f>
        <v>0</v>
      </c>
      <c r="J11" s="58">
        <f>+'様式D-3_S001'!BD5</f>
        <v>1</v>
      </c>
      <c r="K11" s="58">
        <f>+'様式D-3_S001'!BE5</f>
        <v>0</v>
      </c>
      <c r="L11" s="215">
        <f>+'様式D-3_S001'!BF5</f>
        <v>1</v>
      </c>
      <c r="M11" s="216">
        <f>+'様式D-3_S001'!BG5</f>
        <v>0</v>
      </c>
      <c r="N11" s="58">
        <f>+'様式D-3_S001'!BH5</f>
        <v>0</v>
      </c>
      <c r="O11" s="58">
        <f>+'様式D-3_S001'!BI5</f>
        <v>0</v>
      </c>
      <c r="P11" s="215">
        <f>+'様式D-3_S001'!BJ5</f>
        <v>0</v>
      </c>
      <c r="Q11" s="224" t="str">
        <f>+'様式D-3_S001'!BK5</f>
        <v/>
      </c>
      <c r="R11" s="218" t="str">
        <f>+'様式D-3_S001'!BL5</f>
        <v/>
      </c>
      <c r="S11" s="218" t="str">
        <f>+'様式D-3_S001'!BM5</f>
        <v/>
      </c>
      <c r="T11" s="219" t="str">
        <f>+'様式D-3_S001'!BN5</f>
        <v/>
      </c>
      <c r="U11" s="220">
        <f>+'様式D-3_S001'!BO5</f>
        <v>0</v>
      </c>
      <c r="V11" s="80">
        <f>+'様式D-3_S001'!BP5</f>
        <v>2.0000000000000004E-2</v>
      </c>
      <c r="W11" s="80">
        <f>+'様式D-3_S001'!BQ5</f>
        <v>0</v>
      </c>
      <c r="X11" s="221">
        <f>+'様式D-3_S001'!BR5</f>
        <v>2.3400000000000001E-2</v>
      </c>
      <c r="Y11" s="222">
        <f>+'様式D-3_S001'!BS5</f>
        <v>0</v>
      </c>
      <c r="Z11" s="80">
        <f>+'様式D-3_S001'!BT5</f>
        <v>0</v>
      </c>
      <c r="AA11" s="80">
        <f>+'様式D-3_S001'!BU5</f>
        <v>0</v>
      </c>
      <c r="AB11" s="82">
        <f>+'様式D-3_S001'!BV5</f>
        <v>0</v>
      </c>
      <c r="AC11" s="50"/>
      <c r="AD11" s="50"/>
      <c r="AE11" s="50"/>
      <c r="AF11" s="50"/>
      <c r="AG11" s="50"/>
      <c r="AH11" s="50"/>
      <c r="AI11" s="50"/>
      <c r="AJ11" s="50"/>
    </row>
    <row r="12" spans="1:36" x14ac:dyDescent="0.15">
      <c r="B12" s="212" t="str">
        <f>+'様式D-3_S002'!AV5</f>
        <v>S002</v>
      </c>
      <c r="C12" s="223">
        <f>+'様式D-3_S002'!AW5</f>
        <v>10.4</v>
      </c>
      <c r="D12" s="214" t="str">
        <f>+'様式D-3_S002'!AX5</f>
        <v>Ⅰ</v>
      </c>
      <c r="E12" s="56">
        <f>+'様式D-3_S002'!AY5</f>
        <v>0</v>
      </c>
      <c r="F12" s="58">
        <f>+'様式D-3_S002'!AZ5</f>
        <v>0</v>
      </c>
      <c r="G12" s="58">
        <f>+'様式D-3_S002'!BA5</f>
        <v>0</v>
      </c>
      <c r="H12" s="215">
        <f>+'様式D-3_S002'!BB5</f>
        <v>0</v>
      </c>
      <c r="I12" s="216">
        <f>+'様式D-3_S002'!BC5</f>
        <v>0</v>
      </c>
      <c r="J12" s="58">
        <f>+'様式D-3_S002'!BD5</f>
        <v>0</v>
      </c>
      <c r="K12" s="58">
        <f>+'様式D-3_S002'!BE5</f>
        <v>0</v>
      </c>
      <c r="L12" s="215">
        <f>+'様式D-3_S002'!BF5</f>
        <v>0</v>
      </c>
      <c r="M12" s="216">
        <f>+'様式D-3_S002'!BG5</f>
        <v>0</v>
      </c>
      <c r="N12" s="58">
        <f>+'様式D-3_S002'!BH5</f>
        <v>0</v>
      </c>
      <c r="O12" s="58">
        <f>+'様式D-3_S002'!BI5</f>
        <v>0</v>
      </c>
      <c r="P12" s="215">
        <f>+'様式D-3_S002'!BJ5</f>
        <v>0</v>
      </c>
      <c r="Q12" s="217" t="str">
        <f>+'様式D-3_S002'!BK5</f>
        <v/>
      </c>
      <c r="R12" s="218" t="str">
        <f>+'様式D-3_S002'!BL5</f>
        <v/>
      </c>
      <c r="S12" s="225" t="str">
        <f>+'様式D-3_S002'!BM5</f>
        <v/>
      </c>
      <c r="T12" s="219" t="str">
        <f>+'様式D-3_S002'!BN5</f>
        <v/>
      </c>
      <c r="U12" s="220">
        <f>+'様式D-3_S002'!BO5</f>
        <v>0</v>
      </c>
      <c r="V12" s="80">
        <f>+'様式D-3_S002'!BP5</f>
        <v>0</v>
      </c>
      <c r="W12" s="80">
        <f>+'様式D-3_S002'!BQ5</f>
        <v>0</v>
      </c>
      <c r="X12" s="221">
        <f>+'様式D-3_S002'!BR5</f>
        <v>0</v>
      </c>
      <c r="Y12" s="222">
        <f>+'様式D-3_S002'!BS5</f>
        <v>0</v>
      </c>
      <c r="Z12" s="80">
        <f>+'様式D-3_S002'!BT5</f>
        <v>0</v>
      </c>
      <c r="AA12" s="80">
        <f>+'様式D-3_S002'!BU5</f>
        <v>0</v>
      </c>
      <c r="AB12" s="82">
        <f>+'様式D-3_S002'!BV5</f>
        <v>0</v>
      </c>
      <c r="AC12" s="50"/>
      <c r="AD12" s="50"/>
      <c r="AE12" s="50"/>
      <c r="AF12" s="50"/>
      <c r="AG12" s="50"/>
      <c r="AH12" s="50"/>
      <c r="AI12" s="50"/>
      <c r="AJ12" s="50"/>
    </row>
    <row r="13" spans="1:36" x14ac:dyDescent="0.15">
      <c r="B13" s="212" t="str">
        <f>+'様式D-3_S003'!AV5</f>
        <v>S003</v>
      </c>
      <c r="C13" s="223">
        <f>+'様式D-3_S003'!AW5</f>
        <v>10.35</v>
      </c>
      <c r="D13" s="214" t="str">
        <f>+'様式D-3_S003'!AX5</f>
        <v>Ⅰ</v>
      </c>
      <c r="E13" s="56">
        <f>+'様式D-3_S003'!AY5</f>
        <v>0</v>
      </c>
      <c r="F13" s="58">
        <f>+'様式D-3_S003'!AZ5</f>
        <v>0</v>
      </c>
      <c r="G13" s="58">
        <f>+'様式D-3_S003'!BA5</f>
        <v>0</v>
      </c>
      <c r="H13" s="215">
        <f>+'様式D-3_S003'!BB5</f>
        <v>0</v>
      </c>
      <c r="I13" s="216">
        <f>+'様式D-3_S003'!BC5</f>
        <v>0</v>
      </c>
      <c r="J13" s="58">
        <f>+'様式D-3_S003'!BD5</f>
        <v>0</v>
      </c>
      <c r="K13" s="58">
        <f>+'様式D-3_S003'!BE5</f>
        <v>0</v>
      </c>
      <c r="L13" s="215">
        <f>+'様式D-3_S003'!BF5</f>
        <v>0</v>
      </c>
      <c r="M13" s="216">
        <f>+'様式D-3_S003'!BG5</f>
        <v>0</v>
      </c>
      <c r="N13" s="58">
        <f>+'様式D-3_S003'!BH5</f>
        <v>0</v>
      </c>
      <c r="O13" s="58">
        <f>+'様式D-3_S003'!BI5</f>
        <v>0</v>
      </c>
      <c r="P13" s="215">
        <f>+'様式D-3_S003'!BJ5</f>
        <v>0</v>
      </c>
      <c r="Q13" s="217" t="str">
        <f>+'様式D-3_S003'!BK5</f>
        <v/>
      </c>
      <c r="R13" s="218" t="str">
        <f>+'様式D-3_S003'!BL5</f>
        <v/>
      </c>
      <c r="S13" s="225" t="str">
        <f>+'様式D-3_S003'!BM5</f>
        <v/>
      </c>
      <c r="T13" s="219" t="str">
        <f>+'様式D-3_S003'!BN5</f>
        <v/>
      </c>
      <c r="U13" s="220">
        <f>+'様式D-3_S003'!BO5</f>
        <v>0</v>
      </c>
      <c r="V13" s="80">
        <f>+'様式D-3_S003'!BP5</f>
        <v>0</v>
      </c>
      <c r="W13" s="80">
        <f>+'様式D-3_S003'!BQ5</f>
        <v>0</v>
      </c>
      <c r="X13" s="221">
        <f>+'様式D-3_S003'!BR5</f>
        <v>0</v>
      </c>
      <c r="Y13" s="222">
        <f>+'様式D-3_S003'!BS5</f>
        <v>0</v>
      </c>
      <c r="Z13" s="80">
        <f>+'様式D-3_S003'!BT5</f>
        <v>0</v>
      </c>
      <c r="AA13" s="80">
        <f>+'様式D-3_S003'!BU5</f>
        <v>0</v>
      </c>
      <c r="AB13" s="82">
        <f>+'様式D-3_S003'!BV5</f>
        <v>0</v>
      </c>
      <c r="AC13" s="50"/>
      <c r="AD13" s="50"/>
      <c r="AE13" s="50"/>
      <c r="AF13" s="50"/>
      <c r="AG13" s="50"/>
      <c r="AH13" s="50"/>
      <c r="AI13" s="50"/>
      <c r="AJ13" s="50"/>
    </row>
    <row r="14" spans="1:36" x14ac:dyDescent="0.15">
      <c r="B14" s="212" t="str">
        <f>+'様式D-3_S004'!AV5</f>
        <v>S004</v>
      </c>
      <c r="C14" s="223">
        <f>+'様式D-3_S004'!AW5</f>
        <v>10.45</v>
      </c>
      <c r="D14" s="214" t="str">
        <f>+'様式D-3_S004'!AX5</f>
        <v>Ⅱ</v>
      </c>
      <c r="E14" s="56">
        <f>+'様式D-3_S004'!AY5</f>
        <v>0</v>
      </c>
      <c r="F14" s="58">
        <f>+'様式D-3_S004'!AZ5</f>
        <v>0</v>
      </c>
      <c r="G14" s="58">
        <f>+'様式D-3_S004'!BA5</f>
        <v>0</v>
      </c>
      <c r="H14" s="215">
        <f>+'様式D-3_S004'!BB5</f>
        <v>0</v>
      </c>
      <c r="I14" s="216">
        <f>+'様式D-3_S004'!BC5</f>
        <v>0</v>
      </c>
      <c r="J14" s="58">
        <f>+'様式D-3_S004'!BD5</f>
        <v>0</v>
      </c>
      <c r="K14" s="58">
        <f>+'様式D-3_S004'!BE5</f>
        <v>0</v>
      </c>
      <c r="L14" s="215">
        <f>+'様式D-3_S004'!BF5</f>
        <v>1</v>
      </c>
      <c r="M14" s="216">
        <f>+'様式D-3_S004'!BG5</f>
        <v>0</v>
      </c>
      <c r="N14" s="58">
        <f>+'様式D-3_S004'!BH5</f>
        <v>0</v>
      </c>
      <c r="O14" s="58">
        <f>+'様式D-3_S004'!BI5</f>
        <v>0</v>
      </c>
      <c r="P14" s="215">
        <f>+'様式D-3_S004'!BJ5</f>
        <v>0</v>
      </c>
      <c r="Q14" s="217" t="str">
        <f>+'様式D-3_S004'!BK5</f>
        <v/>
      </c>
      <c r="R14" s="218" t="str">
        <f>+'様式D-3_S004'!BL5</f>
        <v/>
      </c>
      <c r="S14" s="218" t="str">
        <f>+'様式D-3_S004'!BM5</f>
        <v/>
      </c>
      <c r="T14" s="219" t="str">
        <f>+'様式D-3_S004'!BN5</f>
        <v/>
      </c>
      <c r="U14" s="220">
        <f>+'様式D-3_S004'!BO5</f>
        <v>0</v>
      </c>
      <c r="V14" s="80">
        <f>+'様式D-3_S004'!BP5</f>
        <v>0</v>
      </c>
      <c r="W14" s="80">
        <f>+'様式D-3_S004'!BQ5</f>
        <v>0</v>
      </c>
      <c r="X14" s="221">
        <f>+'様式D-3_S004'!BR5</f>
        <v>1.4999999999999999E-2</v>
      </c>
      <c r="Y14" s="222">
        <f>+'様式D-3_S004'!BS5</f>
        <v>0</v>
      </c>
      <c r="Z14" s="80">
        <f>+'様式D-3_S004'!BT5</f>
        <v>0</v>
      </c>
      <c r="AA14" s="80">
        <f>+'様式D-3_S004'!BU5</f>
        <v>0</v>
      </c>
      <c r="AB14" s="82">
        <f>+'様式D-3_S004'!BV5</f>
        <v>0</v>
      </c>
      <c r="AC14" s="50"/>
      <c r="AD14" s="50"/>
      <c r="AE14" s="50"/>
      <c r="AF14" s="50"/>
      <c r="AG14" s="50"/>
      <c r="AH14" s="50"/>
      <c r="AI14" s="50"/>
      <c r="AJ14" s="50"/>
    </row>
    <row r="15" spans="1:36" x14ac:dyDescent="0.15">
      <c r="B15" s="212" t="str">
        <f>+'様式D-3_S005'!AV5</f>
        <v>S005</v>
      </c>
      <c r="C15" s="223">
        <f>+'様式D-3_S005'!AW5</f>
        <v>10.5</v>
      </c>
      <c r="D15" s="125" t="str">
        <f>+'様式D-3_S005'!AX5</f>
        <v>Ⅱ</v>
      </c>
      <c r="E15" s="56">
        <f>+'様式D-3_S005'!AY5</f>
        <v>0</v>
      </c>
      <c r="F15" s="58">
        <f>+'様式D-3_S005'!AZ5</f>
        <v>0</v>
      </c>
      <c r="G15" s="58">
        <f>+'様式D-3_S005'!BA5</f>
        <v>0</v>
      </c>
      <c r="H15" s="34">
        <f>+'様式D-3_S005'!BB5</f>
        <v>0</v>
      </c>
      <c r="I15" s="60">
        <f>+'様式D-3_S005'!BC5</f>
        <v>0</v>
      </c>
      <c r="J15" s="58">
        <f>+'様式D-3_S005'!BD5</f>
        <v>0</v>
      </c>
      <c r="K15" s="58">
        <f>+'様式D-3_S005'!BE5</f>
        <v>0</v>
      </c>
      <c r="L15" s="34">
        <f>+'様式D-3_S005'!BF5</f>
        <v>2</v>
      </c>
      <c r="M15" s="60">
        <f>+'様式D-3_S005'!BG5</f>
        <v>0</v>
      </c>
      <c r="N15" s="58">
        <f>+'様式D-3_S005'!BH5</f>
        <v>0</v>
      </c>
      <c r="O15" s="58">
        <f>+'様式D-3_S005'!BI5</f>
        <v>0</v>
      </c>
      <c r="P15" s="34">
        <f>+'様式D-3_S005'!BJ5</f>
        <v>0</v>
      </c>
      <c r="Q15" s="78" t="str">
        <f>+'様式D-3_S005'!BK5</f>
        <v/>
      </c>
      <c r="R15" s="77" t="str">
        <f>+'様式D-3_S005'!BL5</f>
        <v/>
      </c>
      <c r="S15" s="79" t="str">
        <f>+'様式D-3_S005'!BM5</f>
        <v/>
      </c>
      <c r="T15" s="76" t="str">
        <f>+'様式D-3_S005'!BN5</f>
        <v/>
      </c>
      <c r="U15" s="68">
        <f>+'様式D-3_S005'!BO5</f>
        <v>0</v>
      </c>
      <c r="V15" s="69">
        <f>+'様式D-3_S005'!BP5</f>
        <v>0</v>
      </c>
      <c r="W15" s="80">
        <f>+'様式D-3_S005'!BQ5</f>
        <v>0</v>
      </c>
      <c r="X15" s="70">
        <f>+'様式D-3_S005'!BR5</f>
        <v>1.2500000000000002E-2</v>
      </c>
      <c r="Y15" s="68">
        <f>+'様式D-3_S005'!BS5</f>
        <v>0</v>
      </c>
      <c r="Z15" s="69">
        <f>+'様式D-3_S005'!BT5</f>
        <v>0</v>
      </c>
      <c r="AA15" s="80">
        <f>+'様式D-3_S005'!BU5</f>
        <v>0</v>
      </c>
      <c r="AB15" s="82">
        <f>+'様式D-3_S005'!BV5</f>
        <v>0</v>
      </c>
      <c r="AC15" s="50"/>
      <c r="AD15" s="50"/>
      <c r="AE15" s="50"/>
      <c r="AF15" s="50"/>
      <c r="AG15" s="50"/>
      <c r="AH15" s="50"/>
      <c r="AI15" s="50"/>
      <c r="AJ15" s="50"/>
    </row>
    <row r="16" spans="1:36" x14ac:dyDescent="0.15">
      <c r="B16" s="212" t="str">
        <f>+'様式D-3_S006'!AV5</f>
        <v>S006</v>
      </c>
      <c r="C16" s="223">
        <f>+'様式D-3_S006'!AW5</f>
        <v>10.6</v>
      </c>
      <c r="D16" s="126" t="str">
        <f>+'様式D-3_S006'!AX5</f>
        <v>Ⅰ</v>
      </c>
      <c r="E16" s="56">
        <f>+'様式D-3_S006'!AY5</f>
        <v>0</v>
      </c>
      <c r="F16" s="58">
        <f>+'様式D-3_S006'!AZ5</f>
        <v>0</v>
      </c>
      <c r="G16" s="58">
        <f>+'様式D-3_S006'!BA5</f>
        <v>0</v>
      </c>
      <c r="H16" s="34">
        <f>+'様式D-3_S006'!BB5</f>
        <v>0</v>
      </c>
      <c r="I16" s="60">
        <f>+'様式D-3_S006'!BC5</f>
        <v>0</v>
      </c>
      <c r="J16" s="58">
        <f>+'様式D-3_S006'!BD5</f>
        <v>0</v>
      </c>
      <c r="K16" s="58">
        <f>+'様式D-3_S006'!BE5</f>
        <v>0</v>
      </c>
      <c r="L16" s="34">
        <f>+'様式D-3_S006'!BF5</f>
        <v>0</v>
      </c>
      <c r="M16" s="60">
        <f>+'様式D-3_S006'!BG5</f>
        <v>0</v>
      </c>
      <c r="N16" s="58">
        <f>+'様式D-3_S006'!BH5</f>
        <v>0</v>
      </c>
      <c r="O16" s="58">
        <f>+'様式D-3_S006'!BI5</f>
        <v>0</v>
      </c>
      <c r="P16" s="34">
        <f>+'様式D-3_S006'!BJ5</f>
        <v>0</v>
      </c>
      <c r="Q16" s="78" t="str">
        <f>+'様式D-3_S006'!BK5</f>
        <v/>
      </c>
      <c r="R16" s="77" t="str">
        <f>+'様式D-3_S006'!BL5</f>
        <v/>
      </c>
      <c r="S16" s="79" t="str">
        <f>+'様式D-3_S006'!BM5</f>
        <v/>
      </c>
      <c r="T16" s="76" t="str">
        <f>+'様式D-3_S006'!BN5</f>
        <v/>
      </c>
      <c r="U16" s="68">
        <f>+'様式D-3_S006'!BO5</f>
        <v>0</v>
      </c>
      <c r="V16" s="69">
        <f>+'様式D-3_S006'!BP5</f>
        <v>0</v>
      </c>
      <c r="W16" s="80">
        <f>+'様式D-3_S006'!BQ5</f>
        <v>0</v>
      </c>
      <c r="X16" s="70">
        <f>+'様式D-3_S006'!BR5</f>
        <v>0</v>
      </c>
      <c r="Y16" s="68">
        <f>+'様式D-3_S006'!BS5</f>
        <v>0</v>
      </c>
      <c r="Z16" s="69">
        <f>+'様式D-3_S006'!BT5</f>
        <v>0</v>
      </c>
      <c r="AA16" s="80">
        <f>+'様式D-3_S006'!BU5</f>
        <v>0</v>
      </c>
      <c r="AB16" s="82">
        <f>+'様式D-3_S006'!BV5</f>
        <v>0</v>
      </c>
      <c r="AC16" s="50"/>
      <c r="AD16" s="50"/>
      <c r="AE16" s="50"/>
      <c r="AF16" s="50"/>
      <c r="AG16" s="50"/>
      <c r="AH16" s="50"/>
      <c r="AI16" s="50"/>
      <c r="AJ16" s="50"/>
    </row>
    <row r="17" spans="2:36" x14ac:dyDescent="0.15">
      <c r="B17" s="212" t="str">
        <f>+'様式D-3_S007'!AV5</f>
        <v>S007</v>
      </c>
      <c r="C17" s="223">
        <f>+'様式D-3_S007'!AW5</f>
        <v>10.5</v>
      </c>
      <c r="D17" s="126" t="str">
        <f>+'様式D-3_S007'!AX5</f>
        <v>Ⅱ</v>
      </c>
      <c r="E17" s="56">
        <f>+'様式D-3_S007'!AY5</f>
        <v>0</v>
      </c>
      <c r="F17" s="58">
        <f>+'様式D-3_S007'!AZ5</f>
        <v>0</v>
      </c>
      <c r="G17" s="58">
        <f>+'様式D-3_S007'!BA5</f>
        <v>0</v>
      </c>
      <c r="H17" s="34">
        <f>+'様式D-3_S007'!BB5</f>
        <v>0</v>
      </c>
      <c r="I17" s="60">
        <f>+'様式D-3_S007'!BC5</f>
        <v>0</v>
      </c>
      <c r="J17" s="58">
        <f>+'様式D-3_S007'!BD5</f>
        <v>0</v>
      </c>
      <c r="K17" s="58">
        <f>+'様式D-3_S007'!BE5</f>
        <v>0</v>
      </c>
      <c r="L17" s="34">
        <f>+'様式D-3_S007'!BF5</f>
        <v>1</v>
      </c>
      <c r="M17" s="60">
        <f>+'様式D-3_S007'!BG5</f>
        <v>0</v>
      </c>
      <c r="N17" s="58">
        <f>+'様式D-3_S007'!BH5</f>
        <v>0</v>
      </c>
      <c r="O17" s="58">
        <f>+'様式D-3_S007'!BI5</f>
        <v>0</v>
      </c>
      <c r="P17" s="34">
        <f>+'様式D-3_S007'!BJ5</f>
        <v>0</v>
      </c>
      <c r="Q17" s="78" t="str">
        <f>+'様式D-3_S007'!BK5</f>
        <v/>
      </c>
      <c r="R17" s="77" t="str">
        <f>+'様式D-3_S007'!BL5</f>
        <v/>
      </c>
      <c r="S17" s="79" t="str">
        <f>+'様式D-3_S007'!BM5</f>
        <v/>
      </c>
      <c r="T17" s="76" t="str">
        <f>+'様式D-3_S007'!BN5</f>
        <v/>
      </c>
      <c r="U17" s="68">
        <f>+'様式D-3_S007'!BO5</f>
        <v>0</v>
      </c>
      <c r="V17" s="69">
        <f>+'様式D-3_S007'!BP5</f>
        <v>0</v>
      </c>
      <c r="W17" s="80">
        <f>+'様式D-3_S007'!BQ5</f>
        <v>0</v>
      </c>
      <c r="X17" s="70">
        <f>+'様式D-3_S007'!BR5</f>
        <v>7.4999999999999997E-2</v>
      </c>
      <c r="Y17" s="68">
        <f>+'様式D-3_S007'!BS5</f>
        <v>0</v>
      </c>
      <c r="Z17" s="69">
        <f>+'様式D-3_S007'!BT5</f>
        <v>0</v>
      </c>
      <c r="AA17" s="80">
        <f>+'様式D-3_S007'!BU5</f>
        <v>0</v>
      </c>
      <c r="AB17" s="82">
        <f>+'様式D-3_S007'!BV5</f>
        <v>0</v>
      </c>
      <c r="AC17" s="50"/>
      <c r="AD17" s="50"/>
      <c r="AE17" s="50"/>
      <c r="AF17" s="50"/>
      <c r="AG17" s="50"/>
      <c r="AH17" s="50"/>
      <c r="AI17" s="50"/>
      <c r="AJ17" s="50"/>
    </row>
    <row r="18" spans="2:36" x14ac:dyDescent="0.15">
      <c r="B18" s="212" t="str">
        <f>+'様式D-3_S008'!AV5</f>
        <v>S008</v>
      </c>
      <c r="C18" s="223">
        <f>+'様式D-3_S008'!AW5</f>
        <v>10.5</v>
      </c>
      <c r="D18" s="126" t="str">
        <f>+'様式D-3_S008'!AX5</f>
        <v>Ⅱ</v>
      </c>
      <c r="E18" s="56">
        <f>+'様式D-3_S008'!AY5</f>
        <v>0</v>
      </c>
      <c r="F18" s="58">
        <f>+'様式D-3_S008'!AZ5</f>
        <v>0</v>
      </c>
      <c r="G18" s="58">
        <f>+'様式D-3_S008'!BA5</f>
        <v>0</v>
      </c>
      <c r="H18" s="34">
        <f>+'様式D-3_S008'!BB5</f>
        <v>0</v>
      </c>
      <c r="I18" s="60">
        <f>+'様式D-3_S008'!BC5</f>
        <v>0</v>
      </c>
      <c r="J18" s="58">
        <f>+'様式D-3_S008'!BD5</f>
        <v>0</v>
      </c>
      <c r="K18" s="58">
        <f>+'様式D-3_S008'!BE5</f>
        <v>0</v>
      </c>
      <c r="L18" s="34">
        <f>+'様式D-3_S008'!BF5</f>
        <v>1</v>
      </c>
      <c r="M18" s="60">
        <f>+'様式D-3_S008'!BG5</f>
        <v>0</v>
      </c>
      <c r="N18" s="58">
        <f>+'様式D-3_S008'!BH5</f>
        <v>0</v>
      </c>
      <c r="O18" s="58">
        <f>+'様式D-3_S008'!BI5</f>
        <v>0</v>
      </c>
      <c r="P18" s="34">
        <f>+'様式D-3_S008'!BJ5</f>
        <v>0</v>
      </c>
      <c r="Q18" s="78" t="str">
        <f>+'様式D-3_S008'!BK5</f>
        <v/>
      </c>
      <c r="R18" s="77" t="str">
        <f>+'様式D-3_S008'!BL5</f>
        <v/>
      </c>
      <c r="S18" s="79" t="str">
        <f>+'様式D-3_S008'!BM5</f>
        <v/>
      </c>
      <c r="T18" s="76" t="str">
        <f>+'様式D-3_S008'!BN5</f>
        <v/>
      </c>
      <c r="U18" s="68">
        <f>+'様式D-3_S008'!BO5</f>
        <v>0</v>
      </c>
      <c r="V18" s="69">
        <f>+'様式D-3_S008'!BP5</f>
        <v>0</v>
      </c>
      <c r="W18" s="80">
        <f>+'様式D-3_S008'!BQ5</f>
        <v>0</v>
      </c>
      <c r="X18" s="70">
        <f>+'様式D-3_S008'!BR5</f>
        <v>0.84000000000000008</v>
      </c>
      <c r="Y18" s="68">
        <f>+'様式D-3_S008'!BS5</f>
        <v>0</v>
      </c>
      <c r="Z18" s="69">
        <f>+'様式D-3_S008'!BT5</f>
        <v>0</v>
      </c>
      <c r="AA18" s="80">
        <f>+'様式D-3_S008'!BU5</f>
        <v>0</v>
      </c>
      <c r="AB18" s="82">
        <f>+'様式D-3_S008'!BV5</f>
        <v>0</v>
      </c>
      <c r="AC18" s="50"/>
      <c r="AD18" s="50"/>
      <c r="AE18" s="50"/>
      <c r="AF18" s="50"/>
      <c r="AG18" s="50"/>
      <c r="AH18" s="50"/>
      <c r="AI18" s="50"/>
      <c r="AJ18" s="50"/>
    </row>
    <row r="19" spans="2:36" x14ac:dyDescent="0.15">
      <c r="B19" s="212" t="str">
        <f>+'様式D-3_S009'!AV5</f>
        <v>S009</v>
      </c>
      <c r="C19" s="223">
        <f>+'様式D-3_S009'!AW5</f>
        <v>10.5</v>
      </c>
      <c r="D19" s="126" t="str">
        <f>+'様式D-3_S009'!AX5</f>
        <v>Ⅰ</v>
      </c>
      <c r="E19" s="56">
        <f>+'様式D-3_S009'!AY5</f>
        <v>0</v>
      </c>
      <c r="F19" s="58">
        <f>+'様式D-3_S009'!AZ5</f>
        <v>0</v>
      </c>
      <c r="G19" s="58">
        <f>+'様式D-3_S009'!BA5</f>
        <v>0</v>
      </c>
      <c r="H19" s="34">
        <f>+'様式D-3_S009'!BB5</f>
        <v>0</v>
      </c>
      <c r="I19" s="60">
        <f>+'様式D-3_S009'!BC5</f>
        <v>0</v>
      </c>
      <c r="J19" s="58">
        <f>+'様式D-3_S009'!BD5</f>
        <v>0</v>
      </c>
      <c r="K19" s="58">
        <f>+'様式D-3_S009'!BE5</f>
        <v>0</v>
      </c>
      <c r="L19" s="34">
        <f>+'様式D-3_S009'!BF5</f>
        <v>0</v>
      </c>
      <c r="M19" s="60">
        <f>+'様式D-3_S009'!BG5</f>
        <v>0</v>
      </c>
      <c r="N19" s="58">
        <f>+'様式D-3_S009'!BH5</f>
        <v>0</v>
      </c>
      <c r="O19" s="58">
        <f>+'様式D-3_S009'!BI5</f>
        <v>0</v>
      </c>
      <c r="P19" s="34">
        <f>+'様式D-3_S009'!BJ5</f>
        <v>0</v>
      </c>
      <c r="Q19" s="78" t="str">
        <f>+'様式D-3_S009'!BK5</f>
        <v/>
      </c>
      <c r="R19" s="77" t="str">
        <f>+'様式D-3_S009'!BL5</f>
        <v/>
      </c>
      <c r="S19" s="79" t="str">
        <f>+'様式D-3_S009'!BM5</f>
        <v/>
      </c>
      <c r="T19" s="76" t="str">
        <f>+'様式D-3_S009'!BN5</f>
        <v/>
      </c>
      <c r="U19" s="68">
        <f>+'様式D-3_S009'!BO5</f>
        <v>0</v>
      </c>
      <c r="V19" s="69">
        <f>+'様式D-3_S009'!BP5</f>
        <v>0</v>
      </c>
      <c r="W19" s="80">
        <f>+'様式D-3_S009'!BQ5</f>
        <v>0</v>
      </c>
      <c r="X19" s="70">
        <f>+'様式D-3_S009'!BR5</f>
        <v>0</v>
      </c>
      <c r="Y19" s="68">
        <f>+'様式D-3_S009'!BS5</f>
        <v>0</v>
      </c>
      <c r="Z19" s="69">
        <f>+'様式D-3_S009'!BT5</f>
        <v>0</v>
      </c>
      <c r="AA19" s="80">
        <f>+'様式D-3_S009'!BU5</f>
        <v>0</v>
      </c>
      <c r="AB19" s="82">
        <f>+'様式D-3_S009'!BV5</f>
        <v>0</v>
      </c>
      <c r="AC19" s="50"/>
      <c r="AD19" s="50"/>
      <c r="AE19" s="50"/>
      <c r="AF19" s="50"/>
      <c r="AG19" s="50"/>
      <c r="AH19" s="50"/>
      <c r="AI19" s="50"/>
      <c r="AJ19" s="50"/>
    </row>
    <row r="20" spans="2:36" x14ac:dyDescent="0.15">
      <c r="B20" s="212" t="str">
        <f>+'様式D-3_S010'!AV5</f>
        <v>S010</v>
      </c>
      <c r="C20" s="223">
        <f>+'様式D-3_S010'!AW5</f>
        <v>10.5</v>
      </c>
      <c r="D20" s="126" t="str">
        <f>+'様式D-3_S010'!AX5</f>
        <v>Ⅰ</v>
      </c>
      <c r="E20" s="56">
        <f>+'様式D-3_S010'!AY5</f>
        <v>0</v>
      </c>
      <c r="F20" s="58">
        <f>+'様式D-3_S010'!AZ5</f>
        <v>0</v>
      </c>
      <c r="G20" s="58">
        <f>+'様式D-3_S010'!BA5</f>
        <v>0</v>
      </c>
      <c r="H20" s="34">
        <f>+'様式D-3_S010'!BB5</f>
        <v>0</v>
      </c>
      <c r="I20" s="60">
        <f>+'様式D-3_S010'!BC5</f>
        <v>0</v>
      </c>
      <c r="J20" s="58">
        <f>+'様式D-3_S010'!BD5</f>
        <v>0</v>
      </c>
      <c r="K20" s="58">
        <f>+'様式D-3_S010'!BE5</f>
        <v>0</v>
      </c>
      <c r="L20" s="34">
        <f>+'様式D-3_S010'!BF5</f>
        <v>0</v>
      </c>
      <c r="M20" s="60">
        <f>+'様式D-3_S010'!BG5</f>
        <v>0</v>
      </c>
      <c r="N20" s="58">
        <f>+'様式D-3_S010'!BH5</f>
        <v>0</v>
      </c>
      <c r="O20" s="58">
        <f>+'様式D-3_S010'!BI5</f>
        <v>0</v>
      </c>
      <c r="P20" s="34">
        <f>+'様式D-3_S010'!BJ5</f>
        <v>0</v>
      </c>
      <c r="Q20" s="78" t="str">
        <f>+'様式D-3_S010'!BK5</f>
        <v/>
      </c>
      <c r="R20" s="77" t="str">
        <f>+'様式D-3_S010'!BL5</f>
        <v/>
      </c>
      <c r="S20" s="79" t="str">
        <f>+'様式D-3_S010'!BM5</f>
        <v/>
      </c>
      <c r="T20" s="76" t="str">
        <f>+'様式D-3_S010'!BN5</f>
        <v/>
      </c>
      <c r="U20" s="68">
        <f>+'様式D-3_S010'!BO5</f>
        <v>0</v>
      </c>
      <c r="V20" s="69">
        <f>+'様式D-3_S010'!BP5</f>
        <v>0</v>
      </c>
      <c r="W20" s="80">
        <f>+'様式D-3_S010'!BQ5</f>
        <v>0</v>
      </c>
      <c r="X20" s="70">
        <f>+'様式D-3_S010'!BR5</f>
        <v>0</v>
      </c>
      <c r="Y20" s="68">
        <f>+'様式D-3_S010'!BS5</f>
        <v>0</v>
      </c>
      <c r="Z20" s="69">
        <f>+'様式D-3_S010'!BT5</f>
        <v>0</v>
      </c>
      <c r="AA20" s="80">
        <f>+'様式D-3_S010'!BU5</f>
        <v>0</v>
      </c>
      <c r="AB20" s="82">
        <f>+'様式D-3_S010'!BV5</f>
        <v>0</v>
      </c>
      <c r="AC20" s="50"/>
      <c r="AD20" s="50"/>
      <c r="AE20" s="50"/>
      <c r="AF20" s="50"/>
      <c r="AG20" s="50"/>
      <c r="AH20" s="50"/>
      <c r="AI20" s="50"/>
      <c r="AJ20" s="50"/>
    </row>
    <row r="21" spans="2:36" x14ac:dyDescent="0.15">
      <c r="B21" s="212" t="str">
        <f>+'様式D-3_S011'!AV5</f>
        <v>S011</v>
      </c>
      <c r="C21" s="223">
        <f>+'様式D-3_S011'!AW5</f>
        <v>10.45</v>
      </c>
      <c r="D21" s="126" t="str">
        <f>+'様式D-3_S011'!AX5</f>
        <v>Ⅰ</v>
      </c>
      <c r="E21" s="56">
        <f>+'様式D-3_S011'!AY5</f>
        <v>0</v>
      </c>
      <c r="F21" s="58">
        <f>+'様式D-3_S011'!AZ5</f>
        <v>0</v>
      </c>
      <c r="G21" s="58">
        <f>+'様式D-3_S011'!BA5</f>
        <v>0</v>
      </c>
      <c r="H21" s="34">
        <f>+'様式D-3_S011'!BB5</f>
        <v>0</v>
      </c>
      <c r="I21" s="60">
        <f>+'様式D-3_S011'!BC5</f>
        <v>0</v>
      </c>
      <c r="J21" s="58">
        <f>+'様式D-3_S011'!BD5</f>
        <v>0</v>
      </c>
      <c r="K21" s="58">
        <f>+'様式D-3_S011'!BE5</f>
        <v>0</v>
      </c>
      <c r="L21" s="34">
        <f>+'様式D-3_S011'!BF5</f>
        <v>0</v>
      </c>
      <c r="M21" s="60">
        <f>+'様式D-3_S011'!BG5</f>
        <v>0</v>
      </c>
      <c r="N21" s="58">
        <f>+'様式D-3_S011'!BH5</f>
        <v>0</v>
      </c>
      <c r="O21" s="58">
        <f>+'様式D-3_S011'!BI5</f>
        <v>0</v>
      </c>
      <c r="P21" s="34">
        <f>+'様式D-3_S011'!BJ5</f>
        <v>0</v>
      </c>
      <c r="Q21" s="78" t="str">
        <f>+'様式D-3_S011'!BK5</f>
        <v/>
      </c>
      <c r="R21" s="77" t="str">
        <f>+'様式D-3_S011'!BL5</f>
        <v/>
      </c>
      <c r="S21" s="79" t="str">
        <f>+'様式D-3_S011'!BM5</f>
        <v/>
      </c>
      <c r="T21" s="76" t="str">
        <f>+'様式D-3_S011'!BN5</f>
        <v/>
      </c>
      <c r="U21" s="68">
        <f>+'様式D-3_S011'!BO5</f>
        <v>0</v>
      </c>
      <c r="V21" s="69">
        <f>+'様式D-3_S011'!BP5</f>
        <v>0</v>
      </c>
      <c r="W21" s="80">
        <f>+'様式D-3_S011'!BQ5</f>
        <v>0</v>
      </c>
      <c r="X21" s="70">
        <f>+'様式D-3_S011'!BR5</f>
        <v>0</v>
      </c>
      <c r="Y21" s="68">
        <f>+'様式D-3_S011'!BS5</f>
        <v>0</v>
      </c>
      <c r="Z21" s="69">
        <f>+'様式D-3_S011'!BT5</f>
        <v>0</v>
      </c>
      <c r="AA21" s="80">
        <f>+'様式D-3_S011'!BU5</f>
        <v>0</v>
      </c>
      <c r="AB21" s="82">
        <f>+'様式D-3_S011'!BV5</f>
        <v>0</v>
      </c>
      <c r="AC21" s="50"/>
      <c r="AD21" s="50"/>
      <c r="AE21" s="50"/>
      <c r="AF21" s="50"/>
      <c r="AG21" s="50"/>
      <c r="AH21" s="50"/>
      <c r="AI21" s="50"/>
      <c r="AJ21" s="50"/>
    </row>
    <row r="22" spans="2:36" x14ac:dyDescent="0.15">
      <c r="B22" s="212" t="str">
        <f>+'様式D-3_S012'!AV5</f>
        <v>S012</v>
      </c>
      <c r="C22" s="223">
        <f>+'様式D-3_S012'!AW5</f>
        <v>10.5</v>
      </c>
      <c r="D22" s="126" t="str">
        <f>+'様式D-3_S012'!AX5</f>
        <v>Ⅰ</v>
      </c>
      <c r="E22" s="56">
        <f>+'様式D-3_S012'!AY5</f>
        <v>0</v>
      </c>
      <c r="F22" s="58">
        <f>+'様式D-3_S012'!AZ5</f>
        <v>0</v>
      </c>
      <c r="G22" s="58">
        <f>+'様式D-3_S012'!BA5</f>
        <v>0</v>
      </c>
      <c r="H22" s="34">
        <f>+'様式D-3_S012'!BB5</f>
        <v>0</v>
      </c>
      <c r="I22" s="60">
        <f>+'様式D-3_S012'!BC5</f>
        <v>0</v>
      </c>
      <c r="J22" s="58">
        <f>+'様式D-3_S012'!BD5</f>
        <v>0</v>
      </c>
      <c r="K22" s="58">
        <f>+'様式D-3_S012'!BE5</f>
        <v>0</v>
      </c>
      <c r="L22" s="34">
        <f>+'様式D-3_S012'!BF5</f>
        <v>0</v>
      </c>
      <c r="M22" s="60">
        <f>+'様式D-3_S012'!BG5</f>
        <v>0</v>
      </c>
      <c r="N22" s="58">
        <f>+'様式D-3_S012'!BH5</f>
        <v>0</v>
      </c>
      <c r="O22" s="58">
        <f>+'様式D-3_S012'!BI5</f>
        <v>0</v>
      </c>
      <c r="P22" s="34">
        <f>+'様式D-3_S012'!BJ5</f>
        <v>0</v>
      </c>
      <c r="Q22" s="78" t="str">
        <f>+'様式D-3_S012'!BK5</f>
        <v/>
      </c>
      <c r="R22" s="77" t="str">
        <f>+'様式D-3_S012'!BL5</f>
        <v/>
      </c>
      <c r="S22" s="79" t="str">
        <f>+'様式D-3_S012'!BM5</f>
        <v/>
      </c>
      <c r="T22" s="76" t="str">
        <f>+'様式D-3_S012'!BN5</f>
        <v/>
      </c>
      <c r="U22" s="68">
        <f>+'様式D-3_S012'!BO5</f>
        <v>0</v>
      </c>
      <c r="V22" s="69">
        <f>+'様式D-3_S012'!BP5</f>
        <v>0</v>
      </c>
      <c r="W22" s="80">
        <f>+'様式D-3_S012'!BQ5</f>
        <v>0</v>
      </c>
      <c r="X22" s="70">
        <f>+'様式D-3_S012'!BR5</f>
        <v>0</v>
      </c>
      <c r="Y22" s="68">
        <f>+'様式D-3_S012'!BS5</f>
        <v>0</v>
      </c>
      <c r="Z22" s="69">
        <f>+'様式D-3_S012'!BT5</f>
        <v>0</v>
      </c>
      <c r="AA22" s="80">
        <f>+'様式D-3_S012'!BU5</f>
        <v>0</v>
      </c>
      <c r="AB22" s="82">
        <f>+'様式D-3_S012'!BV5</f>
        <v>0</v>
      </c>
      <c r="AC22" s="50"/>
      <c r="AD22" s="50"/>
      <c r="AE22" s="50"/>
      <c r="AF22" s="50"/>
      <c r="AG22" s="50"/>
      <c r="AH22" s="50"/>
      <c r="AI22" s="50"/>
      <c r="AJ22" s="50"/>
    </row>
    <row r="23" spans="2:36" x14ac:dyDescent="0.15">
      <c r="B23" s="212" t="str">
        <f>+'様式D-3_S013'!AV5</f>
        <v>S013</v>
      </c>
      <c r="C23" s="223">
        <f>+'様式D-3_S013'!AW5</f>
        <v>10.5</v>
      </c>
      <c r="D23" s="126" t="str">
        <f>+'様式D-3_S013'!AX5</f>
        <v>Ⅱ</v>
      </c>
      <c r="E23" s="56">
        <f>+'様式D-3_S013'!AY5</f>
        <v>0</v>
      </c>
      <c r="F23" s="58">
        <f>+'様式D-3_S013'!AZ5</f>
        <v>0</v>
      </c>
      <c r="G23" s="58">
        <f>+'様式D-3_S013'!BA5</f>
        <v>0</v>
      </c>
      <c r="H23" s="34">
        <f>+'様式D-3_S013'!BB5</f>
        <v>0</v>
      </c>
      <c r="I23" s="60">
        <f>+'様式D-3_S013'!BC5</f>
        <v>0</v>
      </c>
      <c r="J23" s="58">
        <f>+'様式D-3_S013'!BD5</f>
        <v>0</v>
      </c>
      <c r="K23" s="58">
        <f>+'様式D-3_S013'!BE5</f>
        <v>0</v>
      </c>
      <c r="L23" s="34">
        <f>+'様式D-3_S013'!BF5</f>
        <v>1</v>
      </c>
      <c r="M23" s="60">
        <f>+'様式D-3_S013'!BG5</f>
        <v>0</v>
      </c>
      <c r="N23" s="58">
        <f>+'様式D-3_S013'!BH5</f>
        <v>0</v>
      </c>
      <c r="O23" s="58">
        <f>+'様式D-3_S013'!BI5</f>
        <v>0</v>
      </c>
      <c r="P23" s="34">
        <f>+'様式D-3_S013'!BJ5</f>
        <v>0</v>
      </c>
      <c r="Q23" s="78" t="str">
        <f>+'様式D-3_S013'!BK5</f>
        <v/>
      </c>
      <c r="R23" s="77" t="str">
        <f>+'様式D-3_S013'!BL5</f>
        <v/>
      </c>
      <c r="S23" s="79" t="str">
        <f>+'様式D-3_S013'!BM5</f>
        <v/>
      </c>
      <c r="T23" s="76" t="str">
        <f>+'様式D-3_S013'!BN5</f>
        <v/>
      </c>
      <c r="U23" s="68">
        <f>+'様式D-3_S013'!BO5</f>
        <v>0</v>
      </c>
      <c r="V23" s="69">
        <f>+'様式D-3_S013'!BP5</f>
        <v>0</v>
      </c>
      <c r="W23" s="80">
        <f>+'様式D-3_S013'!BQ5</f>
        <v>0</v>
      </c>
      <c r="X23" s="70">
        <f>+'様式D-3_S013'!BR5</f>
        <v>7.4999999999999997E-2</v>
      </c>
      <c r="Y23" s="68">
        <f>+'様式D-3_S013'!BS5</f>
        <v>0</v>
      </c>
      <c r="Z23" s="69">
        <f>+'様式D-3_S013'!BT5</f>
        <v>0</v>
      </c>
      <c r="AA23" s="80">
        <f>+'様式D-3_S013'!BU5</f>
        <v>0</v>
      </c>
      <c r="AB23" s="82">
        <f>+'様式D-3_S013'!BV5</f>
        <v>0</v>
      </c>
      <c r="AC23" s="50"/>
      <c r="AD23" s="50"/>
      <c r="AE23" s="50"/>
      <c r="AF23" s="50"/>
      <c r="AG23" s="50"/>
      <c r="AH23" s="50"/>
      <c r="AI23" s="50"/>
      <c r="AJ23" s="50"/>
    </row>
    <row r="24" spans="2:36" x14ac:dyDescent="0.15">
      <c r="B24" s="212" t="str">
        <f>+'様式D-3_S014'!AV5</f>
        <v>S014</v>
      </c>
      <c r="C24" s="223">
        <f>+'様式D-3_S014'!AW5</f>
        <v>10.5</v>
      </c>
      <c r="D24" s="126" t="str">
        <f>+'様式D-3_S014'!AX5</f>
        <v>Ⅰ</v>
      </c>
      <c r="E24" s="56">
        <f>+'様式D-3_S014'!AY5</f>
        <v>0</v>
      </c>
      <c r="F24" s="58">
        <f>+'様式D-3_S014'!AZ5</f>
        <v>0</v>
      </c>
      <c r="G24" s="58">
        <f>+'様式D-3_S014'!BA5</f>
        <v>0</v>
      </c>
      <c r="H24" s="34">
        <f>+'様式D-3_S014'!BB5</f>
        <v>0</v>
      </c>
      <c r="I24" s="60">
        <f>+'様式D-3_S014'!BC5</f>
        <v>0</v>
      </c>
      <c r="J24" s="58">
        <f>+'様式D-3_S014'!BD5</f>
        <v>0</v>
      </c>
      <c r="K24" s="58">
        <f>+'様式D-3_S014'!BE5</f>
        <v>0</v>
      </c>
      <c r="L24" s="34">
        <f>+'様式D-3_S014'!BF5</f>
        <v>0</v>
      </c>
      <c r="M24" s="60">
        <f>+'様式D-3_S014'!BG5</f>
        <v>0</v>
      </c>
      <c r="N24" s="58">
        <f>+'様式D-3_S014'!BH5</f>
        <v>0</v>
      </c>
      <c r="O24" s="58">
        <f>+'様式D-3_S014'!BI5</f>
        <v>0</v>
      </c>
      <c r="P24" s="34">
        <f>+'様式D-3_S014'!BJ5</f>
        <v>0</v>
      </c>
      <c r="Q24" s="78" t="str">
        <f>+'様式D-3_S014'!BK5</f>
        <v/>
      </c>
      <c r="R24" s="77" t="str">
        <f>+'様式D-3_S014'!BL5</f>
        <v/>
      </c>
      <c r="S24" s="79" t="str">
        <f>+'様式D-3_S014'!BM5</f>
        <v/>
      </c>
      <c r="T24" s="76" t="str">
        <f>+'様式D-3_S014'!BN5</f>
        <v/>
      </c>
      <c r="U24" s="68">
        <f>+'様式D-3_S014'!BO5</f>
        <v>0</v>
      </c>
      <c r="V24" s="69">
        <f>+'様式D-3_S014'!BP5</f>
        <v>0</v>
      </c>
      <c r="W24" s="80">
        <f>+'様式D-3_S014'!BQ5</f>
        <v>0</v>
      </c>
      <c r="X24" s="70">
        <f>+'様式D-3_S014'!BR5</f>
        <v>0</v>
      </c>
      <c r="Y24" s="68">
        <f>+'様式D-3_S014'!BS5</f>
        <v>0</v>
      </c>
      <c r="Z24" s="69">
        <f>+'様式D-3_S014'!BT5</f>
        <v>0</v>
      </c>
      <c r="AA24" s="80">
        <f>+'様式D-3_S014'!BU5</f>
        <v>0</v>
      </c>
      <c r="AB24" s="82">
        <f>+'様式D-3_S014'!BV5</f>
        <v>0</v>
      </c>
      <c r="AC24" s="50"/>
      <c r="AD24" s="50"/>
      <c r="AE24" s="50"/>
      <c r="AF24" s="50"/>
      <c r="AG24" s="50"/>
      <c r="AH24" s="50"/>
      <c r="AI24" s="50"/>
      <c r="AJ24" s="50"/>
    </row>
    <row r="25" spans="2:36" x14ac:dyDescent="0.15">
      <c r="B25" s="212" t="str">
        <f>+'様式D-3_S015'!AV5</f>
        <v>S015</v>
      </c>
      <c r="C25" s="223">
        <f>+'様式D-3_S015'!AW5</f>
        <v>10.5</v>
      </c>
      <c r="D25" s="126" t="str">
        <f>+'様式D-3_S015'!AX5</f>
        <v>Ⅰ</v>
      </c>
      <c r="E25" s="56">
        <f>+'様式D-3_S015'!AY5</f>
        <v>0</v>
      </c>
      <c r="F25" s="58">
        <f>+'様式D-3_S015'!AZ5</f>
        <v>0</v>
      </c>
      <c r="G25" s="58">
        <f>+'様式D-3_S015'!BA5</f>
        <v>0</v>
      </c>
      <c r="H25" s="34">
        <f>+'様式D-3_S015'!BB5</f>
        <v>0</v>
      </c>
      <c r="I25" s="60">
        <f>+'様式D-3_S015'!BC5</f>
        <v>0</v>
      </c>
      <c r="J25" s="58">
        <f>+'様式D-3_S015'!BD5</f>
        <v>0</v>
      </c>
      <c r="K25" s="58">
        <f>+'様式D-3_S015'!BE5</f>
        <v>0</v>
      </c>
      <c r="L25" s="34">
        <f>+'様式D-3_S015'!BF5</f>
        <v>0</v>
      </c>
      <c r="M25" s="60">
        <f>+'様式D-3_S015'!BG5</f>
        <v>0</v>
      </c>
      <c r="N25" s="58">
        <f>+'様式D-3_S015'!BH5</f>
        <v>0</v>
      </c>
      <c r="O25" s="58">
        <f>+'様式D-3_S015'!BI5</f>
        <v>0</v>
      </c>
      <c r="P25" s="34">
        <f>+'様式D-3_S015'!BJ5</f>
        <v>0</v>
      </c>
      <c r="Q25" s="78" t="str">
        <f>+'様式D-3_S015'!BK5</f>
        <v/>
      </c>
      <c r="R25" s="77" t="str">
        <f>+'様式D-3_S015'!BL5</f>
        <v/>
      </c>
      <c r="S25" s="79" t="str">
        <f>+'様式D-3_S015'!BM5</f>
        <v/>
      </c>
      <c r="T25" s="76" t="str">
        <f>+'様式D-3_S015'!BN5</f>
        <v/>
      </c>
      <c r="U25" s="68">
        <f>+'様式D-3_S015'!BO5</f>
        <v>0</v>
      </c>
      <c r="V25" s="69">
        <f>+'様式D-3_S015'!BP5</f>
        <v>0</v>
      </c>
      <c r="W25" s="80">
        <f>+'様式D-3_S015'!BQ5</f>
        <v>0</v>
      </c>
      <c r="X25" s="70">
        <f>+'様式D-3_S015'!BR5</f>
        <v>0</v>
      </c>
      <c r="Y25" s="68">
        <f>+'様式D-3_S015'!BS5</f>
        <v>0</v>
      </c>
      <c r="Z25" s="69">
        <f>+'様式D-3_S015'!BT5</f>
        <v>0</v>
      </c>
      <c r="AA25" s="80">
        <f>+'様式D-3_S015'!BU5</f>
        <v>0</v>
      </c>
      <c r="AB25" s="82">
        <f>+'様式D-3_S015'!BV5</f>
        <v>0</v>
      </c>
      <c r="AC25" s="50"/>
      <c r="AD25" s="50"/>
      <c r="AE25" s="50"/>
      <c r="AF25" s="50"/>
      <c r="AG25" s="50"/>
      <c r="AH25" s="50"/>
      <c r="AI25" s="50"/>
      <c r="AJ25" s="50"/>
    </row>
    <row r="26" spans="2:36" x14ac:dyDescent="0.15">
      <c r="B26" s="212" t="str">
        <f>+'様式D-3_S016'!AV5</f>
        <v>S016</v>
      </c>
      <c r="C26" s="223">
        <f>+'様式D-3_S016'!AW5</f>
        <v>10.5</v>
      </c>
      <c r="D26" s="126" t="str">
        <f>+'様式D-3_S016'!AX5</f>
        <v>Ⅰ</v>
      </c>
      <c r="E26" s="56">
        <f>+'様式D-3_S016'!AY5</f>
        <v>0</v>
      </c>
      <c r="F26" s="58">
        <f>+'様式D-3_S016'!AZ5</f>
        <v>0</v>
      </c>
      <c r="G26" s="58">
        <f>+'様式D-3_S016'!BA5</f>
        <v>0</v>
      </c>
      <c r="H26" s="34">
        <f>+'様式D-3_S016'!BB5</f>
        <v>0</v>
      </c>
      <c r="I26" s="60">
        <f>+'様式D-3_S016'!BC5</f>
        <v>0</v>
      </c>
      <c r="J26" s="58">
        <f>+'様式D-3_S016'!BD5</f>
        <v>0</v>
      </c>
      <c r="K26" s="58">
        <f>+'様式D-3_S016'!BE5</f>
        <v>0</v>
      </c>
      <c r="L26" s="34">
        <f>+'様式D-3_S016'!BF5</f>
        <v>0</v>
      </c>
      <c r="M26" s="60">
        <f>+'様式D-3_S016'!BG5</f>
        <v>0</v>
      </c>
      <c r="N26" s="58">
        <f>+'様式D-3_S016'!BH5</f>
        <v>0</v>
      </c>
      <c r="O26" s="58">
        <f>+'様式D-3_S016'!BI5</f>
        <v>0</v>
      </c>
      <c r="P26" s="34">
        <f>+'様式D-3_S016'!BJ5</f>
        <v>0</v>
      </c>
      <c r="Q26" s="78" t="str">
        <f>+'様式D-3_S016'!BK5</f>
        <v/>
      </c>
      <c r="R26" s="77" t="str">
        <f>+'様式D-3_S016'!BL5</f>
        <v/>
      </c>
      <c r="S26" s="79" t="str">
        <f>+'様式D-3_S016'!BM5</f>
        <v/>
      </c>
      <c r="T26" s="76" t="str">
        <f>+'様式D-3_S016'!BN5</f>
        <v/>
      </c>
      <c r="U26" s="68">
        <f>+'様式D-3_S016'!BO5</f>
        <v>0</v>
      </c>
      <c r="V26" s="69">
        <f>+'様式D-3_S016'!BP5</f>
        <v>0</v>
      </c>
      <c r="W26" s="80">
        <f>+'様式D-3_S016'!BQ5</f>
        <v>0</v>
      </c>
      <c r="X26" s="70">
        <f>+'様式D-3_S016'!BR5</f>
        <v>0</v>
      </c>
      <c r="Y26" s="68">
        <f>+'様式D-3_S016'!BS5</f>
        <v>0</v>
      </c>
      <c r="Z26" s="69">
        <f>+'様式D-3_S016'!BT5</f>
        <v>0</v>
      </c>
      <c r="AA26" s="80">
        <f>+'様式D-3_S016'!BU5</f>
        <v>0</v>
      </c>
      <c r="AB26" s="82">
        <f>+'様式D-3_S016'!BV5</f>
        <v>0</v>
      </c>
      <c r="AC26" s="50"/>
      <c r="AD26" s="50"/>
      <c r="AE26" s="50"/>
      <c r="AF26" s="50"/>
      <c r="AG26" s="50"/>
      <c r="AH26" s="50"/>
      <c r="AI26" s="50"/>
      <c r="AJ26" s="50"/>
    </row>
    <row r="27" spans="2:36" x14ac:dyDescent="0.15">
      <c r="B27" s="212" t="str">
        <f>+'様式D-3_S017'!AV5</f>
        <v>S017</v>
      </c>
      <c r="C27" s="223">
        <f>+'様式D-3_S017'!AW5</f>
        <v>10.5</v>
      </c>
      <c r="D27" s="126" t="str">
        <f>+'様式D-3_S017'!AX5</f>
        <v>Ⅱ</v>
      </c>
      <c r="E27" s="56">
        <f>+'様式D-3_S017'!AY5</f>
        <v>0</v>
      </c>
      <c r="F27" s="58">
        <f>+'様式D-3_S017'!AZ5</f>
        <v>0</v>
      </c>
      <c r="G27" s="58">
        <f>+'様式D-3_S017'!BA5</f>
        <v>0</v>
      </c>
      <c r="H27" s="34">
        <f>+'様式D-3_S017'!BB5</f>
        <v>0</v>
      </c>
      <c r="I27" s="60">
        <f>+'様式D-3_S017'!BC5</f>
        <v>0</v>
      </c>
      <c r="J27" s="58">
        <f>+'様式D-3_S017'!BD5</f>
        <v>0</v>
      </c>
      <c r="K27" s="58">
        <f>+'様式D-3_S017'!BE5</f>
        <v>0</v>
      </c>
      <c r="L27" s="34">
        <f>+'様式D-3_S017'!BF5</f>
        <v>1</v>
      </c>
      <c r="M27" s="60">
        <f>+'様式D-3_S017'!BG5</f>
        <v>0</v>
      </c>
      <c r="N27" s="58">
        <f>+'様式D-3_S017'!BH5</f>
        <v>0</v>
      </c>
      <c r="O27" s="58">
        <f>+'様式D-3_S017'!BI5</f>
        <v>0</v>
      </c>
      <c r="P27" s="34">
        <f>+'様式D-3_S017'!BJ5</f>
        <v>0</v>
      </c>
      <c r="Q27" s="78" t="str">
        <f>+'様式D-3_S017'!BK5</f>
        <v/>
      </c>
      <c r="R27" s="77" t="str">
        <f>+'様式D-3_S017'!BL5</f>
        <v/>
      </c>
      <c r="S27" s="79" t="str">
        <f>+'様式D-3_S017'!BM5</f>
        <v/>
      </c>
      <c r="T27" s="76" t="str">
        <f>+'様式D-3_S017'!BN5</f>
        <v/>
      </c>
      <c r="U27" s="68">
        <f>+'様式D-3_S017'!BO5</f>
        <v>0</v>
      </c>
      <c r="V27" s="69">
        <f>+'様式D-3_S017'!BP5</f>
        <v>0</v>
      </c>
      <c r="W27" s="80">
        <f>+'様式D-3_S017'!BQ5</f>
        <v>0</v>
      </c>
      <c r="X27" s="70">
        <f>+'様式D-3_S017'!BR5</f>
        <v>1.0000000000000002E-2</v>
      </c>
      <c r="Y27" s="68">
        <f>+'様式D-3_S017'!BS5</f>
        <v>0</v>
      </c>
      <c r="Z27" s="69">
        <f>+'様式D-3_S017'!BT5</f>
        <v>0</v>
      </c>
      <c r="AA27" s="80">
        <f>+'様式D-3_S017'!BU5</f>
        <v>0</v>
      </c>
      <c r="AB27" s="82">
        <f>+'様式D-3_S017'!BV5</f>
        <v>0</v>
      </c>
      <c r="AC27" s="50"/>
      <c r="AD27" s="50"/>
      <c r="AE27" s="50"/>
      <c r="AF27" s="50"/>
      <c r="AG27" s="50"/>
      <c r="AH27" s="50"/>
      <c r="AI27" s="50"/>
      <c r="AJ27" s="50"/>
    </row>
    <row r="28" spans="2:36" x14ac:dyDescent="0.15">
      <c r="B28" s="212" t="str">
        <f>+'様式D-3_S018'!AV5</f>
        <v>S018</v>
      </c>
      <c r="C28" s="223">
        <f>+'様式D-3_S018'!AW5</f>
        <v>10.5</v>
      </c>
      <c r="D28" s="126" t="str">
        <f>+'様式D-3_S018'!AX5</f>
        <v>Ⅰ</v>
      </c>
      <c r="E28" s="56">
        <f>+'様式D-3_S018'!AY5</f>
        <v>0</v>
      </c>
      <c r="F28" s="58">
        <f>+'様式D-3_S018'!AZ5</f>
        <v>0</v>
      </c>
      <c r="G28" s="58">
        <f>+'様式D-3_S018'!BA5</f>
        <v>0</v>
      </c>
      <c r="H28" s="34">
        <f>+'様式D-3_S018'!BB5</f>
        <v>0</v>
      </c>
      <c r="I28" s="60">
        <f>+'様式D-3_S018'!BC5</f>
        <v>0</v>
      </c>
      <c r="J28" s="58">
        <f>+'様式D-3_S018'!BD5</f>
        <v>0</v>
      </c>
      <c r="K28" s="58">
        <f>+'様式D-3_S018'!BE5</f>
        <v>0</v>
      </c>
      <c r="L28" s="34">
        <f>+'様式D-3_S018'!BF5</f>
        <v>0</v>
      </c>
      <c r="M28" s="60">
        <f>+'様式D-3_S018'!BG5</f>
        <v>0</v>
      </c>
      <c r="N28" s="58">
        <f>+'様式D-3_S018'!BH5</f>
        <v>0</v>
      </c>
      <c r="O28" s="58">
        <f>+'様式D-3_S018'!BI5</f>
        <v>0</v>
      </c>
      <c r="P28" s="34">
        <f>+'様式D-3_S018'!BJ5</f>
        <v>0</v>
      </c>
      <c r="Q28" s="78" t="str">
        <f>+'様式D-3_S018'!BK5</f>
        <v/>
      </c>
      <c r="R28" s="77" t="str">
        <f>+'様式D-3_S018'!BL5</f>
        <v/>
      </c>
      <c r="S28" s="79" t="str">
        <f>+'様式D-3_S018'!BM5</f>
        <v/>
      </c>
      <c r="T28" s="76" t="str">
        <f>+'様式D-3_S018'!BN5</f>
        <v/>
      </c>
      <c r="U28" s="68">
        <f>+'様式D-3_S018'!BO5</f>
        <v>0</v>
      </c>
      <c r="V28" s="69">
        <f>+'様式D-3_S018'!BP5</f>
        <v>0</v>
      </c>
      <c r="W28" s="80">
        <f>+'様式D-3_S018'!BQ5</f>
        <v>0</v>
      </c>
      <c r="X28" s="70">
        <f>+'様式D-3_S018'!BR5</f>
        <v>0</v>
      </c>
      <c r="Y28" s="68">
        <f>+'様式D-3_S018'!BS5</f>
        <v>0</v>
      </c>
      <c r="Z28" s="69">
        <f>+'様式D-3_S018'!BT5</f>
        <v>0</v>
      </c>
      <c r="AA28" s="80">
        <f>+'様式D-3_S018'!BU5</f>
        <v>0</v>
      </c>
      <c r="AB28" s="82">
        <f>+'様式D-3_S018'!BV5</f>
        <v>0</v>
      </c>
      <c r="AC28" s="50"/>
      <c r="AD28" s="50"/>
      <c r="AE28" s="50"/>
      <c r="AF28" s="50"/>
      <c r="AG28" s="50"/>
      <c r="AH28" s="50"/>
      <c r="AI28" s="50"/>
      <c r="AJ28" s="50"/>
    </row>
    <row r="29" spans="2:36" x14ac:dyDescent="0.15">
      <c r="B29" s="212" t="str">
        <f>+'様式D-3_S019'!AV5</f>
        <v>S019</v>
      </c>
      <c r="C29" s="223">
        <f>+'様式D-3_S019'!AW5</f>
        <v>10.5</v>
      </c>
      <c r="D29" s="126" t="str">
        <f>+'様式D-3_S019'!AX5</f>
        <v>Ⅱ</v>
      </c>
      <c r="E29" s="56">
        <f>+'様式D-3_S019'!AY5</f>
        <v>0</v>
      </c>
      <c r="F29" s="58">
        <f>+'様式D-3_S019'!AZ5</f>
        <v>0</v>
      </c>
      <c r="G29" s="58">
        <f>+'様式D-3_S019'!BA5</f>
        <v>0</v>
      </c>
      <c r="H29" s="34">
        <f>+'様式D-3_S019'!BB5</f>
        <v>0</v>
      </c>
      <c r="I29" s="60">
        <f>+'様式D-3_S019'!BC5</f>
        <v>0</v>
      </c>
      <c r="J29" s="58">
        <f>+'様式D-3_S019'!BD5</f>
        <v>0</v>
      </c>
      <c r="K29" s="58">
        <f>+'様式D-3_S019'!BE5</f>
        <v>0</v>
      </c>
      <c r="L29" s="34">
        <f>+'様式D-3_S019'!BF5</f>
        <v>1</v>
      </c>
      <c r="M29" s="60">
        <f>+'様式D-3_S019'!BG5</f>
        <v>0</v>
      </c>
      <c r="N29" s="58">
        <f>+'様式D-3_S019'!BH5</f>
        <v>0</v>
      </c>
      <c r="O29" s="58">
        <f>+'様式D-3_S019'!BI5</f>
        <v>0</v>
      </c>
      <c r="P29" s="34">
        <f>+'様式D-3_S019'!BJ5</f>
        <v>0</v>
      </c>
      <c r="Q29" s="78" t="str">
        <f>+'様式D-3_S019'!BK5</f>
        <v/>
      </c>
      <c r="R29" s="77" t="str">
        <f>+'様式D-3_S019'!BL5</f>
        <v/>
      </c>
      <c r="S29" s="79" t="str">
        <f>+'様式D-3_S019'!BM5</f>
        <v/>
      </c>
      <c r="T29" s="76" t="str">
        <f>+'様式D-3_S019'!BN5</f>
        <v/>
      </c>
      <c r="U29" s="68">
        <f>+'様式D-3_S019'!BO5</f>
        <v>0</v>
      </c>
      <c r="V29" s="69">
        <f>+'様式D-3_S019'!BP5</f>
        <v>0</v>
      </c>
      <c r="W29" s="80">
        <f>+'様式D-3_S019'!BQ5</f>
        <v>0</v>
      </c>
      <c r="X29" s="70">
        <f>+'様式D-3_S019'!BR5</f>
        <v>0.17</v>
      </c>
      <c r="Y29" s="68">
        <f>+'様式D-3_S019'!BS5</f>
        <v>0</v>
      </c>
      <c r="Z29" s="69">
        <f>+'様式D-3_S019'!BT5</f>
        <v>0</v>
      </c>
      <c r="AA29" s="80">
        <f>+'様式D-3_S019'!BU5</f>
        <v>0</v>
      </c>
      <c r="AB29" s="82">
        <f>+'様式D-3_S019'!BV5</f>
        <v>0</v>
      </c>
      <c r="AC29" s="50"/>
      <c r="AD29" s="50"/>
      <c r="AE29" s="50"/>
      <c r="AF29" s="50"/>
      <c r="AG29" s="50"/>
      <c r="AH29" s="50"/>
      <c r="AI29" s="50"/>
      <c r="AJ29" s="50"/>
    </row>
    <row r="30" spans="2:36" x14ac:dyDescent="0.15">
      <c r="B30" s="212" t="str">
        <f>+'様式D-3_S020'!AV5</f>
        <v>S020</v>
      </c>
      <c r="C30" s="223">
        <f>+'様式D-3_S020'!AW5</f>
        <v>10.45</v>
      </c>
      <c r="D30" s="126" t="str">
        <f>+'様式D-3_S020'!AX5</f>
        <v>Ⅰ</v>
      </c>
      <c r="E30" s="56">
        <f>+'様式D-3_S020'!AY5</f>
        <v>0</v>
      </c>
      <c r="F30" s="58">
        <f>+'様式D-3_S020'!AZ5</f>
        <v>0</v>
      </c>
      <c r="G30" s="58">
        <f>+'様式D-3_S020'!BA5</f>
        <v>0</v>
      </c>
      <c r="H30" s="34">
        <f>+'様式D-3_S020'!BB5</f>
        <v>0</v>
      </c>
      <c r="I30" s="60">
        <f>+'様式D-3_S020'!BC5</f>
        <v>0</v>
      </c>
      <c r="J30" s="58">
        <f>+'様式D-3_S020'!BD5</f>
        <v>0</v>
      </c>
      <c r="K30" s="58">
        <f>+'様式D-3_S020'!BE5</f>
        <v>0</v>
      </c>
      <c r="L30" s="34">
        <f>+'様式D-3_S020'!BF5</f>
        <v>0</v>
      </c>
      <c r="M30" s="60">
        <f>+'様式D-3_S020'!BG5</f>
        <v>0</v>
      </c>
      <c r="N30" s="58">
        <f>+'様式D-3_S020'!BH5</f>
        <v>0</v>
      </c>
      <c r="O30" s="58">
        <f>+'様式D-3_S020'!BI5</f>
        <v>0</v>
      </c>
      <c r="P30" s="34">
        <f>+'様式D-3_S020'!BJ5</f>
        <v>0</v>
      </c>
      <c r="Q30" s="78" t="str">
        <f>+'様式D-3_S020'!BK5</f>
        <v/>
      </c>
      <c r="R30" s="77" t="str">
        <f>+'様式D-3_S020'!BL5</f>
        <v/>
      </c>
      <c r="S30" s="79" t="str">
        <f>+'様式D-3_S020'!BM5</f>
        <v/>
      </c>
      <c r="T30" s="76" t="str">
        <f>+'様式D-3_S020'!BN5</f>
        <v/>
      </c>
      <c r="U30" s="68">
        <f>+'様式D-3_S020'!BO5</f>
        <v>0</v>
      </c>
      <c r="V30" s="69">
        <f>+'様式D-3_S020'!BP5</f>
        <v>0</v>
      </c>
      <c r="W30" s="80">
        <f>+'様式D-3_S020'!BQ5</f>
        <v>0</v>
      </c>
      <c r="X30" s="70">
        <f>+'様式D-3_S020'!BR5</f>
        <v>0</v>
      </c>
      <c r="Y30" s="68">
        <f>+'様式D-3_S020'!BS5</f>
        <v>0</v>
      </c>
      <c r="Z30" s="69">
        <f>+'様式D-3_S020'!BT5</f>
        <v>0</v>
      </c>
      <c r="AA30" s="80">
        <f>+'様式D-3_S020'!BU5</f>
        <v>0</v>
      </c>
      <c r="AB30" s="82">
        <f>+'様式D-3_S020'!BV5</f>
        <v>0</v>
      </c>
      <c r="AC30" s="50"/>
      <c r="AD30" s="50"/>
      <c r="AE30" s="50"/>
      <c r="AF30" s="50"/>
      <c r="AG30" s="50"/>
      <c r="AH30" s="50"/>
      <c r="AI30" s="50"/>
      <c r="AJ30" s="50"/>
    </row>
    <row r="31" spans="2:36" x14ac:dyDescent="0.15">
      <c r="B31" s="212" t="str">
        <f>+'様式D-3_S021'!AV5</f>
        <v>S021</v>
      </c>
      <c r="C31" s="223">
        <f>+'様式D-3_S021'!AW5</f>
        <v>10.5</v>
      </c>
      <c r="D31" s="126" t="str">
        <f>+'様式D-3_S021'!AX5</f>
        <v>Ⅱ</v>
      </c>
      <c r="E31" s="56">
        <f>+'様式D-3_S021'!AY5</f>
        <v>0</v>
      </c>
      <c r="F31" s="58">
        <f>+'様式D-3_S021'!AZ5</f>
        <v>0</v>
      </c>
      <c r="G31" s="58">
        <f>+'様式D-3_S021'!BA5</f>
        <v>0</v>
      </c>
      <c r="H31" s="34">
        <f>+'様式D-3_S021'!BB5</f>
        <v>0</v>
      </c>
      <c r="I31" s="60">
        <f>+'様式D-3_S021'!BC5</f>
        <v>0</v>
      </c>
      <c r="J31" s="58">
        <f>+'様式D-3_S021'!BD5</f>
        <v>0</v>
      </c>
      <c r="K31" s="58">
        <f>+'様式D-3_S021'!BE5</f>
        <v>0</v>
      </c>
      <c r="L31" s="34">
        <f>+'様式D-3_S021'!BF5</f>
        <v>1</v>
      </c>
      <c r="M31" s="60">
        <f>+'様式D-3_S021'!BG5</f>
        <v>0</v>
      </c>
      <c r="N31" s="58">
        <f>+'様式D-3_S021'!BH5</f>
        <v>0</v>
      </c>
      <c r="O31" s="58">
        <f>+'様式D-3_S021'!BI5</f>
        <v>0</v>
      </c>
      <c r="P31" s="34">
        <f>+'様式D-3_S021'!BJ5</f>
        <v>0</v>
      </c>
      <c r="Q31" s="78" t="str">
        <f>+'様式D-3_S021'!BK5</f>
        <v/>
      </c>
      <c r="R31" s="77" t="str">
        <f>+'様式D-3_S021'!BL5</f>
        <v/>
      </c>
      <c r="S31" s="79" t="str">
        <f>+'様式D-3_S021'!BM5</f>
        <v/>
      </c>
      <c r="T31" s="76" t="str">
        <f>+'様式D-3_S021'!BN5</f>
        <v/>
      </c>
      <c r="U31" s="68">
        <f>+'様式D-3_S021'!BO5</f>
        <v>0</v>
      </c>
      <c r="V31" s="69">
        <f>+'様式D-3_S021'!BP5</f>
        <v>0</v>
      </c>
      <c r="W31" s="80">
        <f>+'様式D-3_S021'!BQ5</f>
        <v>0</v>
      </c>
      <c r="X31" s="70">
        <f>+'様式D-3_S021'!BR5</f>
        <v>0.19</v>
      </c>
      <c r="Y31" s="68">
        <f>+'様式D-3_S021'!BS5</f>
        <v>0</v>
      </c>
      <c r="Z31" s="69">
        <f>+'様式D-3_S021'!BT5</f>
        <v>0</v>
      </c>
      <c r="AA31" s="80">
        <f>+'様式D-3_S021'!BU5</f>
        <v>0</v>
      </c>
      <c r="AB31" s="82">
        <f>+'様式D-3_S021'!BV5</f>
        <v>0</v>
      </c>
      <c r="AC31" s="50"/>
      <c r="AD31" s="50"/>
      <c r="AE31" s="50"/>
      <c r="AF31" s="50"/>
      <c r="AG31" s="50"/>
      <c r="AH31" s="50"/>
      <c r="AI31" s="50"/>
      <c r="AJ31" s="50"/>
    </row>
    <row r="32" spans="2:36" x14ac:dyDescent="0.15">
      <c r="B32" s="212" t="str">
        <f>+'様式D-3_S022'!AV5</f>
        <v>S022</v>
      </c>
      <c r="C32" s="223">
        <f>+'様式D-3_S022'!AW5</f>
        <v>10.35</v>
      </c>
      <c r="D32" s="126" t="str">
        <f>+'様式D-3_S022'!AX5</f>
        <v>Ⅰ</v>
      </c>
      <c r="E32" s="56">
        <f>+'様式D-3_S022'!AY5</f>
        <v>0</v>
      </c>
      <c r="F32" s="58">
        <f>+'様式D-3_S022'!AZ5</f>
        <v>0</v>
      </c>
      <c r="G32" s="58">
        <f>+'様式D-3_S022'!BA5</f>
        <v>0</v>
      </c>
      <c r="H32" s="34">
        <f>+'様式D-3_S022'!BB5</f>
        <v>0</v>
      </c>
      <c r="I32" s="60">
        <f>+'様式D-3_S022'!BC5</f>
        <v>0</v>
      </c>
      <c r="J32" s="58">
        <f>+'様式D-3_S022'!BD5</f>
        <v>0</v>
      </c>
      <c r="K32" s="58">
        <f>+'様式D-3_S022'!BE5</f>
        <v>0</v>
      </c>
      <c r="L32" s="34">
        <f>+'様式D-3_S022'!BF5</f>
        <v>0</v>
      </c>
      <c r="M32" s="60">
        <f>+'様式D-3_S022'!BG5</f>
        <v>0</v>
      </c>
      <c r="N32" s="58">
        <f>+'様式D-3_S022'!BH5</f>
        <v>0</v>
      </c>
      <c r="O32" s="58">
        <f>+'様式D-3_S022'!BI5</f>
        <v>0</v>
      </c>
      <c r="P32" s="34">
        <f>+'様式D-3_S022'!BJ5</f>
        <v>0</v>
      </c>
      <c r="Q32" s="78" t="str">
        <f>+'様式D-3_S022'!BK5</f>
        <v/>
      </c>
      <c r="R32" s="77" t="str">
        <f>+'様式D-3_S022'!BL5</f>
        <v/>
      </c>
      <c r="S32" s="79" t="str">
        <f>+'様式D-3_S022'!BM5</f>
        <v/>
      </c>
      <c r="T32" s="76" t="str">
        <f>+'様式D-3_S022'!BN5</f>
        <v/>
      </c>
      <c r="U32" s="68">
        <f>+'様式D-3_S022'!BO5</f>
        <v>0</v>
      </c>
      <c r="V32" s="69">
        <f>+'様式D-3_S022'!BP5</f>
        <v>0</v>
      </c>
      <c r="W32" s="80">
        <f>+'様式D-3_S022'!BQ5</f>
        <v>0</v>
      </c>
      <c r="X32" s="70">
        <f>+'様式D-3_S022'!BR5</f>
        <v>0</v>
      </c>
      <c r="Y32" s="68">
        <f>+'様式D-3_S022'!BS5</f>
        <v>0</v>
      </c>
      <c r="Z32" s="69">
        <f>+'様式D-3_S022'!BT5</f>
        <v>0</v>
      </c>
      <c r="AA32" s="80">
        <f>+'様式D-3_S022'!BU5</f>
        <v>0</v>
      </c>
      <c r="AB32" s="82">
        <f>+'様式D-3_S022'!BV5</f>
        <v>0</v>
      </c>
      <c r="AC32" s="50"/>
      <c r="AD32" s="50"/>
      <c r="AE32" s="50"/>
      <c r="AF32" s="50"/>
      <c r="AG32" s="50"/>
      <c r="AH32" s="50"/>
      <c r="AI32" s="50"/>
      <c r="AJ32" s="50"/>
    </row>
    <row r="33" spans="2:36" x14ac:dyDescent="0.15">
      <c r="B33" s="212" t="str">
        <f>+'様式D-3_S023'!AV5</f>
        <v>S023</v>
      </c>
      <c r="C33" s="223">
        <f>+'様式D-3_S023'!AW5</f>
        <v>10.5</v>
      </c>
      <c r="D33" s="126" t="str">
        <f>+'様式D-3_S023'!AX5</f>
        <v>Ⅱ</v>
      </c>
      <c r="E33" s="56">
        <f>+'様式D-3_S023'!AY5</f>
        <v>0</v>
      </c>
      <c r="F33" s="58">
        <f>+'様式D-3_S023'!AZ5</f>
        <v>0</v>
      </c>
      <c r="G33" s="58">
        <f>+'様式D-3_S023'!BA5</f>
        <v>0</v>
      </c>
      <c r="H33" s="34">
        <f>+'様式D-3_S023'!BB5</f>
        <v>0</v>
      </c>
      <c r="I33" s="60">
        <f>+'様式D-3_S023'!BC5</f>
        <v>0</v>
      </c>
      <c r="J33" s="58">
        <f>+'様式D-3_S023'!BD5</f>
        <v>0</v>
      </c>
      <c r="K33" s="58">
        <f>+'様式D-3_S023'!BE5</f>
        <v>0</v>
      </c>
      <c r="L33" s="34">
        <f>+'様式D-3_S023'!BF5</f>
        <v>1</v>
      </c>
      <c r="M33" s="60">
        <f>+'様式D-3_S023'!BG5</f>
        <v>0</v>
      </c>
      <c r="N33" s="58">
        <f>+'様式D-3_S023'!BH5</f>
        <v>0</v>
      </c>
      <c r="O33" s="58">
        <f>+'様式D-3_S023'!BI5</f>
        <v>0</v>
      </c>
      <c r="P33" s="34">
        <f>+'様式D-3_S023'!BJ5</f>
        <v>0</v>
      </c>
      <c r="Q33" s="78" t="str">
        <f>+'様式D-3_S023'!BK5</f>
        <v/>
      </c>
      <c r="R33" s="77" t="str">
        <f>+'様式D-3_S023'!BL5</f>
        <v/>
      </c>
      <c r="S33" s="79" t="str">
        <f>+'様式D-3_S023'!BM5</f>
        <v/>
      </c>
      <c r="T33" s="76" t="str">
        <f>+'様式D-3_S023'!BN5</f>
        <v/>
      </c>
      <c r="U33" s="68">
        <f>+'様式D-3_S023'!BO5</f>
        <v>0</v>
      </c>
      <c r="V33" s="69">
        <f>+'様式D-3_S023'!BP5</f>
        <v>0</v>
      </c>
      <c r="W33" s="80">
        <f>+'様式D-3_S023'!BQ5</f>
        <v>0</v>
      </c>
      <c r="X33" s="70">
        <f>+'様式D-3_S023'!BR5</f>
        <v>0.18</v>
      </c>
      <c r="Y33" s="68">
        <f>+'様式D-3_S023'!BS5</f>
        <v>0</v>
      </c>
      <c r="Z33" s="69">
        <f>+'様式D-3_S023'!BT5</f>
        <v>0</v>
      </c>
      <c r="AA33" s="80">
        <f>+'様式D-3_S023'!BU5</f>
        <v>0</v>
      </c>
      <c r="AB33" s="82">
        <f>+'様式D-3_S023'!BV5</f>
        <v>0</v>
      </c>
      <c r="AC33" s="50"/>
      <c r="AD33" s="50"/>
      <c r="AE33" s="50"/>
      <c r="AF33" s="50"/>
      <c r="AG33" s="50"/>
      <c r="AH33" s="50"/>
      <c r="AI33" s="50"/>
      <c r="AJ33" s="50"/>
    </row>
    <row r="34" spans="2:36" x14ac:dyDescent="0.15">
      <c r="B34" s="212" t="str">
        <f>+'様式D-3_S024'!AV5</f>
        <v>S024</v>
      </c>
      <c r="C34" s="223">
        <f>+'様式D-3_S024'!AW5</f>
        <v>10.4</v>
      </c>
      <c r="D34" s="126" t="str">
        <f>+'様式D-3_S024'!AX5</f>
        <v>Ⅰ</v>
      </c>
      <c r="E34" s="56">
        <f>+'様式D-3_S024'!AY5</f>
        <v>0</v>
      </c>
      <c r="F34" s="58">
        <f>+'様式D-3_S024'!AZ5</f>
        <v>0</v>
      </c>
      <c r="G34" s="58">
        <f>+'様式D-3_S024'!BA5</f>
        <v>0</v>
      </c>
      <c r="H34" s="34">
        <f>+'様式D-3_S024'!BB5</f>
        <v>0</v>
      </c>
      <c r="I34" s="60">
        <f>+'様式D-3_S024'!BC5</f>
        <v>0</v>
      </c>
      <c r="J34" s="58">
        <f>+'様式D-3_S024'!BD5</f>
        <v>0</v>
      </c>
      <c r="K34" s="58">
        <f>+'様式D-3_S024'!BE5</f>
        <v>0</v>
      </c>
      <c r="L34" s="34">
        <f>+'様式D-3_S024'!BF5</f>
        <v>0</v>
      </c>
      <c r="M34" s="60">
        <f>+'様式D-3_S024'!BG5</f>
        <v>0</v>
      </c>
      <c r="N34" s="58">
        <f>+'様式D-3_S024'!BH5</f>
        <v>0</v>
      </c>
      <c r="O34" s="58">
        <f>+'様式D-3_S024'!BI5</f>
        <v>0</v>
      </c>
      <c r="P34" s="34">
        <f>+'様式D-3_S024'!BJ5</f>
        <v>0</v>
      </c>
      <c r="Q34" s="78" t="str">
        <f>+'様式D-3_S024'!BK5</f>
        <v/>
      </c>
      <c r="R34" s="77" t="str">
        <f>+'様式D-3_S024'!BL5</f>
        <v/>
      </c>
      <c r="S34" s="79" t="str">
        <f>+'様式D-3_S024'!BM5</f>
        <v/>
      </c>
      <c r="T34" s="76" t="str">
        <f>+'様式D-3_S024'!BN5</f>
        <v/>
      </c>
      <c r="U34" s="68">
        <f>+'様式D-3_S024'!BO5</f>
        <v>0</v>
      </c>
      <c r="V34" s="69">
        <f>+'様式D-3_S024'!BP5</f>
        <v>0</v>
      </c>
      <c r="W34" s="80">
        <f>+'様式D-3_S024'!BQ5</f>
        <v>0</v>
      </c>
      <c r="X34" s="70">
        <f>+'様式D-3_S024'!BR5</f>
        <v>0</v>
      </c>
      <c r="Y34" s="68">
        <f>+'様式D-3_S024'!BS5</f>
        <v>0</v>
      </c>
      <c r="Z34" s="69">
        <f>+'様式D-3_S024'!BT5</f>
        <v>0</v>
      </c>
      <c r="AA34" s="80">
        <f>+'様式D-3_S024'!BU5</f>
        <v>0</v>
      </c>
      <c r="AB34" s="82">
        <f>+'様式D-3_S024'!BV5</f>
        <v>0</v>
      </c>
      <c r="AC34" s="50"/>
      <c r="AD34" s="50"/>
      <c r="AE34" s="50"/>
      <c r="AF34" s="50"/>
      <c r="AG34" s="50"/>
      <c r="AH34" s="50"/>
      <c r="AI34" s="50"/>
      <c r="AJ34" s="50"/>
    </row>
    <row r="35" spans="2:36" x14ac:dyDescent="0.15">
      <c r="B35" s="212" t="str">
        <f>+'様式D-3_S025'!AV5</f>
        <v>S025</v>
      </c>
      <c r="C35" s="223">
        <f>+'様式D-3_S025'!AW5</f>
        <v>10.4</v>
      </c>
      <c r="D35" s="126" t="str">
        <f>+'様式D-3_S025'!AX5</f>
        <v>Ⅱ</v>
      </c>
      <c r="E35" s="56">
        <f>+'様式D-3_S025'!AY5</f>
        <v>0</v>
      </c>
      <c r="F35" s="58">
        <f>+'様式D-3_S025'!AZ5</f>
        <v>0</v>
      </c>
      <c r="G35" s="58">
        <f>+'様式D-3_S025'!BA5</f>
        <v>0</v>
      </c>
      <c r="H35" s="34">
        <f>+'様式D-3_S025'!BB5</f>
        <v>0</v>
      </c>
      <c r="I35" s="60">
        <f>+'様式D-3_S025'!BC5</f>
        <v>0</v>
      </c>
      <c r="J35" s="58">
        <f>+'様式D-3_S025'!BD5</f>
        <v>0</v>
      </c>
      <c r="K35" s="58">
        <f>+'様式D-3_S025'!BE5</f>
        <v>0</v>
      </c>
      <c r="L35" s="34">
        <f>+'様式D-3_S025'!BF5</f>
        <v>1</v>
      </c>
      <c r="M35" s="60">
        <f>+'様式D-3_S025'!BG5</f>
        <v>0</v>
      </c>
      <c r="N35" s="58">
        <f>+'様式D-3_S025'!BH5</f>
        <v>0</v>
      </c>
      <c r="O35" s="58">
        <f>+'様式D-3_S025'!BI5</f>
        <v>0</v>
      </c>
      <c r="P35" s="34">
        <f>+'様式D-3_S025'!BJ5</f>
        <v>0</v>
      </c>
      <c r="Q35" s="78" t="str">
        <f>+'様式D-3_S025'!BK5</f>
        <v/>
      </c>
      <c r="R35" s="77" t="str">
        <f>+'様式D-3_S025'!BL5</f>
        <v/>
      </c>
      <c r="S35" s="79" t="str">
        <f>+'様式D-3_S025'!BM5</f>
        <v/>
      </c>
      <c r="T35" s="76" t="str">
        <f>+'様式D-3_S025'!BN5</f>
        <v/>
      </c>
      <c r="U35" s="68">
        <f>+'様式D-3_S025'!BO5</f>
        <v>0</v>
      </c>
      <c r="V35" s="69">
        <f>+'様式D-3_S025'!BP5</f>
        <v>0</v>
      </c>
      <c r="W35" s="80">
        <f>+'様式D-3_S025'!BQ5</f>
        <v>0</v>
      </c>
      <c r="X35" s="70">
        <f>+'様式D-3_S025'!BR5</f>
        <v>0.69</v>
      </c>
      <c r="Y35" s="68">
        <f>+'様式D-3_S025'!BS5</f>
        <v>0</v>
      </c>
      <c r="Z35" s="69">
        <f>+'様式D-3_S025'!BT5</f>
        <v>0</v>
      </c>
      <c r="AA35" s="80">
        <f>+'様式D-3_S025'!BU5</f>
        <v>0</v>
      </c>
      <c r="AB35" s="82">
        <f>+'様式D-3_S025'!BV5</f>
        <v>0</v>
      </c>
      <c r="AC35" s="50"/>
      <c r="AD35" s="50"/>
      <c r="AE35" s="50"/>
      <c r="AF35" s="50"/>
      <c r="AG35" s="50"/>
      <c r="AH35" s="50"/>
      <c r="AI35" s="50"/>
      <c r="AJ35" s="50"/>
    </row>
    <row r="36" spans="2:36" x14ac:dyDescent="0.15">
      <c r="B36" s="212" t="str">
        <f>+'様式D-3_S026'!AV5</f>
        <v>S026</v>
      </c>
      <c r="C36" s="223">
        <f>+'様式D-3_S026'!AW5</f>
        <v>10.5</v>
      </c>
      <c r="D36" s="126" t="str">
        <f>+'様式D-3_S026'!AX5</f>
        <v>Ⅰ</v>
      </c>
      <c r="E36" s="56">
        <f>+'様式D-3_S026'!AY5</f>
        <v>0</v>
      </c>
      <c r="F36" s="58">
        <f>+'様式D-3_S026'!AZ5</f>
        <v>0</v>
      </c>
      <c r="G36" s="58">
        <f>+'様式D-3_S026'!BA5</f>
        <v>0</v>
      </c>
      <c r="H36" s="34">
        <f>+'様式D-3_S026'!BB5</f>
        <v>0</v>
      </c>
      <c r="I36" s="60">
        <f>+'様式D-3_S026'!BC5</f>
        <v>0</v>
      </c>
      <c r="J36" s="58">
        <f>+'様式D-3_S026'!BD5</f>
        <v>0</v>
      </c>
      <c r="K36" s="58">
        <f>+'様式D-3_S026'!BE5</f>
        <v>0</v>
      </c>
      <c r="L36" s="34">
        <f>+'様式D-3_S026'!BF5</f>
        <v>0</v>
      </c>
      <c r="M36" s="60">
        <f>+'様式D-3_S026'!BG5</f>
        <v>0</v>
      </c>
      <c r="N36" s="58">
        <f>+'様式D-3_S026'!BH5</f>
        <v>0</v>
      </c>
      <c r="O36" s="58">
        <f>+'様式D-3_S026'!BI5</f>
        <v>0</v>
      </c>
      <c r="P36" s="34">
        <f>+'様式D-3_S026'!BJ5</f>
        <v>0</v>
      </c>
      <c r="Q36" s="78" t="str">
        <f>+'様式D-3_S026'!BK5</f>
        <v/>
      </c>
      <c r="R36" s="77" t="str">
        <f>+'様式D-3_S026'!BL5</f>
        <v/>
      </c>
      <c r="S36" s="79" t="str">
        <f>+'様式D-3_S026'!BM5</f>
        <v/>
      </c>
      <c r="T36" s="76" t="str">
        <f>+'様式D-3_S026'!BN5</f>
        <v/>
      </c>
      <c r="U36" s="68">
        <f>+'様式D-3_S026'!BO5</f>
        <v>0</v>
      </c>
      <c r="V36" s="69">
        <f>+'様式D-3_S026'!BP5</f>
        <v>0</v>
      </c>
      <c r="W36" s="80">
        <f>+'様式D-3_S026'!BQ5</f>
        <v>0</v>
      </c>
      <c r="X36" s="70">
        <f>+'様式D-3_S026'!BR5</f>
        <v>0</v>
      </c>
      <c r="Y36" s="68">
        <f>+'様式D-3_S026'!BS5</f>
        <v>0</v>
      </c>
      <c r="Z36" s="69">
        <f>+'様式D-3_S026'!BT5</f>
        <v>0</v>
      </c>
      <c r="AA36" s="80">
        <f>+'様式D-3_S026'!BU5</f>
        <v>0</v>
      </c>
      <c r="AB36" s="82">
        <f>+'様式D-3_S026'!BV5</f>
        <v>0</v>
      </c>
      <c r="AC36" s="50"/>
      <c r="AD36" s="50"/>
      <c r="AE36" s="50"/>
      <c r="AF36" s="50"/>
      <c r="AG36" s="50"/>
      <c r="AH36" s="50"/>
      <c r="AI36" s="50"/>
      <c r="AJ36" s="50"/>
    </row>
    <row r="37" spans="2:36" x14ac:dyDescent="0.15">
      <c r="B37" s="212" t="str">
        <f>+'様式D-3_S027'!AV5</f>
        <v>S027</v>
      </c>
      <c r="C37" s="223">
        <f>+'様式D-3_S027'!AW5</f>
        <v>10.4</v>
      </c>
      <c r="D37" s="126" t="str">
        <f>+'様式D-3_S027'!AX5</f>
        <v>Ⅱ</v>
      </c>
      <c r="E37" s="56">
        <f>+'様式D-3_S027'!AY5</f>
        <v>0</v>
      </c>
      <c r="F37" s="58">
        <f>+'様式D-3_S027'!AZ5</f>
        <v>0</v>
      </c>
      <c r="G37" s="58">
        <f>+'様式D-3_S027'!BA5</f>
        <v>0</v>
      </c>
      <c r="H37" s="34">
        <f>+'様式D-3_S027'!BB5</f>
        <v>0</v>
      </c>
      <c r="I37" s="60">
        <f>+'様式D-3_S027'!BC5</f>
        <v>0</v>
      </c>
      <c r="J37" s="58">
        <f>+'様式D-3_S027'!BD5</f>
        <v>0</v>
      </c>
      <c r="K37" s="58">
        <f>+'様式D-3_S027'!BE5</f>
        <v>0</v>
      </c>
      <c r="L37" s="34">
        <f>+'様式D-3_S027'!BF5</f>
        <v>1</v>
      </c>
      <c r="M37" s="60">
        <f>+'様式D-3_S027'!BG5</f>
        <v>0</v>
      </c>
      <c r="N37" s="58">
        <f>+'様式D-3_S027'!BH5</f>
        <v>0</v>
      </c>
      <c r="O37" s="58">
        <f>+'様式D-3_S027'!BI5</f>
        <v>0</v>
      </c>
      <c r="P37" s="34">
        <f>+'様式D-3_S027'!BJ5</f>
        <v>0</v>
      </c>
      <c r="Q37" s="78" t="str">
        <f>+'様式D-3_S027'!BK5</f>
        <v/>
      </c>
      <c r="R37" s="77" t="str">
        <f>+'様式D-3_S027'!BL5</f>
        <v/>
      </c>
      <c r="S37" s="79" t="str">
        <f>+'様式D-3_S027'!BM5</f>
        <v/>
      </c>
      <c r="T37" s="76" t="str">
        <f>+'様式D-3_S027'!BN5</f>
        <v/>
      </c>
      <c r="U37" s="68">
        <f>+'様式D-3_S027'!BO5</f>
        <v>0</v>
      </c>
      <c r="V37" s="69">
        <f>+'様式D-3_S027'!BP5</f>
        <v>0</v>
      </c>
      <c r="W37" s="80">
        <f>+'様式D-3_S027'!BQ5</f>
        <v>0</v>
      </c>
      <c r="X37" s="70">
        <f>+'様式D-3_S027'!BR5</f>
        <v>4.375</v>
      </c>
      <c r="Y37" s="68">
        <f>+'様式D-3_S027'!BS5</f>
        <v>0</v>
      </c>
      <c r="Z37" s="69">
        <f>+'様式D-3_S027'!BT5</f>
        <v>0</v>
      </c>
      <c r="AA37" s="80">
        <f>+'様式D-3_S027'!BU5</f>
        <v>0</v>
      </c>
      <c r="AB37" s="82">
        <f>+'様式D-3_S027'!BV5</f>
        <v>0</v>
      </c>
      <c r="AC37" s="50"/>
      <c r="AD37" s="50"/>
      <c r="AE37" s="50"/>
      <c r="AF37" s="50"/>
      <c r="AG37" s="50"/>
      <c r="AH37" s="50"/>
      <c r="AI37" s="50"/>
      <c r="AJ37" s="50"/>
    </row>
    <row r="38" spans="2:36" x14ac:dyDescent="0.15">
      <c r="B38" s="212" t="str">
        <f>+'様式D-3_S028'!AV5</f>
        <v>S028</v>
      </c>
      <c r="C38" s="223">
        <f>+'様式D-3_S028'!AW5</f>
        <v>10.5</v>
      </c>
      <c r="D38" s="126" t="str">
        <f>+'様式D-3_S028'!AX5</f>
        <v>Ⅱ</v>
      </c>
      <c r="E38" s="56">
        <f>+'様式D-3_S028'!AY5</f>
        <v>0</v>
      </c>
      <c r="F38" s="58">
        <f>+'様式D-3_S028'!AZ5</f>
        <v>0</v>
      </c>
      <c r="G38" s="58">
        <f>+'様式D-3_S028'!BA5</f>
        <v>0</v>
      </c>
      <c r="H38" s="34">
        <f>+'様式D-3_S028'!BB5</f>
        <v>0</v>
      </c>
      <c r="I38" s="60">
        <f>+'様式D-3_S028'!BC5</f>
        <v>0</v>
      </c>
      <c r="J38" s="58">
        <f>+'様式D-3_S028'!BD5</f>
        <v>0</v>
      </c>
      <c r="K38" s="58">
        <f>+'様式D-3_S028'!BE5</f>
        <v>0</v>
      </c>
      <c r="L38" s="34">
        <f>+'様式D-3_S028'!BF5</f>
        <v>2</v>
      </c>
      <c r="M38" s="60">
        <f>+'様式D-3_S028'!BG5</f>
        <v>0</v>
      </c>
      <c r="N38" s="58">
        <f>+'様式D-3_S028'!BH5</f>
        <v>0</v>
      </c>
      <c r="O38" s="58">
        <f>+'様式D-3_S028'!BI5</f>
        <v>0</v>
      </c>
      <c r="P38" s="34">
        <f>+'様式D-3_S028'!BJ5</f>
        <v>0</v>
      </c>
      <c r="Q38" s="78" t="str">
        <f>+'様式D-3_S028'!BK5</f>
        <v/>
      </c>
      <c r="R38" s="77" t="str">
        <f>+'様式D-3_S028'!BL5</f>
        <v/>
      </c>
      <c r="S38" s="79" t="str">
        <f>+'様式D-3_S028'!BM5</f>
        <v/>
      </c>
      <c r="T38" s="76" t="str">
        <f>+'様式D-3_S028'!BN5</f>
        <v/>
      </c>
      <c r="U38" s="68">
        <f>+'様式D-3_S028'!BO5</f>
        <v>0</v>
      </c>
      <c r="V38" s="69">
        <f>+'様式D-3_S028'!BP5</f>
        <v>0</v>
      </c>
      <c r="W38" s="80">
        <f>+'様式D-3_S028'!BQ5</f>
        <v>0</v>
      </c>
      <c r="X38" s="70">
        <f>+'様式D-3_S028'!BR5</f>
        <v>1.665</v>
      </c>
      <c r="Y38" s="68">
        <f>+'様式D-3_S028'!BS5</f>
        <v>0</v>
      </c>
      <c r="Z38" s="69">
        <f>+'様式D-3_S028'!BT5</f>
        <v>0</v>
      </c>
      <c r="AA38" s="80">
        <f>+'様式D-3_S028'!BU5</f>
        <v>0</v>
      </c>
      <c r="AB38" s="82">
        <f>+'様式D-3_S028'!BV5</f>
        <v>0</v>
      </c>
      <c r="AC38" s="50"/>
      <c r="AD38" s="50"/>
      <c r="AE38" s="50"/>
      <c r="AF38" s="50"/>
      <c r="AG38" s="50"/>
      <c r="AH38" s="50"/>
      <c r="AI38" s="50"/>
      <c r="AJ38" s="50"/>
    </row>
    <row r="39" spans="2:36" x14ac:dyDescent="0.15">
      <c r="B39" s="212" t="str">
        <f>+'様式D-3_S029'!AV5</f>
        <v>S029</v>
      </c>
      <c r="C39" s="223">
        <f>+'様式D-3_S029'!AW5</f>
        <v>10.45</v>
      </c>
      <c r="D39" s="126" t="str">
        <f>+'様式D-3_S029'!AX5</f>
        <v>Ⅱ</v>
      </c>
      <c r="E39" s="56">
        <f>+'様式D-3_S029'!AY5</f>
        <v>0</v>
      </c>
      <c r="F39" s="58">
        <f>+'様式D-3_S029'!AZ5</f>
        <v>0</v>
      </c>
      <c r="G39" s="58">
        <f>+'様式D-3_S029'!BA5</f>
        <v>0</v>
      </c>
      <c r="H39" s="34">
        <f>+'様式D-3_S029'!BB5</f>
        <v>0</v>
      </c>
      <c r="I39" s="60">
        <f>+'様式D-3_S029'!BC5</f>
        <v>0</v>
      </c>
      <c r="J39" s="58">
        <f>+'様式D-3_S029'!BD5</f>
        <v>0</v>
      </c>
      <c r="K39" s="58">
        <f>+'様式D-3_S029'!BE5</f>
        <v>0</v>
      </c>
      <c r="L39" s="34">
        <f>+'様式D-3_S029'!BF5</f>
        <v>2</v>
      </c>
      <c r="M39" s="60">
        <f>+'様式D-3_S029'!BG5</f>
        <v>0</v>
      </c>
      <c r="N39" s="58">
        <f>+'様式D-3_S029'!BH5</f>
        <v>0</v>
      </c>
      <c r="O39" s="58">
        <f>+'様式D-3_S029'!BI5</f>
        <v>0</v>
      </c>
      <c r="P39" s="34">
        <f>+'様式D-3_S029'!BJ5</f>
        <v>0</v>
      </c>
      <c r="Q39" s="78" t="str">
        <f>+'様式D-3_S029'!BK5</f>
        <v/>
      </c>
      <c r="R39" s="77" t="str">
        <f>+'様式D-3_S029'!BL5</f>
        <v/>
      </c>
      <c r="S39" s="79" t="str">
        <f>+'様式D-3_S029'!BM5</f>
        <v/>
      </c>
      <c r="T39" s="76" t="str">
        <f>+'様式D-3_S029'!BN5</f>
        <v/>
      </c>
      <c r="U39" s="68">
        <f>+'様式D-3_S029'!BO5</f>
        <v>0</v>
      </c>
      <c r="V39" s="69">
        <f>+'様式D-3_S029'!BP5</f>
        <v>0</v>
      </c>
      <c r="W39" s="80">
        <f>+'様式D-3_S029'!BQ5</f>
        <v>0</v>
      </c>
      <c r="X39" s="70">
        <f>+'様式D-3_S029'!BR5</f>
        <v>1.7175</v>
      </c>
      <c r="Y39" s="68">
        <f>+'様式D-3_S029'!BS5</f>
        <v>0</v>
      </c>
      <c r="Z39" s="69">
        <f>+'様式D-3_S029'!BT5</f>
        <v>0</v>
      </c>
      <c r="AA39" s="80">
        <f>+'様式D-3_S029'!BU5</f>
        <v>0</v>
      </c>
      <c r="AB39" s="82">
        <f>+'様式D-3_S029'!BV5</f>
        <v>0</v>
      </c>
      <c r="AC39" s="50"/>
      <c r="AD39" s="50"/>
      <c r="AE39" s="50"/>
      <c r="AF39" s="50"/>
      <c r="AG39" s="50"/>
      <c r="AH39" s="50"/>
      <c r="AI39" s="50"/>
      <c r="AJ39" s="50"/>
    </row>
    <row r="40" spans="2:36" x14ac:dyDescent="0.15">
      <c r="B40" s="212" t="str">
        <f>+'様式D-3_S030'!AV5</f>
        <v>S030</v>
      </c>
      <c r="C40" s="223">
        <f>+'様式D-3_S030'!AW5</f>
        <v>10.4</v>
      </c>
      <c r="D40" s="126" t="str">
        <f>+'様式D-3_S030'!AX5</f>
        <v>Ⅱ</v>
      </c>
      <c r="E40" s="56">
        <f>+'様式D-3_S030'!AY5</f>
        <v>0</v>
      </c>
      <c r="F40" s="58">
        <f>+'様式D-3_S030'!AZ5</f>
        <v>0</v>
      </c>
      <c r="G40" s="58">
        <f>+'様式D-3_S030'!BA5</f>
        <v>0</v>
      </c>
      <c r="H40" s="34">
        <f>+'様式D-3_S030'!BB5</f>
        <v>0</v>
      </c>
      <c r="I40" s="60">
        <f>+'様式D-3_S030'!BC5</f>
        <v>0</v>
      </c>
      <c r="J40" s="58">
        <f>+'様式D-3_S030'!BD5</f>
        <v>0</v>
      </c>
      <c r="K40" s="58">
        <f>+'様式D-3_S030'!BE5</f>
        <v>0</v>
      </c>
      <c r="L40" s="34">
        <f>+'様式D-3_S030'!BF5</f>
        <v>2</v>
      </c>
      <c r="M40" s="60">
        <f>+'様式D-3_S030'!BG5</f>
        <v>0</v>
      </c>
      <c r="N40" s="58">
        <f>+'様式D-3_S030'!BH5</f>
        <v>0</v>
      </c>
      <c r="O40" s="58">
        <f>+'様式D-3_S030'!BI5</f>
        <v>0</v>
      </c>
      <c r="P40" s="34">
        <f>+'様式D-3_S030'!BJ5</f>
        <v>0</v>
      </c>
      <c r="Q40" s="78" t="str">
        <f>+'様式D-3_S030'!BK5</f>
        <v/>
      </c>
      <c r="R40" s="77" t="str">
        <f>+'様式D-3_S030'!BL5</f>
        <v/>
      </c>
      <c r="S40" s="79" t="str">
        <f>+'様式D-3_S030'!BM5</f>
        <v/>
      </c>
      <c r="T40" s="76" t="str">
        <f>+'様式D-3_S030'!BN5</f>
        <v/>
      </c>
      <c r="U40" s="68">
        <f>+'様式D-3_S030'!BO5</f>
        <v>0</v>
      </c>
      <c r="V40" s="69">
        <f>+'様式D-3_S030'!BP5</f>
        <v>0</v>
      </c>
      <c r="W40" s="80">
        <f>+'様式D-3_S030'!BQ5</f>
        <v>0</v>
      </c>
      <c r="X40" s="70">
        <f>+'様式D-3_S030'!BR5</f>
        <v>0.17250000000000001</v>
      </c>
      <c r="Y40" s="68">
        <f>+'様式D-3_S030'!BS5</f>
        <v>0</v>
      </c>
      <c r="Z40" s="69">
        <f>+'様式D-3_S030'!BT5</f>
        <v>0</v>
      </c>
      <c r="AA40" s="80">
        <f>+'様式D-3_S030'!BU5</f>
        <v>0</v>
      </c>
      <c r="AB40" s="82">
        <f>+'様式D-3_S030'!BV5</f>
        <v>0</v>
      </c>
      <c r="AC40" s="50"/>
      <c r="AD40" s="50"/>
      <c r="AE40" s="50"/>
      <c r="AF40" s="50"/>
      <c r="AG40" s="50"/>
      <c r="AH40" s="50"/>
      <c r="AI40" s="50"/>
      <c r="AJ40" s="50"/>
    </row>
    <row r="41" spans="2:36" x14ac:dyDescent="0.15">
      <c r="B41" s="212" t="str">
        <f>+'様式D-3_S031'!AV5</f>
        <v>S031</v>
      </c>
      <c r="C41" s="223">
        <f>+'様式D-3_S031'!AW5</f>
        <v>10.5</v>
      </c>
      <c r="D41" s="126" t="str">
        <f>+'様式D-3_S031'!AX5</f>
        <v>Ⅱ</v>
      </c>
      <c r="E41" s="56">
        <f>+'様式D-3_S031'!AY5</f>
        <v>0</v>
      </c>
      <c r="F41" s="58">
        <f>+'様式D-3_S031'!AZ5</f>
        <v>0</v>
      </c>
      <c r="G41" s="58">
        <f>+'様式D-3_S031'!BA5</f>
        <v>0</v>
      </c>
      <c r="H41" s="34">
        <f>+'様式D-3_S031'!BB5</f>
        <v>0</v>
      </c>
      <c r="I41" s="60">
        <f>+'様式D-3_S031'!BC5</f>
        <v>0</v>
      </c>
      <c r="J41" s="58">
        <f>+'様式D-3_S031'!BD5</f>
        <v>0</v>
      </c>
      <c r="K41" s="58">
        <f>+'様式D-3_S031'!BE5</f>
        <v>0</v>
      </c>
      <c r="L41" s="34">
        <f>+'様式D-3_S031'!BF5</f>
        <v>1</v>
      </c>
      <c r="M41" s="60">
        <f>+'様式D-3_S031'!BG5</f>
        <v>0</v>
      </c>
      <c r="N41" s="58">
        <f>+'様式D-3_S031'!BH5</f>
        <v>0</v>
      </c>
      <c r="O41" s="58">
        <f>+'様式D-3_S031'!BI5</f>
        <v>0</v>
      </c>
      <c r="P41" s="34">
        <f>+'様式D-3_S031'!BJ5</f>
        <v>0</v>
      </c>
      <c r="Q41" s="78" t="str">
        <f>+'様式D-3_S031'!BK5</f>
        <v/>
      </c>
      <c r="R41" s="77" t="str">
        <f>+'様式D-3_S031'!BL5</f>
        <v/>
      </c>
      <c r="S41" s="79" t="str">
        <f>+'様式D-3_S031'!BM5</f>
        <v/>
      </c>
      <c r="T41" s="76" t="str">
        <f>+'様式D-3_S031'!BN5</f>
        <v/>
      </c>
      <c r="U41" s="68">
        <f>+'様式D-3_S031'!BO5</f>
        <v>0</v>
      </c>
      <c r="V41" s="69">
        <f>+'様式D-3_S031'!BP5</f>
        <v>0</v>
      </c>
      <c r="W41" s="80">
        <f>+'様式D-3_S031'!BQ5</f>
        <v>0</v>
      </c>
      <c r="X41" s="70">
        <f>+'様式D-3_S031'!BR5</f>
        <v>8.0000000000000016E-2</v>
      </c>
      <c r="Y41" s="68">
        <f>+'様式D-3_S031'!BS5</f>
        <v>0</v>
      </c>
      <c r="Z41" s="69">
        <f>+'様式D-3_S031'!BT5</f>
        <v>0</v>
      </c>
      <c r="AA41" s="80">
        <f>+'様式D-3_S031'!BU5</f>
        <v>0</v>
      </c>
      <c r="AB41" s="82">
        <f>+'様式D-3_S031'!BV5</f>
        <v>0</v>
      </c>
      <c r="AC41" s="50"/>
      <c r="AD41" s="50"/>
      <c r="AE41" s="50"/>
      <c r="AF41" s="50"/>
      <c r="AG41" s="50"/>
      <c r="AH41" s="50"/>
      <c r="AI41" s="50"/>
      <c r="AJ41" s="50"/>
    </row>
    <row r="42" spans="2:36" x14ac:dyDescent="0.15">
      <c r="B42" s="212" t="str">
        <f>+'様式D-3_S032'!AV5</f>
        <v>S032</v>
      </c>
      <c r="C42" s="223">
        <f>+'様式D-3_S032'!AW5</f>
        <v>10.45</v>
      </c>
      <c r="D42" s="126" t="str">
        <f>+'様式D-3_S032'!AX5</f>
        <v>Ⅱ</v>
      </c>
      <c r="E42" s="56">
        <f>+'様式D-3_S032'!AY5</f>
        <v>0</v>
      </c>
      <c r="F42" s="58">
        <f>+'様式D-3_S032'!AZ5</f>
        <v>0</v>
      </c>
      <c r="G42" s="58">
        <f>+'様式D-3_S032'!BA5</f>
        <v>0</v>
      </c>
      <c r="H42" s="34">
        <f>+'様式D-3_S032'!BB5</f>
        <v>0</v>
      </c>
      <c r="I42" s="60">
        <f>+'様式D-3_S032'!BC5</f>
        <v>0</v>
      </c>
      <c r="J42" s="58">
        <f>+'様式D-3_S032'!BD5</f>
        <v>0</v>
      </c>
      <c r="K42" s="58">
        <f>+'様式D-3_S032'!BE5</f>
        <v>0</v>
      </c>
      <c r="L42" s="34">
        <f>+'様式D-3_S032'!BF5</f>
        <v>3</v>
      </c>
      <c r="M42" s="60">
        <f>+'様式D-3_S032'!BG5</f>
        <v>0</v>
      </c>
      <c r="N42" s="58">
        <f>+'様式D-3_S032'!BH5</f>
        <v>0</v>
      </c>
      <c r="O42" s="58">
        <f>+'様式D-3_S032'!BI5</f>
        <v>0</v>
      </c>
      <c r="P42" s="34">
        <f>+'様式D-3_S032'!BJ5</f>
        <v>0</v>
      </c>
      <c r="Q42" s="78" t="str">
        <f>+'様式D-3_S032'!BK5</f>
        <v/>
      </c>
      <c r="R42" s="77" t="str">
        <f>+'様式D-3_S032'!BL5</f>
        <v/>
      </c>
      <c r="S42" s="79" t="str">
        <f>+'様式D-3_S032'!BM5</f>
        <v/>
      </c>
      <c r="T42" s="76" t="str">
        <f>+'様式D-3_S032'!BN5</f>
        <v/>
      </c>
      <c r="U42" s="68">
        <f>+'様式D-3_S032'!BO5</f>
        <v>0</v>
      </c>
      <c r="V42" s="69">
        <f>+'様式D-3_S032'!BP5</f>
        <v>0</v>
      </c>
      <c r="W42" s="80">
        <f>+'様式D-3_S032'!BQ5</f>
        <v>0</v>
      </c>
      <c r="X42" s="70">
        <f>+'様式D-3_S032'!BR5</f>
        <v>4.620000000000001</v>
      </c>
      <c r="Y42" s="68">
        <f>+'様式D-3_S032'!BS5</f>
        <v>0</v>
      </c>
      <c r="Z42" s="69">
        <f>+'様式D-3_S032'!BT5</f>
        <v>0</v>
      </c>
      <c r="AA42" s="80">
        <f>+'様式D-3_S032'!BU5</f>
        <v>0</v>
      </c>
      <c r="AB42" s="82">
        <f>+'様式D-3_S032'!BV5</f>
        <v>0</v>
      </c>
      <c r="AC42" s="50"/>
      <c r="AD42" s="50"/>
      <c r="AE42" s="50"/>
      <c r="AF42" s="50"/>
      <c r="AG42" s="50"/>
      <c r="AH42" s="50"/>
      <c r="AI42" s="50"/>
      <c r="AJ42" s="50"/>
    </row>
    <row r="43" spans="2:36" x14ac:dyDescent="0.15">
      <c r="B43" s="212" t="str">
        <f>+'様式D-3_S033'!AV5</f>
        <v>S033</v>
      </c>
      <c r="C43" s="223">
        <f>+'様式D-3_S033'!AW5</f>
        <v>10.45</v>
      </c>
      <c r="D43" s="126" t="str">
        <f>+'様式D-3_S033'!AX5</f>
        <v>Ⅱ</v>
      </c>
      <c r="E43" s="56">
        <f>+'様式D-3_S033'!AY5</f>
        <v>0</v>
      </c>
      <c r="F43" s="58">
        <f>+'様式D-3_S033'!AZ5</f>
        <v>0</v>
      </c>
      <c r="G43" s="58">
        <f>+'様式D-3_S033'!BA5</f>
        <v>0</v>
      </c>
      <c r="H43" s="34">
        <f>+'様式D-3_S033'!BB5</f>
        <v>0</v>
      </c>
      <c r="I43" s="60">
        <f>+'様式D-3_S033'!BC5</f>
        <v>0</v>
      </c>
      <c r="J43" s="58">
        <f>+'様式D-3_S033'!BD5</f>
        <v>0</v>
      </c>
      <c r="K43" s="58">
        <f>+'様式D-3_S033'!BE5</f>
        <v>0</v>
      </c>
      <c r="L43" s="34">
        <f>+'様式D-3_S033'!BF5</f>
        <v>1</v>
      </c>
      <c r="M43" s="60">
        <f>+'様式D-3_S033'!BG5</f>
        <v>0</v>
      </c>
      <c r="N43" s="58">
        <f>+'様式D-3_S033'!BH5</f>
        <v>0</v>
      </c>
      <c r="O43" s="58">
        <f>+'様式D-3_S033'!BI5</f>
        <v>0</v>
      </c>
      <c r="P43" s="34">
        <f>+'様式D-3_S033'!BJ5</f>
        <v>0</v>
      </c>
      <c r="Q43" s="78" t="str">
        <f>+'様式D-3_S033'!BK5</f>
        <v/>
      </c>
      <c r="R43" s="77" t="str">
        <f>+'様式D-3_S033'!BL5</f>
        <v/>
      </c>
      <c r="S43" s="79" t="str">
        <f>+'様式D-3_S033'!BM5</f>
        <v/>
      </c>
      <c r="T43" s="76" t="str">
        <f>+'様式D-3_S033'!BN5</f>
        <v/>
      </c>
      <c r="U43" s="68">
        <f>+'様式D-3_S033'!BO5</f>
        <v>0</v>
      </c>
      <c r="V43" s="69">
        <f>+'様式D-3_S033'!BP5</f>
        <v>0</v>
      </c>
      <c r="W43" s="80">
        <f>+'様式D-3_S033'!BQ5</f>
        <v>0</v>
      </c>
      <c r="X43" s="70">
        <f>+'様式D-3_S033'!BR5</f>
        <v>0.03</v>
      </c>
      <c r="Y43" s="68">
        <f>+'様式D-3_S033'!BS5</f>
        <v>0</v>
      </c>
      <c r="Z43" s="69">
        <f>+'様式D-3_S033'!BT5</f>
        <v>0</v>
      </c>
      <c r="AA43" s="80">
        <f>+'様式D-3_S033'!BU5</f>
        <v>0</v>
      </c>
      <c r="AB43" s="82">
        <f>+'様式D-3_S033'!BV5</f>
        <v>0</v>
      </c>
      <c r="AC43" s="50"/>
      <c r="AD43" s="50"/>
      <c r="AE43" s="50"/>
      <c r="AF43" s="50"/>
      <c r="AG43" s="50"/>
      <c r="AH43" s="50"/>
      <c r="AI43" s="50"/>
      <c r="AJ43" s="50"/>
    </row>
    <row r="44" spans="2:36" x14ac:dyDescent="0.15">
      <c r="B44" s="212" t="str">
        <f>+'様式D-3_S034'!AV5</f>
        <v>S034</v>
      </c>
      <c r="C44" s="213">
        <f>+'様式D-3_S034'!AW5</f>
        <v>10.45</v>
      </c>
      <c r="D44" s="214" t="str">
        <f>+'様式D-3_S034'!AX5</f>
        <v>Ⅱ</v>
      </c>
      <c r="E44" s="56">
        <f>+'様式D-3_S034'!AY5</f>
        <v>0</v>
      </c>
      <c r="F44" s="58">
        <f>+'様式D-3_S034'!AZ5</f>
        <v>0</v>
      </c>
      <c r="G44" s="58">
        <f>+'様式D-3_S034'!BA5</f>
        <v>0</v>
      </c>
      <c r="H44" s="215">
        <f>+'様式D-3_S034'!BB5</f>
        <v>0</v>
      </c>
      <c r="I44" s="216">
        <f>+'様式D-3_S034'!BC5</f>
        <v>0</v>
      </c>
      <c r="J44" s="58">
        <f>+'様式D-3_S034'!BD5</f>
        <v>0</v>
      </c>
      <c r="K44" s="58">
        <f>+'様式D-3_S034'!BE5</f>
        <v>0</v>
      </c>
      <c r="L44" s="215">
        <f>+'様式D-3_S034'!BF5</f>
        <v>1</v>
      </c>
      <c r="M44" s="216">
        <f>+'様式D-3_S034'!BG5</f>
        <v>0</v>
      </c>
      <c r="N44" s="58">
        <f>+'様式D-3_S034'!BH5</f>
        <v>0</v>
      </c>
      <c r="O44" s="58">
        <f>+'様式D-3_S034'!BI5</f>
        <v>0</v>
      </c>
      <c r="P44" s="215">
        <f>+'様式D-3_S034'!BJ5</f>
        <v>0</v>
      </c>
      <c r="Q44" s="217" t="str">
        <f>+'様式D-3_S034'!BK5</f>
        <v/>
      </c>
      <c r="R44" s="218" t="str">
        <f>+'様式D-3_S034'!BL5</f>
        <v/>
      </c>
      <c r="S44" s="218" t="str">
        <f>+'様式D-3_S034'!BM5</f>
        <v/>
      </c>
      <c r="T44" s="219" t="str">
        <f>+'様式D-3_S034'!BN5</f>
        <v/>
      </c>
      <c r="U44" s="220">
        <f>+'様式D-3_S034'!BO5</f>
        <v>0</v>
      </c>
      <c r="V44" s="80">
        <f>+'様式D-3_S034'!BP5</f>
        <v>0</v>
      </c>
      <c r="W44" s="80">
        <f>+'様式D-3_S034'!BQ5</f>
        <v>0</v>
      </c>
      <c r="X44" s="221">
        <f>+'様式D-3_S034'!BR5</f>
        <v>1.2649999999999999</v>
      </c>
      <c r="Y44" s="222">
        <f>+'様式D-3_S034'!BS5</f>
        <v>0</v>
      </c>
      <c r="Z44" s="80">
        <f>+'様式D-3_S034'!BT5</f>
        <v>0</v>
      </c>
      <c r="AA44" s="80">
        <f>+'様式D-3_S034'!BU5</f>
        <v>0</v>
      </c>
      <c r="AB44" s="82">
        <f>+'様式D-3_S034'!BV5</f>
        <v>0</v>
      </c>
      <c r="AC44" s="50"/>
      <c r="AD44" s="50"/>
      <c r="AE44" s="50"/>
      <c r="AF44" s="50"/>
      <c r="AG44" s="50"/>
      <c r="AH44" s="50"/>
      <c r="AI44" s="50"/>
      <c r="AJ44" s="50"/>
    </row>
    <row r="45" spans="2:36" x14ac:dyDescent="0.15">
      <c r="B45" s="212" t="str">
        <f>+'様式D-3_S035'!AV5</f>
        <v>S035</v>
      </c>
      <c r="C45" s="223">
        <f>+'様式D-3_S035'!AW5</f>
        <v>10.55</v>
      </c>
      <c r="D45" s="214" t="str">
        <f>+'様式D-3_S035'!AX5</f>
        <v>Ⅰ</v>
      </c>
      <c r="E45" s="56">
        <f>+'様式D-3_S035'!AY5</f>
        <v>0</v>
      </c>
      <c r="F45" s="58">
        <f>+'様式D-3_S035'!AZ5</f>
        <v>0</v>
      </c>
      <c r="G45" s="58">
        <f>+'様式D-3_S035'!BA5</f>
        <v>0</v>
      </c>
      <c r="H45" s="215">
        <f>+'様式D-3_S035'!BB5</f>
        <v>0</v>
      </c>
      <c r="I45" s="216">
        <f>+'様式D-3_S035'!BC5</f>
        <v>0</v>
      </c>
      <c r="J45" s="58">
        <f>+'様式D-3_S035'!BD5</f>
        <v>0</v>
      </c>
      <c r="K45" s="58">
        <f>+'様式D-3_S035'!BE5</f>
        <v>0</v>
      </c>
      <c r="L45" s="215">
        <f>+'様式D-3_S035'!BF5</f>
        <v>0</v>
      </c>
      <c r="M45" s="216">
        <f>+'様式D-3_S035'!BG5</f>
        <v>0</v>
      </c>
      <c r="N45" s="58">
        <f>+'様式D-3_S035'!BH5</f>
        <v>0</v>
      </c>
      <c r="O45" s="58">
        <f>+'様式D-3_S035'!BI5</f>
        <v>0</v>
      </c>
      <c r="P45" s="215">
        <f>+'様式D-3_S035'!BJ5</f>
        <v>0</v>
      </c>
      <c r="Q45" s="224" t="str">
        <f>+'様式D-3_S035'!BK5</f>
        <v/>
      </c>
      <c r="R45" s="218" t="str">
        <f>+'様式D-3_S035'!BL5</f>
        <v/>
      </c>
      <c r="S45" s="218" t="str">
        <f>+'様式D-3_S035'!BM5</f>
        <v/>
      </c>
      <c r="T45" s="219" t="str">
        <f>+'様式D-3_S035'!BN5</f>
        <v/>
      </c>
      <c r="U45" s="220">
        <f>+'様式D-3_S035'!BO5</f>
        <v>0</v>
      </c>
      <c r="V45" s="80">
        <f>+'様式D-3_S035'!BP5</f>
        <v>0</v>
      </c>
      <c r="W45" s="80">
        <f>+'様式D-3_S035'!BQ5</f>
        <v>0</v>
      </c>
      <c r="X45" s="221">
        <f>+'様式D-3_S035'!BR5</f>
        <v>0</v>
      </c>
      <c r="Y45" s="222">
        <f>+'様式D-3_S035'!BS5</f>
        <v>0</v>
      </c>
      <c r="Z45" s="80">
        <f>+'様式D-3_S035'!BT5</f>
        <v>0</v>
      </c>
      <c r="AA45" s="80">
        <f>+'様式D-3_S035'!BU5</f>
        <v>0</v>
      </c>
      <c r="AB45" s="82">
        <f>+'様式D-3_S035'!BV5</f>
        <v>0</v>
      </c>
      <c r="AC45" s="50"/>
      <c r="AD45" s="50"/>
      <c r="AE45" s="50"/>
      <c r="AF45" s="50"/>
      <c r="AG45" s="50"/>
      <c r="AH45" s="50"/>
      <c r="AI45" s="50"/>
      <c r="AJ45" s="50"/>
    </row>
    <row r="46" spans="2:36" x14ac:dyDescent="0.15">
      <c r="B46" s="212" t="str">
        <f>+'様式D-3_S036'!AV5</f>
        <v>S036</v>
      </c>
      <c r="C46" s="223">
        <f>+'様式D-3_S036'!AW5</f>
        <v>10.45</v>
      </c>
      <c r="D46" s="214" t="str">
        <f>+'様式D-3_S036'!AX5</f>
        <v>Ⅱ</v>
      </c>
      <c r="E46" s="56">
        <f>+'様式D-3_S036'!AY5</f>
        <v>0</v>
      </c>
      <c r="F46" s="58">
        <f>+'様式D-3_S036'!AZ5</f>
        <v>0</v>
      </c>
      <c r="G46" s="58">
        <f>+'様式D-3_S036'!BA5</f>
        <v>0</v>
      </c>
      <c r="H46" s="215">
        <f>+'様式D-3_S036'!BB5</f>
        <v>0</v>
      </c>
      <c r="I46" s="216">
        <f>+'様式D-3_S036'!BC5</f>
        <v>0</v>
      </c>
      <c r="J46" s="58">
        <f>+'様式D-3_S036'!BD5</f>
        <v>0</v>
      </c>
      <c r="K46" s="58">
        <f>+'様式D-3_S036'!BE5</f>
        <v>0</v>
      </c>
      <c r="L46" s="215">
        <f>+'様式D-3_S036'!BF5</f>
        <v>1</v>
      </c>
      <c r="M46" s="216">
        <f>+'様式D-3_S036'!BG5</f>
        <v>0</v>
      </c>
      <c r="N46" s="58">
        <f>+'様式D-3_S036'!BH5</f>
        <v>0</v>
      </c>
      <c r="O46" s="58">
        <f>+'様式D-3_S036'!BI5</f>
        <v>0</v>
      </c>
      <c r="P46" s="215">
        <f>+'様式D-3_S036'!BJ5</f>
        <v>0</v>
      </c>
      <c r="Q46" s="217" t="str">
        <f>+'様式D-3_S036'!BK5</f>
        <v/>
      </c>
      <c r="R46" s="218" t="str">
        <f>+'様式D-3_S036'!BL5</f>
        <v/>
      </c>
      <c r="S46" s="225" t="str">
        <f>+'様式D-3_S036'!BM5</f>
        <v/>
      </c>
      <c r="T46" s="219" t="str">
        <f>+'様式D-3_S036'!BN5</f>
        <v/>
      </c>
      <c r="U46" s="220">
        <f>+'様式D-3_S036'!BO5</f>
        <v>0</v>
      </c>
      <c r="V46" s="80">
        <f>+'様式D-3_S036'!BP5</f>
        <v>0</v>
      </c>
      <c r="W46" s="80">
        <f>+'様式D-3_S036'!BQ5</f>
        <v>0</v>
      </c>
      <c r="X46" s="221">
        <f>+'様式D-3_S036'!BR5</f>
        <v>0.34</v>
      </c>
      <c r="Y46" s="222">
        <f>+'様式D-3_S036'!BS5</f>
        <v>0</v>
      </c>
      <c r="Z46" s="80">
        <f>+'様式D-3_S036'!BT5</f>
        <v>0</v>
      </c>
      <c r="AA46" s="80">
        <f>+'様式D-3_S036'!BU5</f>
        <v>0</v>
      </c>
      <c r="AB46" s="82">
        <f>+'様式D-3_S036'!BV5</f>
        <v>0</v>
      </c>
      <c r="AC46" s="50"/>
      <c r="AD46" s="50"/>
      <c r="AE46" s="50"/>
      <c r="AF46" s="50"/>
      <c r="AG46" s="50"/>
      <c r="AH46" s="50"/>
      <c r="AI46" s="50"/>
      <c r="AJ46" s="50"/>
    </row>
    <row r="47" spans="2:36" x14ac:dyDescent="0.15">
      <c r="B47" s="212" t="str">
        <f>+'様式D-3_S037'!AV5</f>
        <v>S037</v>
      </c>
      <c r="C47" s="223">
        <f>+'様式D-3_S037'!AW5</f>
        <v>10.5</v>
      </c>
      <c r="D47" s="214" t="str">
        <f>+'様式D-3_S037'!AX5</f>
        <v>Ⅰ</v>
      </c>
      <c r="E47" s="56">
        <f>+'様式D-3_S037'!AY5</f>
        <v>0</v>
      </c>
      <c r="F47" s="58">
        <f>+'様式D-3_S037'!AZ5</f>
        <v>0</v>
      </c>
      <c r="G47" s="58">
        <f>+'様式D-3_S037'!BA5</f>
        <v>0</v>
      </c>
      <c r="H47" s="215">
        <f>+'様式D-3_S037'!BB5</f>
        <v>0</v>
      </c>
      <c r="I47" s="216">
        <f>+'様式D-3_S037'!BC5</f>
        <v>0</v>
      </c>
      <c r="J47" s="58">
        <f>+'様式D-3_S037'!BD5</f>
        <v>0</v>
      </c>
      <c r="K47" s="58">
        <f>+'様式D-3_S037'!BE5</f>
        <v>0</v>
      </c>
      <c r="L47" s="215">
        <f>+'様式D-3_S037'!BF5</f>
        <v>0</v>
      </c>
      <c r="M47" s="216">
        <f>+'様式D-3_S037'!BG5</f>
        <v>0</v>
      </c>
      <c r="N47" s="58">
        <f>+'様式D-3_S037'!BH5</f>
        <v>0</v>
      </c>
      <c r="O47" s="58">
        <f>+'様式D-3_S037'!BI5</f>
        <v>0</v>
      </c>
      <c r="P47" s="215">
        <f>+'様式D-3_S037'!BJ5</f>
        <v>0</v>
      </c>
      <c r="Q47" s="217" t="str">
        <f>+'様式D-3_S037'!BK5</f>
        <v/>
      </c>
      <c r="R47" s="218" t="str">
        <f>+'様式D-3_S037'!BL5</f>
        <v/>
      </c>
      <c r="S47" s="225" t="str">
        <f>+'様式D-3_S037'!BM5</f>
        <v/>
      </c>
      <c r="T47" s="219" t="str">
        <f>+'様式D-3_S037'!BN5</f>
        <v/>
      </c>
      <c r="U47" s="220">
        <f>+'様式D-3_S037'!BO5</f>
        <v>0</v>
      </c>
      <c r="V47" s="80">
        <f>+'様式D-3_S037'!BP5</f>
        <v>0</v>
      </c>
      <c r="W47" s="80">
        <f>+'様式D-3_S037'!BQ5</f>
        <v>0</v>
      </c>
      <c r="X47" s="221">
        <f>+'様式D-3_S037'!BR5</f>
        <v>0</v>
      </c>
      <c r="Y47" s="222">
        <f>+'様式D-3_S037'!BS5</f>
        <v>0</v>
      </c>
      <c r="Z47" s="80">
        <f>+'様式D-3_S037'!BT5</f>
        <v>0</v>
      </c>
      <c r="AA47" s="80">
        <f>+'様式D-3_S037'!BU5</f>
        <v>0</v>
      </c>
      <c r="AB47" s="82">
        <f>+'様式D-3_S037'!BV5</f>
        <v>0</v>
      </c>
      <c r="AC47" s="50"/>
      <c r="AD47" s="50"/>
      <c r="AE47" s="50"/>
      <c r="AF47" s="50"/>
      <c r="AG47" s="50"/>
      <c r="AH47" s="50"/>
      <c r="AI47" s="50"/>
      <c r="AJ47" s="50"/>
    </row>
    <row r="48" spans="2:36" x14ac:dyDescent="0.15">
      <c r="B48" s="212" t="str">
        <f>+'様式D-3_S038'!AV5</f>
        <v>S038</v>
      </c>
      <c r="C48" s="223">
        <f>+'様式D-3_S038'!AW5</f>
        <v>10.55</v>
      </c>
      <c r="D48" s="214" t="str">
        <f>+'様式D-3_S038'!AX5</f>
        <v>Ⅱ</v>
      </c>
      <c r="E48" s="56">
        <f>+'様式D-3_S038'!AY5</f>
        <v>0</v>
      </c>
      <c r="F48" s="58">
        <f>+'様式D-3_S038'!AZ5</f>
        <v>0</v>
      </c>
      <c r="G48" s="58">
        <f>+'様式D-3_S038'!BA5</f>
        <v>0</v>
      </c>
      <c r="H48" s="215">
        <f>+'様式D-3_S038'!BB5</f>
        <v>0</v>
      </c>
      <c r="I48" s="216">
        <f>+'様式D-3_S038'!BC5</f>
        <v>0</v>
      </c>
      <c r="J48" s="58">
        <f>+'様式D-3_S038'!BD5</f>
        <v>0</v>
      </c>
      <c r="K48" s="58">
        <f>+'様式D-3_S038'!BE5</f>
        <v>0</v>
      </c>
      <c r="L48" s="215">
        <f>+'様式D-3_S038'!BF5</f>
        <v>1</v>
      </c>
      <c r="M48" s="216">
        <f>+'様式D-3_S038'!BG5</f>
        <v>0</v>
      </c>
      <c r="N48" s="58">
        <f>+'様式D-3_S038'!BH5</f>
        <v>0</v>
      </c>
      <c r="O48" s="58">
        <f>+'様式D-3_S038'!BI5</f>
        <v>0</v>
      </c>
      <c r="P48" s="215">
        <f>+'様式D-3_S038'!BJ5</f>
        <v>0</v>
      </c>
      <c r="Q48" s="217" t="str">
        <f>+'様式D-3_S038'!BK5</f>
        <v/>
      </c>
      <c r="R48" s="218" t="str">
        <f>+'様式D-3_S038'!BL5</f>
        <v/>
      </c>
      <c r="S48" s="218" t="str">
        <f>+'様式D-3_S038'!BM5</f>
        <v/>
      </c>
      <c r="T48" s="219" t="str">
        <f>+'様式D-3_S038'!BN5</f>
        <v/>
      </c>
      <c r="U48" s="220">
        <f>+'様式D-3_S038'!BO5</f>
        <v>0</v>
      </c>
      <c r="V48" s="80">
        <f>+'様式D-3_S038'!BP5</f>
        <v>0</v>
      </c>
      <c r="W48" s="80">
        <f>+'様式D-3_S038'!BQ5</f>
        <v>0</v>
      </c>
      <c r="X48" s="221">
        <f>+'様式D-3_S038'!BR5</f>
        <v>1.2</v>
      </c>
      <c r="Y48" s="222">
        <f>+'様式D-3_S038'!BS5</f>
        <v>0</v>
      </c>
      <c r="Z48" s="80">
        <f>+'様式D-3_S038'!BT5</f>
        <v>0</v>
      </c>
      <c r="AA48" s="80">
        <f>+'様式D-3_S038'!BU5</f>
        <v>0</v>
      </c>
      <c r="AB48" s="82">
        <f>+'様式D-3_S038'!BV5</f>
        <v>0</v>
      </c>
      <c r="AC48" s="50"/>
      <c r="AD48" s="50"/>
      <c r="AE48" s="50"/>
      <c r="AF48" s="50"/>
      <c r="AG48" s="50"/>
      <c r="AH48" s="50"/>
      <c r="AI48" s="50"/>
      <c r="AJ48" s="50"/>
    </row>
    <row r="49" spans="2:36" x14ac:dyDescent="0.15">
      <c r="B49" s="212" t="str">
        <f>+'様式D-3_S039'!AV5</f>
        <v>S039</v>
      </c>
      <c r="C49" s="223">
        <f>+'様式D-3_S039'!AW5</f>
        <v>10.5</v>
      </c>
      <c r="D49" s="125" t="str">
        <f>+'様式D-3_S039'!AX5</f>
        <v>Ⅰ</v>
      </c>
      <c r="E49" s="56">
        <f>+'様式D-3_S039'!AY5</f>
        <v>0</v>
      </c>
      <c r="F49" s="58">
        <f>+'様式D-3_S039'!AZ5</f>
        <v>0</v>
      </c>
      <c r="G49" s="58">
        <f>+'様式D-3_S039'!BA5</f>
        <v>0</v>
      </c>
      <c r="H49" s="34">
        <f>+'様式D-3_S039'!BB5</f>
        <v>0</v>
      </c>
      <c r="I49" s="60">
        <f>+'様式D-3_S039'!BC5</f>
        <v>0</v>
      </c>
      <c r="J49" s="58">
        <f>+'様式D-3_S039'!BD5</f>
        <v>0</v>
      </c>
      <c r="K49" s="58">
        <f>+'様式D-3_S039'!BE5</f>
        <v>0</v>
      </c>
      <c r="L49" s="34">
        <f>+'様式D-3_S039'!BF5</f>
        <v>0</v>
      </c>
      <c r="M49" s="60">
        <f>+'様式D-3_S039'!BG5</f>
        <v>0</v>
      </c>
      <c r="N49" s="58">
        <f>+'様式D-3_S039'!BH5</f>
        <v>0</v>
      </c>
      <c r="O49" s="58">
        <f>+'様式D-3_S039'!BI5</f>
        <v>0</v>
      </c>
      <c r="P49" s="34">
        <f>+'様式D-3_S039'!BJ5</f>
        <v>0</v>
      </c>
      <c r="Q49" s="78" t="str">
        <f>+'様式D-3_S039'!BK5</f>
        <v/>
      </c>
      <c r="R49" s="77" t="str">
        <f>+'様式D-3_S039'!BL5</f>
        <v/>
      </c>
      <c r="S49" s="79" t="str">
        <f>+'様式D-3_S039'!BM5</f>
        <v/>
      </c>
      <c r="T49" s="76" t="str">
        <f>+'様式D-3_S039'!BN5</f>
        <v/>
      </c>
      <c r="U49" s="68">
        <f>+'様式D-3_S039'!BO5</f>
        <v>0</v>
      </c>
      <c r="V49" s="69">
        <f>+'様式D-3_S039'!BP5</f>
        <v>0</v>
      </c>
      <c r="W49" s="80">
        <f>+'様式D-3_S039'!BQ5</f>
        <v>0</v>
      </c>
      <c r="X49" s="70">
        <f>+'様式D-3_S039'!BR5</f>
        <v>0</v>
      </c>
      <c r="Y49" s="68">
        <f>+'様式D-3_S039'!BS5</f>
        <v>0</v>
      </c>
      <c r="Z49" s="69">
        <f>+'様式D-3_S039'!BT5</f>
        <v>0</v>
      </c>
      <c r="AA49" s="80">
        <f>+'様式D-3_S039'!BU5</f>
        <v>0</v>
      </c>
      <c r="AB49" s="82">
        <f>+'様式D-3_S039'!BV5</f>
        <v>0</v>
      </c>
      <c r="AC49" s="50"/>
      <c r="AD49" s="50"/>
      <c r="AE49" s="50"/>
      <c r="AF49" s="50"/>
      <c r="AG49" s="50"/>
      <c r="AH49" s="50"/>
      <c r="AI49" s="50"/>
      <c r="AJ49" s="50"/>
    </row>
    <row r="50" spans="2:36" x14ac:dyDescent="0.15">
      <c r="B50" s="212" t="str">
        <f>+'様式D-3_S040'!AV5</f>
        <v>S040</v>
      </c>
      <c r="C50" s="223">
        <f>+'様式D-3_S040'!AW5</f>
        <v>10.55</v>
      </c>
      <c r="D50" s="126" t="str">
        <f>+'様式D-3_S040'!AX5</f>
        <v>Ⅱ</v>
      </c>
      <c r="E50" s="56">
        <f>+'様式D-3_S040'!AY5</f>
        <v>0</v>
      </c>
      <c r="F50" s="58">
        <f>+'様式D-3_S040'!AZ5</f>
        <v>0</v>
      </c>
      <c r="G50" s="58">
        <f>+'様式D-3_S040'!BA5</f>
        <v>0</v>
      </c>
      <c r="H50" s="34">
        <f>+'様式D-3_S040'!BB5</f>
        <v>0</v>
      </c>
      <c r="I50" s="60">
        <f>+'様式D-3_S040'!BC5</f>
        <v>0</v>
      </c>
      <c r="J50" s="58">
        <f>+'様式D-3_S040'!BD5</f>
        <v>0</v>
      </c>
      <c r="K50" s="58">
        <f>+'様式D-3_S040'!BE5</f>
        <v>0</v>
      </c>
      <c r="L50" s="34">
        <f>+'様式D-3_S040'!BF5</f>
        <v>1</v>
      </c>
      <c r="M50" s="60">
        <f>+'様式D-3_S040'!BG5</f>
        <v>0</v>
      </c>
      <c r="N50" s="58">
        <f>+'様式D-3_S040'!BH5</f>
        <v>0</v>
      </c>
      <c r="O50" s="58">
        <f>+'様式D-3_S040'!BI5</f>
        <v>0</v>
      </c>
      <c r="P50" s="34">
        <f>+'様式D-3_S040'!BJ5</f>
        <v>0</v>
      </c>
      <c r="Q50" s="78" t="str">
        <f>+'様式D-3_S040'!BK5</f>
        <v/>
      </c>
      <c r="R50" s="77" t="str">
        <f>+'様式D-3_S040'!BL5</f>
        <v/>
      </c>
      <c r="S50" s="79" t="str">
        <f>+'様式D-3_S040'!BM5</f>
        <v/>
      </c>
      <c r="T50" s="76" t="str">
        <f>+'様式D-3_S040'!BN5</f>
        <v/>
      </c>
      <c r="U50" s="68">
        <f>+'様式D-3_S040'!BO5</f>
        <v>0</v>
      </c>
      <c r="V50" s="69">
        <f>+'様式D-3_S040'!BP5</f>
        <v>0</v>
      </c>
      <c r="W50" s="80">
        <f>+'様式D-3_S040'!BQ5</f>
        <v>0</v>
      </c>
      <c r="X50" s="70">
        <f>+'様式D-3_S040'!BR5</f>
        <v>0.1875</v>
      </c>
      <c r="Y50" s="68">
        <f>+'様式D-3_S040'!BS5</f>
        <v>0</v>
      </c>
      <c r="Z50" s="69">
        <f>+'様式D-3_S040'!BT5</f>
        <v>0</v>
      </c>
      <c r="AA50" s="80">
        <f>+'様式D-3_S040'!BU5</f>
        <v>0</v>
      </c>
      <c r="AB50" s="82">
        <f>+'様式D-3_S040'!BV5</f>
        <v>0</v>
      </c>
      <c r="AC50" s="50"/>
      <c r="AD50" s="50"/>
      <c r="AE50" s="50"/>
      <c r="AF50" s="50"/>
      <c r="AG50" s="50"/>
      <c r="AH50" s="50"/>
      <c r="AI50" s="50"/>
      <c r="AJ50" s="50"/>
    </row>
    <row r="51" spans="2:36" x14ac:dyDescent="0.15">
      <c r="B51" s="212" t="str">
        <f>+'様式D-3_S041'!AV5</f>
        <v>S041</v>
      </c>
      <c r="C51" s="223">
        <f>+'様式D-3_S041'!AW5</f>
        <v>10.55</v>
      </c>
      <c r="D51" s="126" t="str">
        <f>+'様式D-3_S041'!AX5</f>
        <v>Ⅱ</v>
      </c>
      <c r="E51" s="56">
        <f>+'様式D-3_S041'!AY5</f>
        <v>0</v>
      </c>
      <c r="F51" s="58">
        <f>+'様式D-3_S041'!AZ5</f>
        <v>0</v>
      </c>
      <c r="G51" s="58">
        <f>+'様式D-3_S041'!BA5</f>
        <v>0</v>
      </c>
      <c r="H51" s="34">
        <f>+'様式D-3_S041'!BB5</f>
        <v>0</v>
      </c>
      <c r="I51" s="60">
        <f>+'様式D-3_S041'!BC5</f>
        <v>0</v>
      </c>
      <c r="J51" s="58">
        <f>+'様式D-3_S041'!BD5</f>
        <v>0</v>
      </c>
      <c r="K51" s="58">
        <f>+'様式D-3_S041'!BE5</f>
        <v>0</v>
      </c>
      <c r="L51" s="34">
        <f>+'様式D-3_S041'!BF5</f>
        <v>8</v>
      </c>
      <c r="M51" s="60">
        <f>+'様式D-3_S041'!BG5</f>
        <v>0</v>
      </c>
      <c r="N51" s="58">
        <f>+'様式D-3_S041'!BH5</f>
        <v>0</v>
      </c>
      <c r="O51" s="58">
        <f>+'様式D-3_S041'!BI5</f>
        <v>0</v>
      </c>
      <c r="P51" s="34">
        <f>+'様式D-3_S041'!BJ5</f>
        <v>0</v>
      </c>
      <c r="Q51" s="78" t="str">
        <f>+'様式D-3_S041'!BK5</f>
        <v/>
      </c>
      <c r="R51" s="77" t="str">
        <f>+'様式D-3_S041'!BL5</f>
        <v/>
      </c>
      <c r="S51" s="79" t="str">
        <f>+'様式D-3_S041'!BM5</f>
        <v/>
      </c>
      <c r="T51" s="76" t="str">
        <f>+'様式D-3_S041'!BN5</f>
        <v/>
      </c>
      <c r="U51" s="68">
        <f>+'様式D-3_S041'!BO5</f>
        <v>0</v>
      </c>
      <c r="V51" s="69">
        <f>+'様式D-3_S041'!BP5</f>
        <v>0</v>
      </c>
      <c r="W51" s="80">
        <f>+'様式D-3_S041'!BQ5</f>
        <v>0</v>
      </c>
      <c r="X51" s="70">
        <f>+'様式D-3_S041'!BR5</f>
        <v>0.15000000000000002</v>
      </c>
      <c r="Y51" s="68">
        <f>+'様式D-3_S041'!BS5</f>
        <v>0</v>
      </c>
      <c r="Z51" s="69">
        <f>+'様式D-3_S041'!BT5</f>
        <v>0</v>
      </c>
      <c r="AA51" s="80">
        <f>+'様式D-3_S041'!BU5</f>
        <v>0</v>
      </c>
      <c r="AB51" s="82">
        <f>+'様式D-3_S041'!BV5</f>
        <v>0</v>
      </c>
      <c r="AC51" s="50"/>
      <c r="AD51" s="50"/>
      <c r="AE51" s="50"/>
      <c r="AF51" s="50"/>
      <c r="AG51" s="50"/>
      <c r="AH51" s="50"/>
      <c r="AI51" s="50"/>
      <c r="AJ51" s="50"/>
    </row>
    <row r="52" spans="2:36" x14ac:dyDescent="0.15">
      <c r="B52" s="212" t="str">
        <f>+'様式D-3_S042'!AV5</f>
        <v>S042</v>
      </c>
      <c r="C52" s="223">
        <f>+'様式D-3_S042'!AW5</f>
        <v>10.6</v>
      </c>
      <c r="D52" s="126" t="str">
        <f>+'様式D-3_S042'!AX5</f>
        <v>Ⅱ</v>
      </c>
      <c r="E52" s="56">
        <f>+'様式D-3_S042'!AY5</f>
        <v>0</v>
      </c>
      <c r="F52" s="58">
        <f>+'様式D-3_S042'!AZ5</f>
        <v>0</v>
      </c>
      <c r="G52" s="58">
        <f>+'様式D-3_S042'!BA5</f>
        <v>0</v>
      </c>
      <c r="H52" s="34">
        <f>+'様式D-3_S042'!BB5</f>
        <v>0</v>
      </c>
      <c r="I52" s="60">
        <f>+'様式D-3_S042'!BC5</f>
        <v>0</v>
      </c>
      <c r="J52" s="58">
        <f>+'様式D-3_S042'!BD5</f>
        <v>0</v>
      </c>
      <c r="K52" s="58">
        <f>+'様式D-3_S042'!BE5</f>
        <v>0</v>
      </c>
      <c r="L52" s="34">
        <f>+'様式D-3_S042'!BF5</f>
        <v>2</v>
      </c>
      <c r="M52" s="60">
        <f>+'様式D-3_S042'!BG5</f>
        <v>0</v>
      </c>
      <c r="N52" s="58">
        <f>+'様式D-3_S042'!BH5</f>
        <v>0</v>
      </c>
      <c r="O52" s="58">
        <f>+'様式D-3_S042'!BI5</f>
        <v>0</v>
      </c>
      <c r="P52" s="34">
        <f>+'様式D-3_S042'!BJ5</f>
        <v>0</v>
      </c>
      <c r="Q52" s="78" t="str">
        <f>+'様式D-3_S042'!BK5</f>
        <v/>
      </c>
      <c r="R52" s="77" t="str">
        <f>+'様式D-3_S042'!BL5</f>
        <v/>
      </c>
      <c r="S52" s="79" t="str">
        <f>+'様式D-3_S042'!BM5</f>
        <v/>
      </c>
      <c r="T52" s="76" t="str">
        <f>+'様式D-3_S042'!BN5</f>
        <v/>
      </c>
      <c r="U52" s="68">
        <f>+'様式D-3_S042'!BO5</f>
        <v>0</v>
      </c>
      <c r="V52" s="69">
        <f>+'様式D-3_S042'!BP5</f>
        <v>0</v>
      </c>
      <c r="W52" s="80">
        <f>+'様式D-3_S042'!BQ5</f>
        <v>0</v>
      </c>
      <c r="X52" s="70">
        <f>+'様式D-3_S042'!BR5</f>
        <v>0.245</v>
      </c>
      <c r="Y52" s="68">
        <f>+'様式D-3_S042'!BS5</f>
        <v>0</v>
      </c>
      <c r="Z52" s="69">
        <f>+'様式D-3_S042'!BT5</f>
        <v>0</v>
      </c>
      <c r="AA52" s="80">
        <f>+'様式D-3_S042'!BU5</f>
        <v>0</v>
      </c>
      <c r="AB52" s="82">
        <f>+'様式D-3_S042'!BV5</f>
        <v>0</v>
      </c>
      <c r="AC52" s="50"/>
      <c r="AD52" s="50"/>
      <c r="AE52" s="50"/>
      <c r="AF52" s="50"/>
      <c r="AG52" s="50"/>
      <c r="AH52" s="50"/>
      <c r="AI52" s="50"/>
      <c r="AJ52" s="50"/>
    </row>
    <row r="53" spans="2:36" x14ac:dyDescent="0.15">
      <c r="B53" s="212" t="str">
        <f>+'様式D-3_S043'!AV5</f>
        <v>S043</v>
      </c>
      <c r="C53" s="223">
        <f>+'様式D-3_S043'!AW5</f>
        <v>10.5</v>
      </c>
      <c r="D53" s="126" t="str">
        <f>+'様式D-3_S043'!AX5</f>
        <v>Ⅰ</v>
      </c>
      <c r="E53" s="56">
        <f>+'様式D-3_S043'!AY5</f>
        <v>0</v>
      </c>
      <c r="F53" s="58">
        <f>+'様式D-3_S043'!AZ5</f>
        <v>0</v>
      </c>
      <c r="G53" s="58">
        <f>+'様式D-3_S043'!BA5</f>
        <v>0</v>
      </c>
      <c r="H53" s="34">
        <f>+'様式D-3_S043'!BB5</f>
        <v>0</v>
      </c>
      <c r="I53" s="60">
        <f>+'様式D-3_S043'!BC5</f>
        <v>0</v>
      </c>
      <c r="J53" s="58">
        <f>+'様式D-3_S043'!BD5</f>
        <v>0</v>
      </c>
      <c r="K53" s="58">
        <f>+'様式D-3_S043'!BE5</f>
        <v>0</v>
      </c>
      <c r="L53" s="34">
        <f>+'様式D-3_S043'!BF5</f>
        <v>0</v>
      </c>
      <c r="M53" s="60">
        <f>+'様式D-3_S043'!BG5</f>
        <v>0</v>
      </c>
      <c r="N53" s="58">
        <f>+'様式D-3_S043'!BH5</f>
        <v>0</v>
      </c>
      <c r="O53" s="58">
        <f>+'様式D-3_S043'!BI5</f>
        <v>0</v>
      </c>
      <c r="P53" s="34">
        <f>+'様式D-3_S043'!BJ5</f>
        <v>0</v>
      </c>
      <c r="Q53" s="78" t="str">
        <f>+'様式D-3_S043'!BK5</f>
        <v/>
      </c>
      <c r="R53" s="77" t="str">
        <f>+'様式D-3_S043'!BL5</f>
        <v/>
      </c>
      <c r="S53" s="79" t="str">
        <f>+'様式D-3_S043'!BM5</f>
        <v/>
      </c>
      <c r="T53" s="76" t="str">
        <f>+'様式D-3_S043'!BN5</f>
        <v/>
      </c>
      <c r="U53" s="68">
        <f>+'様式D-3_S043'!BO5</f>
        <v>0</v>
      </c>
      <c r="V53" s="69">
        <f>+'様式D-3_S043'!BP5</f>
        <v>0</v>
      </c>
      <c r="W53" s="80">
        <f>+'様式D-3_S043'!BQ5</f>
        <v>0</v>
      </c>
      <c r="X53" s="70">
        <f>+'様式D-3_S043'!BR5</f>
        <v>0</v>
      </c>
      <c r="Y53" s="68">
        <f>+'様式D-3_S043'!BS5</f>
        <v>0</v>
      </c>
      <c r="Z53" s="69">
        <f>+'様式D-3_S043'!BT5</f>
        <v>0</v>
      </c>
      <c r="AA53" s="80">
        <f>+'様式D-3_S043'!BU5</f>
        <v>0</v>
      </c>
      <c r="AB53" s="82">
        <f>+'様式D-3_S043'!BV5</f>
        <v>0</v>
      </c>
      <c r="AC53" s="50"/>
      <c r="AD53" s="50"/>
      <c r="AE53" s="50"/>
      <c r="AF53" s="50"/>
      <c r="AG53" s="50"/>
      <c r="AH53" s="50"/>
      <c r="AI53" s="50"/>
      <c r="AJ53" s="50"/>
    </row>
    <row r="54" spans="2:36" x14ac:dyDescent="0.15">
      <c r="B54" s="212" t="str">
        <f>+'様式D-3_S044'!AV5</f>
        <v>S044</v>
      </c>
      <c r="C54" s="223">
        <f>+'様式D-3_S044'!AW5</f>
        <v>10.6</v>
      </c>
      <c r="D54" s="126" t="str">
        <f>+'様式D-3_S044'!AX5</f>
        <v>Ⅱ</v>
      </c>
      <c r="E54" s="56">
        <f>+'様式D-3_S044'!AY5</f>
        <v>0</v>
      </c>
      <c r="F54" s="58">
        <f>+'様式D-3_S044'!AZ5</f>
        <v>0</v>
      </c>
      <c r="G54" s="58">
        <f>+'様式D-3_S044'!BA5</f>
        <v>0</v>
      </c>
      <c r="H54" s="34">
        <f>+'様式D-3_S044'!BB5</f>
        <v>0</v>
      </c>
      <c r="I54" s="60">
        <f>+'様式D-3_S044'!BC5</f>
        <v>0</v>
      </c>
      <c r="J54" s="58">
        <f>+'様式D-3_S044'!BD5</f>
        <v>0</v>
      </c>
      <c r="K54" s="58">
        <f>+'様式D-3_S044'!BE5</f>
        <v>0</v>
      </c>
      <c r="L54" s="34">
        <f>+'様式D-3_S044'!BF5</f>
        <v>5</v>
      </c>
      <c r="M54" s="60">
        <f>+'様式D-3_S044'!BG5</f>
        <v>0</v>
      </c>
      <c r="N54" s="58">
        <f>+'様式D-3_S044'!BH5</f>
        <v>0</v>
      </c>
      <c r="O54" s="58">
        <f>+'様式D-3_S044'!BI5</f>
        <v>0</v>
      </c>
      <c r="P54" s="34">
        <f>+'様式D-3_S044'!BJ5</f>
        <v>0</v>
      </c>
      <c r="Q54" s="78" t="str">
        <f>+'様式D-3_S044'!BK5</f>
        <v/>
      </c>
      <c r="R54" s="77" t="str">
        <f>+'様式D-3_S044'!BL5</f>
        <v/>
      </c>
      <c r="S54" s="79" t="str">
        <f>+'様式D-3_S044'!BM5</f>
        <v/>
      </c>
      <c r="T54" s="76" t="str">
        <f>+'様式D-3_S044'!BN5</f>
        <v/>
      </c>
      <c r="U54" s="68">
        <f>+'様式D-3_S044'!BO5</f>
        <v>0</v>
      </c>
      <c r="V54" s="69">
        <f>+'様式D-3_S044'!BP5</f>
        <v>0</v>
      </c>
      <c r="W54" s="80">
        <f>+'様式D-3_S044'!BQ5</f>
        <v>0</v>
      </c>
      <c r="X54" s="70">
        <f>+'様式D-3_S044'!BR5</f>
        <v>9.5000000000000015E-2</v>
      </c>
      <c r="Y54" s="68">
        <f>+'様式D-3_S044'!BS5</f>
        <v>0</v>
      </c>
      <c r="Z54" s="69">
        <f>+'様式D-3_S044'!BT5</f>
        <v>0</v>
      </c>
      <c r="AA54" s="80">
        <f>+'様式D-3_S044'!BU5</f>
        <v>0</v>
      </c>
      <c r="AB54" s="82">
        <f>+'様式D-3_S044'!BV5</f>
        <v>0</v>
      </c>
      <c r="AC54" s="50"/>
      <c r="AD54" s="50"/>
      <c r="AE54" s="50"/>
      <c r="AF54" s="50"/>
      <c r="AG54" s="50"/>
      <c r="AH54" s="50"/>
      <c r="AI54" s="50"/>
      <c r="AJ54" s="50"/>
    </row>
    <row r="55" spans="2:36" x14ac:dyDescent="0.15">
      <c r="B55" s="212" t="str">
        <f>+'様式D-3_S045'!AV5</f>
        <v>S045</v>
      </c>
      <c r="C55" s="223">
        <f>+'様式D-3_S045'!AW5</f>
        <v>10.5</v>
      </c>
      <c r="D55" s="126" t="str">
        <f>+'様式D-3_S045'!AX5</f>
        <v>Ⅱ</v>
      </c>
      <c r="E55" s="56">
        <f>+'様式D-3_S045'!AY5</f>
        <v>0</v>
      </c>
      <c r="F55" s="58">
        <f>+'様式D-3_S045'!AZ5</f>
        <v>0</v>
      </c>
      <c r="G55" s="58">
        <f>+'様式D-3_S045'!BA5</f>
        <v>0</v>
      </c>
      <c r="H55" s="34">
        <f>+'様式D-3_S045'!BB5</f>
        <v>0</v>
      </c>
      <c r="I55" s="60">
        <f>+'様式D-3_S045'!BC5</f>
        <v>0</v>
      </c>
      <c r="J55" s="58">
        <f>+'様式D-3_S045'!BD5</f>
        <v>0</v>
      </c>
      <c r="K55" s="58">
        <f>+'様式D-3_S045'!BE5</f>
        <v>0</v>
      </c>
      <c r="L55" s="34">
        <f>+'様式D-3_S045'!BF5</f>
        <v>4</v>
      </c>
      <c r="M55" s="60">
        <f>+'様式D-3_S045'!BG5</f>
        <v>0</v>
      </c>
      <c r="N55" s="58">
        <f>+'様式D-3_S045'!BH5</f>
        <v>0</v>
      </c>
      <c r="O55" s="58">
        <f>+'様式D-3_S045'!BI5</f>
        <v>0</v>
      </c>
      <c r="P55" s="34">
        <f>+'様式D-3_S045'!BJ5</f>
        <v>0</v>
      </c>
      <c r="Q55" s="78" t="str">
        <f>+'様式D-3_S045'!BK5</f>
        <v/>
      </c>
      <c r="R55" s="77" t="str">
        <f>+'様式D-3_S045'!BL5</f>
        <v/>
      </c>
      <c r="S55" s="79" t="str">
        <f>+'様式D-3_S045'!BM5</f>
        <v/>
      </c>
      <c r="T55" s="76" t="str">
        <f>+'様式D-3_S045'!BN5</f>
        <v/>
      </c>
      <c r="U55" s="68">
        <f>+'様式D-3_S045'!BO5</f>
        <v>0</v>
      </c>
      <c r="V55" s="69">
        <f>+'様式D-3_S045'!BP5</f>
        <v>0</v>
      </c>
      <c r="W55" s="80">
        <f>+'様式D-3_S045'!BQ5</f>
        <v>0</v>
      </c>
      <c r="X55" s="70">
        <f>+'様式D-3_S045'!BR5</f>
        <v>0.96499999999999997</v>
      </c>
      <c r="Y55" s="68">
        <f>+'様式D-3_S045'!BS5</f>
        <v>0</v>
      </c>
      <c r="Z55" s="69">
        <f>+'様式D-3_S045'!BT5</f>
        <v>0</v>
      </c>
      <c r="AA55" s="80">
        <f>+'様式D-3_S045'!BU5</f>
        <v>0</v>
      </c>
      <c r="AB55" s="82">
        <f>+'様式D-3_S045'!BV5</f>
        <v>0</v>
      </c>
      <c r="AC55" s="50"/>
      <c r="AD55" s="50"/>
      <c r="AE55" s="50"/>
      <c r="AF55" s="50"/>
      <c r="AG55" s="50"/>
      <c r="AH55" s="50"/>
      <c r="AI55" s="50"/>
      <c r="AJ55" s="50"/>
    </row>
    <row r="56" spans="2:36" x14ac:dyDescent="0.15">
      <c r="B56" s="212" t="str">
        <f>+'様式D-3_S046'!AV5</f>
        <v>S046</v>
      </c>
      <c r="C56" s="223">
        <f>+'様式D-3_S046'!AW5</f>
        <v>10.6</v>
      </c>
      <c r="D56" s="126" t="str">
        <f>+'様式D-3_S046'!AX5</f>
        <v>Ⅱ</v>
      </c>
      <c r="E56" s="56">
        <f>+'様式D-3_S046'!AY5</f>
        <v>0</v>
      </c>
      <c r="F56" s="58">
        <f>+'様式D-3_S046'!AZ5</f>
        <v>0</v>
      </c>
      <c r="G56" s="58">
        <f>+'様式D-3_S046'!BA5</f>
        <v>0</v>
      </c>
      <c r="H56" s="34">
        <f>+'様式D-3_S046'!BB5</f>
        <v>0</v>
      </c>
      <c r="I56" s="60">
        <f>+'様式D-3_S046'!BC5</f>
        <v>0</v>
      </c>
      <c r="J56" s="58">
        <f>+'様式D-3_S046'!BD5</f>
        <v>0</v>
      </c>
      <c r="K56" s="58">
        <f>+'様式D-3_S046'!BE5</f>
        <v>0</v>
      </c>
      <c r="L56" s="34">
        <f>+'様式D-3_S046'!BF5</f>
        <v>5</v>
      </c>
      <c r="M56" s="60">
        <f>+'様式D-3_S046'!BG5</f>
        <v>0</v>
      </c>
      <c r="N56" s="58">
        <f>+'様式D-3_S046'!BH5</f>
        <v>0</v>
      </c>
      <c r="O56" s="58">
        <f>+'様式D-3_S046'!BI5</f>
        <v>0</v>
      </c>
      <c r="P56" s="34">
        <f>+'様式D-3_S046'!BJ5</f>
        <v>0</v>
      </c>
      <c r="Q56" s="78" t="str">
        <f>+'様式D-3_S046'!BK5</f>
        <v/>
      </c>
      <c r="R56" s="77" t="str">
        <f>+'様式D-3_S046'!BL5</f>
        <v/>
      </c>
      <c r="S56" s="79" t="str">
        <f>+'様式D-3_S046'!BM5</f>
        <v/>
      </c>
      <c r="T56" s="76" t="str">
        <f>+'様式D-3_S046'!BN5</f>
        <v/>
      </c>
      <c r="U56" s="68">
        <f>+'様式D-3_S046'!BO5</f>
        <v>0</v>
      </c>
      <c r="V56" s="69">
        <f>+'様式D-3_S046'!BP5</f>
        <v>0</v>
      </c>
      <c r="W56" s="80">
        <f>+'様式D-3_S046'!BQ5</f>
        <v>0</v>
      </c>
      <c r="X56" s="70">
        <f>+'様式D-3_S046'!BR5</f>
        <v>1.9575</v>
      </c>
      <c r="Y56" s="68">
        <f>+'様式D-3_S046'!BS5</f>
        <v>0</v>
      </c>
      <c r="Z56" s="69">
        <f>+'様式D-3_S046'!BT5</f>
        <v>0</v>
      </c>
      <c r="AA56" s="80">
        <f>+'様式D-3_S046'!BU5</f>
        <v>0</v>
      </c>
      <c r="AB56" s="82">
        <f>+'様式D-3_S046'!BV5</f>
        <v>0</v>
      </c>
      <c r="AC56" s="50"/>
      <c r="AD56" s="50"/>
      <c r="AE56" s="50"/>
      <c r="AF56" s="50"/>
      <c r="AG56" s="50"/>
      <c r="AH56" s="50"/>
      <c r="AI56" s="50"/>
      <c r="AJ56" s="50"/>
    </row>
    <row r="57" spans="2:36" x14ac:dyDescent="0.15">
      <c r="B57" s="212" t="str">
        <f>+'様式D-3_S047'!AV5</f>
        <v>S047</v>
      </c>
      <c r="C57" s="223">
        <f>+'様式D-3_S047'!AW5</f>
        <v>10.45</v>
      </c>
      <c r="D57" s="126" t="str">
        <f>+'様式D-3_S047'!AX5</f>
        <v>Ⅱ</v>
      </c>
      <c r="E57" s="56">
        <f>+'様式D-3_S047'!AY5</f>
        <v>0</v>
      </c>
      <c r="F57" s="58">
        <f>+'様式D-3_S047'!AZ5</f>
        <v>0</v>
      </c>
      <c r="G57" s="58">
        <f>+'様式D-3_S047'!BA5</f>
        <v>0</v>
      </c>
      <c r="H57" s="34">
        <f>+'様式D-3_S047'!BB5</f>
        <v>0</v>
      </c>
      <c r="I57" s="60">
        <f>+'様式D-3_S047'!BC5</f>
        <v>0</v>
      </c>
      <c r="J57" s="58">
        <f>+'様式D-3_S047'!BD5</f>
        <v>0</v>
      </c>
      <c r="K57" s="58">
        <f>+'様式D-3_S047'!BE5</f>
        <v>0</v>
      </c>
      <c r="L57" s="34">
        <f>+'様式D-3_S047'!BF5</f>
        <v>3</v>
      </c>
      <c r="M57" s="60">
        <f>+'様式D-3_S047'!BG5</f>
        <v>0</v>
      </c>
      <c r="N57" s="58">
        <f>+'様式D-3_S047'!BH5</f>
        <v>0</v>
      </c>
      <c r="O57" s="58">
        <f>+'様式D-3_S047'!BI5</f>
        <v>0</v>
      </c>
      <c r="P57" s="34">
        <f>+'様式D-3_S047'!BJ5</f>
        <v>0</v>
      </c>
      <c r="Q57" s="78" t="str">
        <f>+'様式D-3_S047'!BK5</f>
        <v/>
      </c>
      <c r="R57" s="77" t="str">
        <f>+'様式D-3_S047'!BL5</f>
        <v/>
      </c>
      <c r="S57" s="79" t="str">
        <f>+'様式D-3_S047'!BM5</f>
        <v/>
      </c>
      <c r="T57" s="76" t="str">
        <f>+'様式D-3_S047'!BN5</f>
        <v/>
      </c>
      <c r="U57" s="68">
        <f>+'様式D-3_S047'!BO5</f>
        <v>0</v>
      </c>
      <c r="V57" s="69">
        <f>+'様式D-3_S047'!BP5</f>
        <v>0</v>
      </c>
      <c r="W57" s="80">
        <f>+'様式D-3_S047'!BQ5</f>
        <v>0</v>
      </c>
      <c r="X57" s="70">
        <f>+'様式D-3_S047'!BR5</f>
        <v>3.3749999999999996</v>
      </c>
      <c r="Y57" s="68">
        <f>+'様式D-3_S047'!BS5</f>
        <v>0</v>
      </c>
      <c r="Z57" s="69">
        <f>+'様式D-3_S047'!BT5</f>
        <v>0</v>
      </c>
      <c r="AA57" s="80">
        <f>+'様式D-3_S047'!BU5</f>
        <v>0</v>
      </c>
      <c r="AB57" s="82">
        <f>+'様式D-3_S047'!BV5</f>
        <v>0</v>
      </c>
      <c r="AC57" s="50"/>
      <c r="AD57" s="50"/>
      <c r="AE57" s="50"/>
      <c r="AF57" s="50"/>
      <c r="AG57" s="50"/>
      <c r="AH57" s="50"/>
      <c r="AI57" s="50"/>
      <c r="AJ57" s="50"/>
    </row>
    <row r="58" spans="2:36" x14ac:dyDescent="0.15">
      <c r="B58" s="212" t="str">
        <f>+'様式D-3_S048'!AV5</f>
        <v>S048</v>
      </c>
      <c r="C58" s="223">
        <f>+'様式D-3_S048'!AW5</f>
        <v>10.5</v>
      </c>
      <c r="D58" s="126" t="str">
        <f>+'様式D-3_S048'!AX5</f>
        <v>Ⅱ</v>
      </c>
      <c r="E58" s="56">
        <f>+'様式D-3_S048'!AY5</f>
        <v>0</v>
      </c>
      <c r="F58" s="58">
        <f>+'様式D-3_S048'!AZ5</f>
        <v>0</v>
      </c>
      <c r="G58" s="58">
        <f>+'様式D-3_S048'!BA5</f>
        <v>0</v>
      </c>
      <c r="H58" s="34">
        <f>+'様式D-3_S048'!BB5</f>
        <v>0</v>
      </c>
      <c r="I58" s="60">
        <f>+'様式D-3_S048'!BC5</f>
        <v>0</v>
      </c>
      <c r="J58" s="58">
        <f>+'様式D-3_S048'!BD5</f>
        <v>0</v>
      </c>
      <c r="K58" s="58">
        <f>+'様式D-3_S048'!BE5</f>
        <v>0</v>
      </c>
      <c r="L58" s="34">
        <f>+'様式D-3_S048'!BF5</f>
        <v>2</v>
      </c>
      <c r="M58" s="60">
        <f>+'様式D-3_S048'!BG5</f>
        <v>0</v>
      </c>
      <c r="N58" s="58">
        <f>+'様式D-3_S048'!BH5</f>
        <v>0</v>
      </c>
      <c r="O58" s="58">
        <f>+'様式D-3_S048'!BI5</f>
        <v>0</v>
      </c>
      <c r="P58" s="34">
        <f>+'様式D-3_S048'!BJ5</f>
        <v>0</v>
      </c>
      <c r="Q58" s="78" t="str">
        <f>+'様式D-3_S048'!BK5</f>
        <v/>
      </c>
      <c r="R58" s="77" t="str">
        <f>+'様式D-3_S048'!BL5</f>
        <v/>
      </c>
      <c r="S58" s="79" t="str">
        <f>+'様式D-3_S048'!BM5</f>
        <v/>
      </c>
      <c r="T58" s="76" t="str">
        <f>+'様式D-3_S048'!BN5</f>
        <v/>
      </c>
      <c r="U58" s="68">
        <f>+'様式D-3_S048'!BO5</f>
        <v>0</v>
      </c>
      <c r="V58" s="69">
        <f>+'様式D-3_S048'!BP5</f>
        <v>0</v>
      </c>
      <c r="W58" s="80">
        <f>+'様式D-3_S048'!BQ5</f>
        <v>0</v>
      </c>
      <c r="X58" s="70">
        <f>+'様式D-3_S048'!BR5</f>
        <v>1.8E-3</v>
      </c>
      <c r="Y58" s="68">
        <f>+'様式D-3_S048'!BS5</f>
        <v>0</v>
      </c>
      <c r="Z58" s="69">
        <f>+'様式D-3_S048'!BT5</f>
        <v>0</v>
      </c>
      <c r="AA58" s="80">
        <f>+'様式D-3_S048'!BU5</f>
        <v>0</v>
      </c>
      <c r="AB58" s="82">
        <f>+'様式D-3_S048'!BV5</f>
        <v>0</v>
      </c>
      <c r="AC58" s="50"/>
      <c r="AD58" s="50"/>
      <c r="AE58" s="50"/>
      <c r="AF58" s="50"/>
      <c r="AG58" s="50"/>
      <c r="AH58" s="50"/>
      <c r="AI58" s="50"/>
      <c r="AJ58" s="50"/>
    </row>
    <row r="59" spans="2:36" x14ac:dyDescent="0.15">
      <c r="B59" s="212" t="str">
        <f>+'様式D-3_S049'!AV5</f>
        <v>S049</v>
      </c>
      <c r="C59" s="223">
        <f>+'様式D-3_S049'!AW5</f>
        <v>7.5</v>
      </c>
      <c r="D59" s="126" t="str">
        <f>+'様式D-3_S049'!AX5</f>
        <v>Ⅱ</v>
      </c>
      <c r="E59" s="56">
        <f>+'様式D-3_S049'!AY5</f>
        <v>0</v>
      </c>
      <c r="F59" s="58">
        <f>+'様式D-3_S049'!AZ5</f>
        <v>0</v>
      </c>
      <c r="G59" s="58">
        <f>+'様式D-3_S049'!BA5</f>
        <v>0</v>
      </c>
      <c r="H59" s="34">
        <f>+'様式D-3_S049'!BB5</f>
        <v>0</v>
      </c>
      <c r="I59" s="60">
        <f>+'様式D-3_S049'!BC5</f>
        <v>0</v>
      </c>
      <c r="J59" s="58">
        <f>+'様式D-3_S049'!BD5</f>
        <v>0</v>
      </c>
      <c r="K59" s="58">
        <f>+'様式D-3_S049'!BE5</f>
        <v>0</v>
      </c>
      <c r="L59" s="34">
        <f>+'様式D-3_S049'!BF5</f>
        <v>1</v>
      </c>
      <c r="M59" s="60">
        <f>+'様式D-3_S049'!BG5</f>
        <v>0</v>
      </c>
      <c r="N59" s="58">
        <f>+'様式D-3_S049'!BH5</f>
        <v>0</v>
      </c>
      <c r="O59" s="58">
        <f>+'様式D-3_S049'!BI5</f>
        <v>0</v>
      </c>
      <c r="P59" s="34">
        <f>+'様式D-3_S049'!BJ5</f>
        <v>0</v>
      </c>
      <c r="Q59" s="78" t="str">
        <f>+'様式D-3_S049'!BK5</f>
        <v/>
      </c>
      <c r="R59" s="77" t="str">
        <f>+'様式D-3_S049'!BL5</f>
        <v/>
      </c>
      <c r="S59" s="79" t="str">
        <f>+'様式D-3_S049'!BM5</f>
        <v/>
      </c>
      <c r="T59" s="76" t="str">
        <f>+'様式D-3_S049'!BN5</f>
        <v/>
      </c>
      <c r="U59" s="68">
        <f>+'様式D-3_S049'!BO5</f>
        <v>0</v>
      </c>
      <c r="V59" s="69">
        <f>+'様式D-3_S049'!BP5</f>
        <v>0</v>
      </c>
      <c r="W59" s="80">
        <f>+'様式D-3_S049'!BQ5</f>
        <v>0</v>
      </c>
      <c r="X59" s="70">
        <f>+'様式D-3_S049'!BR5</f>
        <v>7.4999999999999997E-3</v>
      </c>
      <c r="Y59" s="68">
        <f>+'様式D-3_S049'!BS5</f>
        <v>0</v>
      </c>
      <c r="Z59" s="69">
        <f>+'様式D-3_S049'!BT5</f>
        <v>0</v>
      </c>
      <c r="AA59" s="80">
        <f>+'様式D-3_S049'!BU5</f>
        <v>0</v>
      </c>
      <c r="AB59" s="82">
        <f>+'様式D-3_S049'!BV5</f>
        <v>0</v>
      </c>
      <c r="AC59" s="50"/>
      <c r="AD59" s="50"/>
      <c r="AE59" s="50"/>
      <c r="AF59" s="50"/>
      <c r="AG59" s="50"/>
      <c r="AH59" s="50"/>
      <c r="AI59" s="50"/>
      <c r="AJ59" s="50"/>
    </row>
    <row r="60" spans="2:36" x14ac:dyDescent="0.15">
      <c r="B60" s="212" t="str">
        <f>+'様式D-3_PE'!AV5</f>
        <v>PE</v>
      </c>
      <c r="C60" s="223">
        <f>+'様式D-3_PE'!AW5</f>
        <v>0</v>
      </c>
      <c r="D60" s="126" t="str">
        <f>+'様式D-3_PE'!AX5</f>
        <v>Ⅱ</v>
      </c>
      <c r="E60" s="56">
        <f>+'様式D-3_PE'!AY5</f>
        <v>0</v>
      </c>
      <c r="F60" s="58">
        <f>+'様式D-3_PE'!AZ5</f>
        <v>0</v>
      </c>
      <c r="G60" s="58">
        <f>+'様式D-3_PE'!BA5</f>
        <v>0</v>
      </c>
      <c r="H60" s="34">
        <f>+'様式D-3_PE'!BB5</f>
        <v>0</v>
      </c>
      <c r="I60" s="60">
        <f>+'様式D-3_PE'!BC5</f>
        <v>0</v>
      </c>
      <c r="J60" s="58">
        <f>+'様式D-3_PE'!BD5</f>
        <v>0</v>
      </c>
      <c r="K60" s="58">
        <f>+'様式D-3_PE'!BE5</f>
        <v>0</v>
      </c>
      <c r="L60" s="34">
        <f>+'様式D-3_PE'!BF5</f>
        <v>1</v>
      </c>
      <c r="M60" s="60">
        <f>+'様式D-3_PE'!BG5</f>
        <v>0</v>
      </c>
      <c r="N60" s="58">
        <f>+'様式D-3_PE'!BH5</f>
        <v>0</v>
      </c>
      <c r="O60" s="58">
        <f>+'様式D-3_PE'!BI5</f>
        <v>0</v>
      </c>
      <c r="P60" s="34">
        <f>+'様式D-3_PE'!BJ5</f>
        <v>0</v>
      </c>
      <c r="Q60" s="78" t="str">
        <f>+'様式D-3_PE'!BK5</f>
        <v/>
      </c>
      <c r="R60" s="77" t="str">
        <f>+'様式D-3_PE'!BL5</f>
        <v/>
      </c>
      <c r="S60" s="79" t="str">
        <f>+'様式D-3_PE'!BM5</f>
        <v/>
      </c>
      <c r="T60" s="76" t="str">
        <f>+'様式D-3_PE'!BN5</f>
        <v/>
      </c>
      <c r="U60" s="68">
        <f>+'様式D-3_PE'!BO5</f>
        <v>0</v>
      </c>
      <c r="V60" s="69">
        <f>+'様式D-3_PE'!BP5</f>
        <v>0</v>
      </c>
      <c r="W60" s="80">
        <f>+'様式D-3_PE'!BQ5</f>
        <v>0</v>
      </c>
      <c r="X60" s="70">
        <f>+'様式D-3_PE'!BR5</f>
        <v>2.38</v>
      </c>
      <c r="Y60" s="68">
        <f>+'様式D-3_PE'!BS5</f>
        <v>0</v>
      </c>
      <c r="Z60" s="69">
        <f>+'様式D-3_PE'!BT5</f>
        <v>0</v>
      </c>
      <c r="AA60" s="80">
        <f>+'様式D-3_PE'!BU5</f>
        <v>0</v>
      </c>
      <c r="AB60" s="82">
        <f>+'様式D-3_PE'!BV5</f>
        <v>0</v>
      </c>
      <c r="AC60" s="50"/>
      <c r="AD60" s="50"/>
      <c r="AE60" s="50"/>
      <c r="AF60" s="50"/>
      <c r="AG60" s="50"/>
      <c r="AH60" s="50"/>
      <c r="AI60" s="50"/>
      <c r="AJ60" s="50"/>
    </row>
    <row r="61" spans="2:36" x14ac:dyDescent="0.15">
      <c r="B61" s="212"/>
      <c r="C61" s="223"/>
      <c r="D61" s="126"/>
      <c r="E61" s="56"/>
      <c r="F61" s="58"/>
      <c r="G61" s="58"/>
      <c r="H61" s="34"/>
      <c r="I61" s="60"/>
      <c r="J61" s="58"/>
      <c r="K61" s="58"/>
      <c r="L61" s="34"/>
      <c r="M61" s="60"/>
      <c r="N61" s="58"/>
      <c r="O61" s="58"/>
      <c r="P61" s="34"/>
      <c r="Q61" s="78"/>
      <c r="R61" s="77"/>
      <c r="S61" s="79"/>
      <c r="T61" s="76"/>
      <c r="U61" s="68"/>
      <c r="V61" s="69"/>
      <c r="W61" s="80"/>
      <c r="X61" s="70"/>
      <c r="Y61" s="68"/>
      <c r="Z61" s="69"/>
      <c r="AA61" s="80"/>
      <c r="AB61" s="82"/>
      <c r="AC61" s="50"/>
      <c r="AD61" s="50"/>
      <c r="AE61" s="50"/>
      <c r="AF61" s="50"/>
      <c r="AG61" s="50"/>
      <c r="AH61" s="50"/>
      <c r="AI61" s="50"/>
      <c r="AJ61" s="50"/>
    </row>
    <row r="62" spans="2:36" x14ac:dyDescent="0.15">
      <c r="B62" s="212"/>
      <c r="C62" s="223"/>
      <c r="D62" s="126"/>
      <c r="E62" s="56"/>
      <c r="F62" s="58"/>
      <c r="G62" s="58"/>
      <c r="H62" s="34"/>
      <c r="I62" s="60"/>
      <c r="J62" s="58"/>
      <c r="K62" s="58"/>
      <c r="L62" s="34"/>
      <c r="M62" s="60"/>
      <c r="N62" s="58"/>
      <c r="O62" s="58"/>
      <c r="P62" s="34"/>
      <c r="Q62" s="78"/>
      <c r="R62" s="77"/>
      <c r="S62" s="79"/>
      <c r="T62" s="76"/>
      <c r="U62" s="68"/>
      <c r="V62" s="69"/>
      <c r="W62" s="80"/>
      <c r="X62" s="70"/>
      <c r="Y62" s="68"/>
      <c r="Z62" s="69"/>
      <c r="AA62" s="80"/>
      <c r="AB62" s="82"/>
      <c r="AC62" s="50"/>
      <c r="AD62" s="50"/>
      <c r="AE62" s="50"/>
      <c r="AF62" s="50"/>
      <c r="AG62" s="50"/>
      <c r="AH62" s="50"/>
      <c r="AI62" s="50"/>
      <c r="AJ62" s="50"/>
    </row>
    <row r="63" spans="2:36" x14ac:dyDescent="0.15">
      <c r="B63" s="212"/>
      <c r="C63" s="223"/>
      <c r="D63" s="126"/>
      <c r="E63" s="56"/>
      <c r="F63" s="58"/>
      <c r="G63" s="58"/>
      <c r="H63" s="34"/>
      <c r="I63" s="60"/>
      <c r="J63" s="58"/>
      <c r="K63" s="58"/>
      <c r="L63" s="34"/>
      <c r="M63" s="60"/>
      <c r="N63" s="58"/>
      <c r="O63" s="58"/>
      <c r="P63" s="34"/>
      <c r="Q63" s="78"/>
      <c r="R63" s="77"/>
      <c r="S63" s="79"/>
      <c r="T63" s="76"/>
      <c r="U63" s="68"/>
      <c r="V63" s="69"/>
      <c r="W63" s="80"/>
      <c r="X63" s="70"/>
      <c r="Y63" s="68"/>
      <c r="Z63" s="69"/>
      <c r="AA63" s="80"/>
      <c r="AB63" s="82"/>
      <c r="AC63" s="50"/>
      <c r="AD63" s="50"/>
      <c r="AE63" s="50"/>
      <c r="AF63" s="50"/>
      <c r="AG63" s="50"/>
      <c r="AH63" s="50"/>
      <c r="AI63" s="50"/>
      <c r="AJ63" s="50"/>
    </row>
    <row r="64" spans="2:36" x14ac:dyDescent="0.15">
      <c r="B64" s="212"/>
      <c r="C64" s="223"/>
      <c r="D64" s="126"/>
      <c r="E64" s="56"/>
      <c r="F64" s="58"/>
      <c r="G64" s="58"/>
      <c r="H64" s="34"/>
      <c r="I64" s="60"/>
      <c r="J64" s="58"/>
      <c r="K64" s="58"/>
      <c r="L64" s="34"/>
      <c r="M64" s="60"/>
      <c r="N64" s="58"/>
      <c r="O64" s="58"/>
      <c r="P64" s="34"/>
      <c r="Q64" s="78"/>
      <c r="R64" s="77"/>
      <c r="S64" s="79"/>
      <c r="T64" s="76"/>
      <c r="U64" s="68"/>
      <c r="V64" s="69"/>
      <c r="W64" s="80"/>
      <c r="X64" s="70"/>
      <c r="Y64" s="68"/>
      <c r="Z64" s="69"/>
      <c r="AA64" s="80"/>
      <c r="AB64" s="82"/>
      <c r="AC64" s="50"/>
      <c r="AD64" s="50"/>
      <c r="AE64" s="50"/>
      <c r="AF64" s="50"/>
      <c r="AG64" s="50"/>
      <c r="AH64" s="50"/>
      <c r="AI64" s="50"/>
      <c r="AJ64" s="50"/>
    </row>
    <row r="65" spans="2:36" x14ac:dyDescent="0.15">
      <c r="B65" s="212"/>
      <c r="C65" s="223"/>
      <c r="D65" s="126"/>
      <c r="E65" s="56"/>
      <c r="F65" s="58"/>
      <c r="G65" s="58"/>
      <c r="H65" s="34"/>
      <c r="I65" s="60"/>
      <c r="J65" s="58"/>
      <c r="K65" s="58"/>
      <c r="L65" s="34"/>
      <c r="M65" s="60"/>
      <c r="N65" s="58"/>
      <c r="O65" s="58"/>
      <c r="P65" s="34"/>
      <c r="Q65" s="78"/>
      <c r="R65" s="77"/>
      <c r="S65" s="79"/>
      <c r="T65" s="76"/>
      <c r="U65" s="68"/>
      <c r="V65" s="69"/>
      <c r="W65" s="80"/>
      <c r="X65" s="70"/>
      <c r="Y65" s="68"/>
      <c r="Z65" s="69"/>
      <c r="AA65" s="80"/>
      <c r="AB65" s="82"/>
      <c r="AC65" s="50"/>
      <c r="AD65" s="50"/>
      <c r="AE65" s="50"/>
      <c r="AF65" s="50"/>
      <c r="AG65" s="50"/>
      <c r="AH65" s="50"/>
      <c r="AI65" s="50"/>
      <c r="AJ65" s="50"/>
    </row>
    <row r="66" spans="2:36" x14ac:dyDescent="0.15">
      <c r="B66" s="212"/>
      <c r="C66" s="223"/>
      <c r="D66" s="126"/>
      <c r="E66" s="56"/>
      <c r="F66" s="58"/>
      <c r="G66" s="58"/>
      <c r="H66" s="34"/>
      <c r="I66" s="60"/>
      <c r="J66" s="58"/>
      <c r="K66" s="58"/>
      <c r="L66" s="34"/>
      <c r="M66" s="60"/>
      <c r="N66" s="58"/>
      <c r="O66" s="58"/>
      <c r="P66" s="34"/>
      <c r="Q66" s="78"/>
      <c r="R66" s="77"/>
      <c r="S66" s="79"/>
      <c r="T66" s="76"/>
      <c r="U66" s="68"/>
      <c r="V66" s="69"/>
      <c r="W66" s="80"/>
      <c r="X66" s="70"/>
      <c r="Y66" s="68"/>
      <c r="Z66" s="69"/>
      <c r="AA66" s="80"/>
      <c r="AB66" s="82"/>
      <c r="AC66" s="50"/>
      <c r="AD66" s="50"/>
      <c r="AE66" s="50"/>
      <c r="AF66" s="50"/>
      <c r="AG66" s="50"/>
      <c r="AH66" s="50"/>
      <c r="AI66" s="50"/>
      <c r="AJ66" s="50"/>
    </row>
    <row r="67" spans="2:36" x14ac:dyDescent="0.15">
      <c r="B67" s="212"/>
      <c r="C67" s="223"/>
      <c r="D67" s="126"/>
      <c r="E67" s="56"/>
      <c r="F67" s="58"/>
      <c r="G67" s="58"/>
      <c r="H67" s="34"/>
      <c r="I67" s="60"/>
      <c r="J67" s="58"/>
      <c r="K67" s="58"/>
      <c r="L67" s="34"/>
      <c r="M67" s="60"/>
      <c r="N67" s="58"/>
      <c r="O67" s="58"/>
      <c r="P67" s="34"/>
      <c r="Q67" s="78"/>
      <c r="R67" s="77"/>
      <c r="S67" s="79"/>
      <c r="T67" s="76"/>
      <c r="U67" s="68"/>
      <c r="V67" s="69"/>
      <c r="W67" s="80"/>
      <c r="X67" s="70"/>
      <c r="Y67" s="68"/>
      <c r="Z67" s="69"/>
      <c r="AA67" s="80"/>
      <c r="AB67" s="82"/>
      <c r="AC67" s="50"/>
      <c r="AD67" s="50"/>
      <c r="AE67" s="50"/>
      <c r="AF67" s="50"/>
      <c r="AG67" s="50"/>
      <c r="AH67" s="50"/>
      <c r="AI67" s="50"/>
      <c r="AJ67" s="50"/>
    </row>
    <row r="68" spans="2:36" x14ac:dyDescent="0.15">
      <c r="B68" s="212"/>
      <c r="C68" s="223"/>
      <c r="D68" s="126"/>
      <c r="E68" s="56"/>
      <c r="F68" s="58"/>
      <c r="G68" s="58"/>
      <c r="H68" s="34"/>
      <c r="I68" s="60"/>
      <c r="J68" s="58"/>
      <c r="K68" s="58"/>
      <c r="L68" s="34"/>
      <c r="M68" s="60"/>
      <c r="N68" s="58"/>
      <c r="O68" s="58"/>
      <c r="P68" s="34"/>
      <c r="Q68" s="78"/>
      <c r="R68" s="77"/>
      <c r="S68" s="79"/>
      <c r="T68" s="76"/>
      <c r="U68" s="68"/>
      <c r="V68" s="69"/>
      <c r="W68" s="80"/>
      <c r="X68" s="70"/>
      <c r="Y68" s="68"/>
      <c r="Z68" s="69"/>
      <c r="AA68" s="80"/>
      <c r="AB68" s="82"/>
      <c r="AC68" s="50"/>
      <c r="AD68" s="50"/>
      <c r="AE68" s="50"/>
      <c r="AF68" s="50"/>
      <c r="AG68" s="50"/>
      <c r="AH68" s="50"/>
      <c r="AI68" s="50"/>
      <c r="AJ68" s="50"/>
    </row>
    <row r="69" spans="2:36" x14ac:dyDescent="0.15">
      <c r="B69" s="212"/>
      <c r="C69" s="223"/>
      <c r="D69" s="126"/>
      <c r="E69" s="56"/>
      <c r="F69" s="58"/>
      <c r="G69" s="58"/>
      <c r="H69" s="34"/>
      <c r="I69" s="60"/>
      <c r="J69" s="58"/>
      <c r="K69" s="58"/>
      <c r="L69" s="34"/>
      <c r="M69" s="60"/>
      <c r="N69" s="58"/>
      <c r="O69" s="58"/>
      <c r="P69" s="34"/>
      <c r="Q69" s="78"/>
      <c r="R69" s="77"/>
      <c r="S69" s="79"/>
      <c r="T69" s="76"/>
      <c r="U69" s="68"/>
      <c r="V69" s="69"/>
      <c r="W69" s="80"/>
      <c r="X69" s="70"/>
      <c r="Y69" s="68"/>
      <c r="Z69" s="69"/>
      <c r="AA69" s="80"/>
      <c r="AB69" s="82"/>
      <c r="AC69" s="50"/>
      <c r="AD69" s="50"/>
      <c r="AE69" s="50"/>
      <c r="AF69" s="50"/>
      <c r="AG69" s="50"/>
      <c r="AH69" s="50"/>
      <c r="AI69" s="50"/>
      <c r="AJ69" s="50"/>
    </row>
    <row r="70" spans="2:36" x14ac:dyDescent="0.15">
      <c r="B70" s="212"/>
      <c r="C70" s="223"/>
      <c r="D70" s="126"/>
      <c r="E70" s="56"/>
      <c r="F70" s="58"/>
      <c r="G70" s="58"/>
      <c r="H70" s="34"/>
      <c r="I70" s="60"/>
      <c r="J70" s="58"/>
      <c r="K70" s="58"/>
      <c r="L70" s="34"/>
      <c r="M70" s="60"/>
      <c r="N70" s="58"/>
      <c r="O70" s="58"/>
      <c r="P70" s="34"/>
      <c r="Q70" s="78"/>
      <c r="R70" s="77"/>
      <c r="S70" s="79"/>
      <c r="T70" s="76"/>
      <c r="U70" s="68"/>
      <c r="V70" s="69"/>
      <c r="W70" s="80"/>
      <c r="X70" s="70"/>
      <c r="Y70" s="68"/>
      <c r="Z70" s="69"/>
      <c r="AA70" s="80"/>
      <c r="AB70" s="82"/>
      <c r="AC70" s="50"/>
      <c r="AD70" s="50"/>
      <c r="AE70" s="50"/>
      <c r="AF70" s="50"/>
      <c r="AG70" s="50"/>
      <c r="AH70" s="50"/>
      <c r="AI70" s="50"/>
      <c r="AJ70" s="50"/>
    </row>
    <row r="71" spans="2:36" x14ac:dyDescent="0.15">
      <c r="B71" s="212"/>
      <c r="C71" s="223"/>
      <c r="D71" s="126"/>
      <c r="E71" s="56"/>
      <c r="F71" s="58"/>
      <c r="G71" s="58"/>
      <c r="H71" s="34"/>
      <c r="I71" s="60"/>
      <c r="J71" s="58"/>
      <c r="K71" s="58"/>
      <c r="L71" s="34"/>
      <c r="M71" s="60"/>
      <c r="N71" s="58"/>
      <c r="O71" s="58"/>
      <c r="P71" s="34"/>
      <c r="Q71" s="78"/>
      <c r="R71" s="77"/>
      <c r="S71" s="79"/>
      <c r="T71" s="76"/>
      <c r="U71" s="68"/>
      <c r="V71" s="69"/>
      <c r="W71" s="80"/>
      <c r="X71" s="70"/>
      <c r="Y71" s="68"/>
      <c r="Z71" s="69"/>
      <c r="AA71" s="80"/>
      <c r="AB71" s="82"/>
      <c r="AC71" s="50"/>
      <c r="AD71" s="50"/>
      <c r="AE71" s="50"/>
      <c r="AF71" s="50"/>
      <c r="AG71" s="50"/>
      <c r="AH71" s="50"/>
      <c r="AI71" s="50"/>
      <c r="AJ71" s="50"/>
    </row>
    <row r="72" spans="2:36" x14ac:dyDescent="0.15">
      <c r="B72" s="212"/>
      <c r="C72" s="223"/>
      <c r="D72" s="126"/>
      <c r="E72" s="56"/>
      <c r="F72" s="58"/>
      <c r="G72" s="58"/>
      <c r="H72" s="34"/>
      <c r="I72" s="60"/>
      <c r="J72" s="58"/>
      <c r="K72" s="58"/>
      <c r="L72" s="34"/>
      <c r="M72" s="60"/>
      <c r="N72" s="58"/>
      <c r="O72" s="58"/>
      <c r="P72" s="34"/>
      <c r="Q72" s="78"/>
      <c r="R72" s="77"/>
      <c r="S72" s="79"/>
      <c r="T72" s="76"/>
      <c r="U72" s="68"/>
      <c r="V72" s="69"/>
      <c r="W72" s="80"/>
      <c r="X72" s="70"/>
      <c r="Y72" s="68"/>
      <c r="Z72" s="69"/>
      <c r="AA72" s="80"/>
      <c r="AB72" s="82"/>
      <c r="AC72" s="50"/>
      <c r="AD72" s="50"/>
      <c r="AE72" s="50"/>
      <c r="AF72" s="50"/>
      <c r="AG72" s="50"/>
      <c r="AH72" s="50"/>
      <c r="AI72" s="50"/>
      <c r="AJ72" s="50"/>
    </row>
    <row r="73" spans="2:36" x14ac:dyDescent="0.15">
      <c r="B73" s="212"/>
      <c r="C73" s="223"/>
      <c r="D73" s="126"/>
      <c r="E73" s="56"/>
      <c r="F73" s="58"/>
      <c r="G73" s="58"/>
      <c r="H73" s="34"/>
      <c r="I73" s="60"/>
      <c r="J73" s="58"/>
      <c r="K73" s="58"/>
      <c r="L73" s="34"/>
      <c r="M73" s="60"/>
      <c r="N73" s="58"/>
      <c r="O73" s="58"/>
      <c r="P73" s="34"/>
      <c r="Q73" s="78"/>
      <c r="R73" s="77"/>
      <c r="S73" s="79"/>
      <c r="T73" s="76"/>
      <c r="U73" s="68"/>
      <c r="V73" s="69"/>
      <c r="W73" s="80"/>
      <c r="X73" s="70"/>
      <c r="Y73" s="68"/>
      <c r="Z73" s="69"/>
      <c r="AA73" s="80"/>
      <c r="AB73" s="82"/>
      <c r="AC73" s="50"/>
      <c r="AD73" s="50"/>
      <c r="AE73" s="50"/>
      <c r="AF73" s="50"/>
      <c r="AG73" s="50"/>
      <c r="AH73" s="50"/>
      <c r="AI73" s="50"/>
      <c r="AJ73" s="50"/>
    </row>
    <row r="74" spans="2:36" x14ac:dyDescent="0.15">
      <c r="B74" s="212"/>
      <c r="C74" s="223"/>
      <c r="D74" s="126"/>
      <c r="E74" s="56"/>
      <c r="F74" s="58"/>
      <c r="G74" s="58"/>
      <c r="H74" s="34"/>
      <c r="I74" s="60"/>
      <c r="J74" s="58"/>
      <c r="K74" s="58"/>
      <c r="L74" s="34"/>
      <c r="M74" s="60"/>
      <c r="N74" s="58"/>
      <c r="O74" s="58"/>
      <c r="P74" s="34"/>
      <c r="Q74" s="78"/>
      <c r="R74" s="77"/>
      <c r="S74" s="79"/>
      <c r="T74" s="76"/>
      <c r="U74" s="68"/>
      <c r="V74" s="69"/>
      <c r="W74" s="80"/>
      <c r="X74" s="70"/>
      <c r="Y74" s="68"/>
      <c r="Z74" s="69"/>
      <c r="AA74" s="80"/>
      <c r="AB74" s="82"/>
      <c r="AC74" s="50"/>
      <c r="AD74" s="50"/>
      <c r="AE74" s="50"/>
      <c r="AF74" s="50"/>
      <c r="AG74" s="50"/>
      <c r="AH74" s="50"/>
      <c r="AI74" s="50"/>
      <c r="AJ74" s="50"/>
    </row>
    <row r="75" spans="2:36" x14ac:dyDescent="0.15">
      <c r="B75" s="212"/>
      <c r="C75" s="223"/>
      <c r="D75" s="126"/>
      <c r="E75" s="56"/>
      <c r="F75" s="58"/>
      <c r="G75" s="58"/>
      <c r="H75" s="34"/>
      <c r="I75" s="60"/>
      <c r="J75" s="58"/>
      <c r="K75" s="58"/>
      <c r="L75" s="34"/>
      <c r="M75" s="60"/>
      <c r="N75" s="58"/>
      <c r="O75" s="58"/>
      <c r="P75" s="34"/>
      <c r="Q75" s="78"/>
      <c r="R75" s="77"/>
      <c r="S75" s="79"/>
      <c r="T75" s="76"/>
      <c r="U75" s="68"/>
      <c r="V75" s="69"/>
      <c r="W75" s="80"/>
      <c r="X75" s="70"/>
      <c r="Y75" s="68"/>
      <c r="Z75" s="69"/>
      <c r="AA75" s="80"/>
      <c r="AB75" s="82"/>
      <c r="AC75" s="50"/>
      <c r="AD75" s="50"/>
      <c r="AE75" s="50"/>
      <c r="AF75" s="50"/>
      <c r="AG75" s="50"/>
      <c r="AH75" s="50"/>
      <c r="AI75" s="50"/>
      <c r="AJ75" s="50"/>
    </row>
    <row r="76" spans="2:36" x14ac:dyDescent="0.15">
      <c r="B76" s="212"/>
      <c r="C76" s="223"/>
      <c r="D76" s="126"/>
      <c r="E76" s="56"/>
      <c r="F76" s="58"/>
      <c r="G76" s="58"/>
      <c r="H76" s="34"/>
      <c r="I76" s="60"/>
      <c r="J76" s="58"/>
      <c r="K76" s="58"/>
      <c r="L76" s="34"/>
      <c r="M76" s="60"/>
      <c r="N76" s="58"/>
      <c r="O76" s="58"/>
      <c r="P76" s="34"/>
      <c r="Q76" s="78"/>
      <c r="R76" s="77"/>
      <c r="S76" s="79"/>
      <c r="T76" s="76"/>
      <c r="U76" s="68"/>
      <c r="V76" s="69"/>
      <c r="W76" s="80"/>
      <c r="X76" s="70"/>
      <c r="Y76" s="68"/>
      <c r="Z76" s="69"/>
      <c r="AA76" s="80"/>
      <c r="AB76" s="82"/>
      <c r="AC76" s="50"/>
      <c r="AD76" s="50"/>
      <c r="AE76" s="50"/>
      <c r="AF76" s="50"/>
      <c r="AG76" s="50"/>
      <c r="AH76" s="50"/>
      <c r="AI76" s="50"/>
      <c r="AJ76" s="50"/>
    </row>
    <row r="77" spans="2:36" x14ac:dyDescent="0.15">
      <c r="B77" s="212"/>
      <c r="C77" s="223"/>
      <c r="D77" s="126"/>
      <c r="E77" s="56"/>
      <c r="F77" s="58"/>
      <c r="G77" s="58"/>
      <c r="H77" s="34"/>
      <c r="I77" s="60"/>
      <c r="J77" s="58"/>
      <c r="K77" s="58"/>
      <c r="L77" s="34"/>
      <c r="M77" s="60"/>
      <c r="N77" s="58"/>
      <c r="O77" s="58"/>
      <c r="P77" s="34"/>
      <c r="Q77" s="78"/>
      <c r="R77" s="77"/>
      <c r="S77" s="79"/>
      <c r="T77" s="76"/>
      <c r="U77" s="68"/>
      <c r="V77" s="69"/>
      <c r="W77" s="80"/>
      <c r="X77" s="70"/>
      <c r="Y77" s="68"/>
      <c r="Z77" s="69"/>
      <c r="AA77" s="80"/>
      <c r="AB77" s="82"/>
      <c r="AC77" s="50"/>
      <c r="AD77" s="50"/>
      <c r="AE77" s="50"/>
      <c r="AF77" s="50"/>
      <c r="AG77" s="50"/>
      <c r="AH77" s="50"/>
      <c r="AI77" s="50"/>
      <c r="AJ77" s="50"/>
    </row>
    <row r="78" spans="2:36" x14ac:dyDescent="0.15">
      <c r="B78" s="212"/>
      <c r="C78" s="223"/>
      <c r="D78" s="126"/>
      <c r="E78" s="56"/>
      <c r="F78" s="58"/>
      <c r="G78" s="58"/>
      <c r="H78" s="34"/>
      <c r="I78" s="60"/>
      <c r="J78" s="58"/>
      <c r="K78" s="58"/>
      <c r="L78" s="34"/>
      <c r="M78" s="60"/>
      <c r="N78" s="58"/>
      <c r="O78" s="58"/>
      <c r="P78" s="34"/>
      <c r="Q78" s="78"/>
      <c r="R78" s="77"/>
      <c r="S78" s="79"/>
      <c r="T78" s="76"/>
      <c r="U78" s="68"/>
      <c r="V78" s="69"/>
      <c r="W78" s="80"/>
      <c r="X78" s="70"/>
      <c r="Y78" s="68"/>
      <c r="Z78" s="69"/>
      <c r="AA78" s="80"/>
      <c r="AB78" s="82"/>
      <c r="AC78" s="50"/>
      <c r="AD78" s="50"/>
      <c r="AE78" s="50"/>
      <c r="AF78" s="50"/>
      <c r="AG78" s="50"/>
      <c r="AH78" s="50"/>
      <c r="AI78" s="50"/>
      <c r="AJ78" s="50"/>
    </row>
    <row r="79" spans="2:36" x14ac:dyDescent="0.15">
      <c r="B79" s="212"/>
      <c r="C79" s="223"/>
      <c r="D79" s="126"/>
      <c r="E79" s="56"/>
      <c r="F79" s="58"/>
      <c r="G79" s="58"/>
      <c r="H79" s="34"/>
      <c r="I79" s="60"/>
      <c r="J79" s="58"/>
      <c r="K79" s="58"/>
      <c r="L79" s="34"/>
      <c r="M79" s="60"/>
      <c r="N79" s="58"/>
      <c r="O79" s="58"/>
      <c r="P79" s="34"/>
      <c r="Q79" s="78"/>
      <c r="R79" s="77"/>
      <c r="S79" s="79"/>
      <c r="T79" s="76"/>
      <c r="U79" s="68"/>
      <c r="V79" s="69"/>
      <c r="W79" s="80"/>
      <c r="X79" s="70"/>
      <c r="Y79" s="68"/>
      <c r="Z79" s="69"/>
      <c r="AA79" s="80"/>
      <c r="AB79" s="82"/>
      <c r="AC79" s="50"/>
      <c r="AD79" s="50"/>
      <c r="AE79" s="50"/>
      <c r="AF79" s="50"/>
      <c r="AG79" s="50"/>
      <c r="AH79" s="50"/>
      <c r="AI79" s="50"/>
      <c r="AJ79" s="50"/>
    </row>
    <row r="80" spans="2:36" ht="12.75" thickBot="1" x14ac:dyDescent="0.2">
      <c r="B80" s="212"/>
      <c r="C80" s="223"/>
      <c r="D80" s="126"/>
      <c r="E80" s="56"/>
      <c r="F80" s="58"/>
      <c r="G80" s="58"/>
      <c r="H80" s="34"/>
      <c r="I80" s="60"/>
      <c r="J80" s="58"/>
      <c r="K80" s="58"/>
      <c r="L80" s="34"/>
      <c r="M80" s="60"/>
      <c r="N80" s="58"/>
      <c r="O80" s="58"/>
      <c r="P80" s="34"/>
      <c r="Q80" s="78"/>
      <c r="R80" s="77"/>
      <c r="S80" s="79"/>
      <c r="T80" s="76"/>
      <c r="U80" s="68"/>
      <c r="V80" s="69"/>
      <c r="W80" s="80"/>
      <c r="X80" s="70"/>
      <c r="Y80" s="68"/>
      <c r="Z80" s="69"/>
      <c r="AA80" s="80"/>
      <c r="AB80" s="82"/>
      <c r="AC80" s="50"/>
      <c r="AD80" s="50"/>
      <c r="AE80" s="50"/>
      <c r="AF80" s="50"/>
      <c r="AG80" s="50"/>
      <c r="AH80" s="50"/>
      <c r="AI80" s="50"/>
      <c r="AJ80" s="50"/>
    </row>
    <row r="81" spans="2:35" ht="15" customHeight="1" thickTop="1" x14ac:dyDescent="0.15">
      <c r="B81" s="1026" t="s">
        <v>385</v>
      </c>
      <c r="C81" s="1027"/>
      <c r="D81" s="1028"/>
      <c r="E81" s="1032">
        <f t="shared" ref="E81:AB81" si="0">SUM(E10:E80)</f>
        <v>0</v>
      </c>
      <c r="F81" s="1034">
        <f t="shared" si="0"/>
        <v>0</v>
      </c>
      <c r="G81" s="243">
        <f t="shared" si="0"/>
        <v>0</v>
      </c>
      <c r="H81" s="244">
        <f t="shared" si="0"/>
        <v>0</v>
      </c>
      <c r="I81" s="1036">
        <f t="shared" si="0"/>
        <v>0</v>
      </c>
      <c r="J81" s="1034">
        <f t="shared" si="0"/>
        <v>1</v>
      </c>
      <c r="K81" s="243">
        <f t="shared" si="0"/>
        <v>0</v>
      </c>
      <c r="L81" s="244">
        <f t="shared" si="0"/>
        <v>60</v>
      </c>
      <c r="M81" s="1036">
        <f t="shared" si="0"/>
        <v>0</v>
      </c>
      <c r="N81" s="1034">
        <f t="shared" si="0"/>
        <v>0</v>
      </c>
      <c r="O81" s="245">
        <f t="shared" si="0"/>
        <v>0</v>
      </c>
      <c r="P81" s="246">
        <f t="shared" si="0"/>
        <v>0</v>
      </c>
      <c r="Q81" s="247">
        <f t="shared" si="0"/>
        <v>0</v>
      </c>
      <c r="R81" s="248">
        <f t="shared" si="0"/>
        <v>0</v>
      </c>
      <c r="S81" s="249">
        <f t="shared" si="0"/>
        <v>0</v>
      </c>
      <c r="T81" s="250">
        <f t="shared" si="0"/>
        <v>0</v>
      </c>
      <c r="U81" s="251">
        <f t="shared" si="0"/>
        <v>0</v>
      </c>
      <c r="V81" s="248">
        <f t="shared" si="0"/>
        <v>2.0000000000000004E-2</v>
      </c>
      <c r="W81" s="249">
        <f t="shared" si="0"/>
        <v>0</v>
      </c>
      <c r="X81" s="250">
        <f t="shared" si="0"/>
        <v>27.410199999999993</v>
      </c>
      <c r="Y81" s="251">
        <f t="shared" si="0"/>
        <v>0</v>
      </c>
      <c r="Z81" s="248">
        <f t="shared" si="0"/>
        <v>0</v>
      </c>
      <c r="AA81" s="249">
        <f t="shared" si="0"/>
        <v>0</v>
      </c>
      <c r="AB81" s="252">
        <f t="shared" si="0"/>
        <v>0</v>
      </c>
      <c r="AC81" s="52"/>
      <c r="AD81" s="52"/>
      <c r="AE81" s="52"/>
      <c r="AF81" s="52"/>
      <c r="AG81" s="52"/>
      <c r="AH81" s="52"/>
      <c r="AI81" s="52"/>
    </row>
    <row r="82" spans="2:35" ht="15" customHeight="1" thickBot="1" x14ac:dyDescent="0.2">
      <c r="B82" s="1029"/>
      <c r="C82" s="1030"/>
      <c r="D82" s="1031"/>
      <c r="E82" s="1033"/>
      <c r="F82" s="1035"/>
      <c r="G82" s="1041">
        <f>G81+H81</f>
        <v>0</v>
      </c>
      <c r="H82" s="1042"/>
      <c r="I82" s="1037"/>
      <c r="J82" s="1035"/>
      <c r="K82" s="1041">
        <f>K81+L81</f>
        <v>60</v>
      </c>
      <c r="L82" s="1042"/>
      <c r="M82" s="1037"/>
      <c r="N82" s="1035"/>
      <c r="O82" s="1043">
        <f>O81+P81</f>
        <v>0</v>
      </c>
      <c r="P82" s="1031"/>
      <c r="Q82" s="1038"/>
      <c r="R82" s="1039"/>
      <c r="S82" s="1039"/>
      <c r="T82" s="1039"/>
      <c r="U82" s="1039"/>
      <c r="V82" s="1039"/>
      <c r="W82" s="1039"/>
      <c r="X82" s="1039"/>
      <c r="Y82" s="1039"/>
      <c r="Z82" s="1039"/>
      <c r="AA82" s="1039"/>
      <c r="AB82" s="1040"/>
    </row>
    <row r="83" spans="2:35" x14ac:dyDescent="0.15">
      <c r="B83" s="99" t="s">
        <v>386</v>
      </c>
      <c r="C83" s="32"/>
      <c r="D83" s="32"/>
      <c r="E83" s="33"/>
      <c r="F83" s="33"/>
      <c r="G83" s="33"/>
      <c r="H83" s="33"/>
      <c r="I83" s="33"/>
      <c r="J83" s="33"/>
      <c r="K83" s="33"/>
      <c r="L83" s="33"/>
      <c r="M83" s="33"/>
      <c r="N83" s="33"/>
      <c r="O83" s="33"/>
      <c r="P83" s="33"/>
      <c r="Q83" s="33"/>
      <c r="R83" s="33"/>
      <c r="S83" s="33"/>
      <c r="T83" s="33"/>
      <c r="U83" s="33"/>
      <c r="V83" s="33"/>
      <c r="W83" s="33"/>
      <c r="X83" s="33"/>
      <c r="Y83" s="33"/>
      <c r="Z83" s="33"/>
      <c r="AA83" s="33"/>
      <c r="AB83" s="33"/>
    </row>
    <row r="84" spans="2:35" x14ac:dyDescent="0.15">
      <c r="B84" s="99" t="s">
        <v>387</v>
      </c>
      <c r="C84" s="32"/>
      <c r="D84" s="32"/>
      <c r="E84" s="33"/>
      <c r="F84" s="33"/>
      <c r="G84" s="33"/>
      <c r="H84" s="33"/>
      <c r="I84" s="33"/>
      <c r="J84" s="33"/>
      <c r="K84" s="33"/>
      <c r="L84" s="33"/>
      <c r="M84" s="33"/>
      <c r="N84" s="33"/>
      <c r="O84" s="33"/>
      <c r="P84" s="33"/>
      <c r="Q84" s="33"/>
      <c r="R84" s="33"/>
      <c r="S84" s="33"/>
      <c r="T84" s="33"/>
      <c r="U84" s="33"/>
      <c r="V84" s="33"/>
      <c r="W84" s="33"/>
      <c r="X84" s="33"/>
      <c r="Y84" s="33"/>
      <c r="Z84" s="33"/>
      <c r="AA84" s="33"/>
      <c r="AB84" s="33"/>
    </row>
    <row r="85" spans="2:35" x14ac:dyDescent="0.15">
      <c r="B85" s="99" t="s">
        <v>388</v>
      </c>
      <c r="C85" s="32"/>
      <c r="D85" s="32"/>
      <c r="E85" s="33"/>
      <c r="F85" s="33"/>
      <c r="G85" s="33"/>
      <c r="H85" s="33"/>
      <c r="I85" s="33"/>
      <c r="J85" s="33"/>
      <c r="K85" s="33"/>
      <c r="L85" s="33"/>
      <c r="M85" s="33"/>
      <c r="N85" s="33"/>
      <c r="O85" s="33"/>
      <c r="P85" s="33"/>
      <c r="Q85" s="33"/>
      <c r="R85" s="33"/>
      <c r="S85" s="33"/>
      <c r="T85" s="33"/>
      <c r="U85" s="33"/>
      <c r="V85" s="33"/>
      <c r="W85" s="33"/>
      <c r="X85" s="33"/>
      <c r="Y85" s="33"/>
      <c r="Z85" s="33"/>
      <c r="AA85" s="33"/>
      <c r="AB85" s="33"/>
    </row>
    <row r="86" spans="2:35" x14ac:dyDescent="0.15">
      <c r="B86" s="99" t="s">
        <v>389</v>
      </c>
      <c r="C86" s="32"/>
      <c r="D86" s="32"/>
      <c r="E86" s="33"/>
      <c r="F86" s="33"/>
      <c r="G86" s="33"/>
      <c r="H86" s="33"/>
      <c r="I86" s="33"/>
      <c r="J86" s="33"/>
      <c r="K86" s="33"/>
      <c r="L86" s="33"/>
      <c r="M86" s="33"/>
      <c r="N86" s="33"/>
      <c r="O86" s="33"/>
      <c r="P86" s="33"/>
      <c r="Q86" s="33"/>
      <c r="R86" s="33"/>
      <c r="S86" s="33"/>
      <c r="T86" s="33"/>
      <c r="U86" s="33"/>
      <c r="V86" s="33"/>
      <c r="W86" s="33"/>
      <c r="X86" s="33"/>
      <c r="Y86" s="33"/>
      <c r="Z86" s="33"/>
      <c r="AA86" s="33"/>
      <c r="AB86" s="33"/>
    </row>
    <row r="87" spans="2:35" x14ac:dyDescent="0.15">
      <c r="B87" s="99" t="s">
        <v>390</v>
      </c>
      <c r="C87" s="32"/>
      <c r="D87" s="32"/>
      <c r="E87" s="33"/>
      <c r="F87" s="33"/>
      <c r="G87" s="33"/>
      <c r="H87" s="33"/>
      <c r="I87" s="33"/>
      <c r="J87" s="33"/>
      <c r="K87" s="33"/>
      <c r="L87" s="33"/>
      <c r="M87" s="33"/>
      <c r="N87" s="33"/>
      <c r="O87" s="33"/>
      <c r="P87" s="33"/>
      <c r="Q87" s="33"/>
      <c r="R87" s="33"/>
      <c r="S87" s="33"/>
      <c r="T87" s="33"/>
      <c r="U87" s="33"/>
      <c r="V87" s="33"/>
      <c r="W87" s="33"/>
      <c r="X87" s="33"/>
      <c r="Y87" s="33"/>
      <c r="Z87" s="33"/>
      <c r="AA87" s="33"/>
      <c r="AB87" s="33"/>
    </row>
    <row r="97" spans="5:28" x14ac:dyDescent="0.15">
      <c r="E97" s="96">
        <v>0</v>
      </c>
      <c r="F97" s="96">
        <v>0</v>
      </c>
      <c r="G97" s="96">
        <v>0</v>
      </c>
      <c r="H97" s="96">
        <v>0</v>
      </c>
      <c r="I97" s="96">
        <v>0</v>
      </c>
      <c r="S97" s="96">
        <v>0</v>
      </c>
      <c r="T97" s="96">
        <v>0</v>
      </c>
      <c r="U97" s="96">
        <v>0</v>
      </c>
      <c r="V97" s="96">
        <v>0</v>
      </c>
      <c r="W97" s="96">
        <v>0</v>
      </c>
      <c r="X97" s="231"/>
      <c r="Y97" s="231"/>
      <c r="Z97" s="231"/>
      <c r="AA97" s="231"/>
      <c r="AB97" s="231"/>
    </row>
    <row r="98" spans="5:28" x14ac:dyDescent="0.15">
      <c r="G98" s="96">
        <v>0</v>
      </c>
    </row>
  </sheetData>
  <mergeCells count="41">
    <mergeCell ref="Q82:AB82"/>
    <mergeCell ref="M81:M82"/>
    <mergeCell ref="N81:N82"/>
    <mergeCell ref="G82:H82"/>
    <mergeCell ref="K82:L82"/>
    <mergeCell ref="O82:P82"/>
    <mergeCell ref="B81:D82"/>
    <mergeCell ref="E81:E82"/>
    <mergeCell ref="F81:F82"/>
    <mergeCell ref="I81:I82"/>
    <mergeCell ref="J81:J82"/>
    <mergeCell ref="B6:D6"/>
    <mergeCell ref="E6:P6"/>
    <mergeCell ref="Q6:AB6"/>
    <mergeCell ref="B7:B9"/>
    <mergeCell ref="C7:C9"/>
    <mergeCell ref="D7:D9"/>
    <mergeCell ref="E7:P7"/>
    <mergeCell ref="Q7:T7"/>
    <mergeCell ref="U7:AB7"/>
    <mergeCell ref="E8:H8"/>
    <mergeCell ref="I8:L8"/>
    <mergeCell ref="M8:P8"/>
    <mergeCell ref="Q8:T8"/>
    <mergeCell ref="U8:X8"/>
    <mergeCell ref="Y8:AB8"/>
    <mergeCell ref="B4:Y4"/>
    <mergeCell ref="B5:AB5"/>
    <mergeCell ref="V2:X2"/>
    <mergeCell ref="Y2:Y3"/>
    <mergeCell ref="Z2:AB3"/>
    <mergeCell ref="B3:E3"/>
    <mergeCell ref="F3:K3"/>
    <mergeCell ref="L3:N3"/>
    <mergeCell ref="O3:S3"/>
    <mergeCell ref="V3:X3"/>
    <mergeCell ref="B2:E2"/>
    <mergeCell ref="F2:K2"/>
    <mergeCell ref="L2:N2"/>
    <mergeCell ref="O2:S2"/>
    <mergeCell ref="T2:U3"/>
  </mergeCells>
  <phoneticPr fontId="11"/>
  <conditionalFormatting sqref="F2:S3">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90" fitToHeight="0" orientation="landscape" r:id="rId1"/>
  <headerFooter alignWithMargins="0"/>
  <rowBreaks count="1" manualBreakCount="1">
    <brk id="48" min="1"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D10:D80</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55" zoomScaleNormal="55" zoomScaleSheetLayoutView="55"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83" t="s">
        <v>391</v>
      </c>
      <c r="C2" s="211"/>
      <c r="D2" s="211"/>
      <c r="E2" s="211"/>
      <c r="F2" s="211"/>
      <c r="G2" s="211"/>
      <c r="H2" s="211"/>
      <c r="I2" s="211"/>
      <c r="J2" s="211"/>
      <c r="K2" s="211"/>
      <c r="L2" s="211"/>
      <c r="M2" s="211"/>
      <c r="N2" s="211"/>
      <c r="O2" s="61"/>
      <c r="P2" s="62"/>
      <c r="Q2" s="1044"/>
      <c r="R2" s="1045"/>
      <c r="S2" s="1045"/>
      <c r="T2" s="1045"/>
      <c r="U2" s="1046" t="s">
        <v>213</v>
      </c>
      <c r="V2" s="1047"/>
      <c r="W2" s="1048"/>
      <c r="X2" s="1049" t="str">
        <f>+'様式A-1'!$W$2</f>
        <v>34.12836,132.17178</v>
      </c>
      <c r="Y2" s="1050"/>
      <c r="Z2" s="1051"/>
    </row>
    <row r="3" spans="2:26" s="1" customFormat="1" ht="25.15" customHeight="1" x14ac:dyDescent="0.15">
      <c r="B3" s="553" t="s">
        <v>60</v>
      </c>
      <c r="C3" s="554"/>
      <c r="D3" s="555"/>
      <c r="E3" s="708" t="str">
        <f>+'様式A-1'!$D$3</f>
        <v>ナカヤマトンネル</v>
      </c>
      <c r="F3" s="709"/>
      <c r="G3" s="709"/>
      <c r="H3" s="710"/>
      <c r="I3" s="1052" t="s">
        <v>61</v>
      </c>
      <c r="J3" s="1053"/>
      <c r="K3" s="711"/>
      <c r="L3" s="1054" t="str">
        <f>+'様式A-1'!$J$3</f>
        <v>一般県道藤生停車場錦帯橋線</v>
      </c>
      <c r="M3" s="1055"/>
      <c r="N3" s="1056"/>
      <c r="O3" s="534" t="s">
        <v>271</v>
      </c>
      <c r="P3" s="535"/>
      <c r="Q3" s="536"/>
      <c r="R3" s="724" t="str">
        <f>+'様式B (1)'!$S$3</f>
        <v>復建調査設計株式会社</v>
      </c>
      <c r="S3" s="725"/>
      <c r="T3" s="726"/>
      <c r="U3" s="546" t="s">
        <v>225</v>
      </c>
      <c r="V3" s="547"/>
      <c r="W3" s="547"/>
      <c r="X3" s="1069">
        <f>+'様式B (1)'!$P$2</f>
        <v>45861</v>
      </c>
      <c r="Y3" s="1070"/>
      <c r="Z3" s="1071"/>
    </row>
    <row r="4" spans="2:26" s="1" customFormat="1" ht="25.15" customHeight="1" x14ac:dyDescent="0.15">
      <c r="B4" s="567" t="s">
        <v>167</v>
      </c>
      <c r="C4" s="568"/>
      <c r="D4" s="569"/>
      <c r="E4" s="720" t="str">
        <f>+'様式A-1'!$D$4</f>
        <v>中山トンネル</v>
      </c>
      <c r="F4" s="721"/>
      <c r="G4" s="721"/>
      <c r="H4" s="722"/>
      <c r="I4" s="703" t="s">
        <v>168</v>
      </c>
      <c r="J4" s="699"/>
      <c r="K4" s="723"/>
      <c r="L4" s="1049" t="str">
        <f>+'様式A-1'!$R$3</f>
        <v>山口県岩国土木建築事務所</v>
      </c>
      <c r="M4" s="1050"/>
      <c r="N4" s="1051"/>
      <c r="O4" s="537"/>
      <c r="P4" s="538"/>
      <c r="Q4" s="539"/>
      <c r="R4" s="727" t="str">
        <f>+'様式B (1)'!$S$4</f>
        <v>小笠原洋</v>
      </c>
      <c r="S4" s="728"/>
      <c r="T4" s="729"/>
      <c r="U4" s="549"/>
      <c r="V4" s="550"/>
      <c r="W4" s="550"/>
      <c r="X4" s="1072"/>
      <c r="Y4" s="1073"/>
      <c r="Z4" s="1074"/>
    </row>
    <row r="5" spans="2:26" ht="49.9" customHeight="1" x14ac:dyDescent="0.15">
      <c r="B5" s="1066" t="s">
        <v>392</v>
      </c>
      <c r="C5" s="1067"/>
      <c r="D5" s="1067"/>
      <c r="E5" s="1067"/>
      <c r="F5" s="1067"/>
      <c r="G5" s="1067"/>
      <c r="H5" s="1067"/>
      <c r="I5" s="1067"/>
      <c r="J5" s="1067"/>
      <c r="K5" s="1067"/>
      <c r="L5" s="1067"/>
      <c r="M5" s="1067"/>
      <c r="N5" s="1067"/>
      <c r="O5" s="1067"/>
      <c r="P5" s="1067"/>
      <c r="Q5" s="1067"/>
      <c r="R5" s="1067"/>
      <c r="S5" s="1067"/>
      <c r="T5" s="1067"/>
      <c r="U5" s="1067"/>
      <c r="V5" s="1067"/>
      <c r="W5" s="1067"/>
      <c r="X5" s="1067"/>
      <c r="Y5" s="1067"/>
      <c r="Z5" s="1068"/>
    </row>
    <row r="6" spans="2:26" ht="49.9" customHeight="1" x14ac:dyDescent="0.15">
      <c r="B6" s="1057" t="s">
        <v>848</v>
      </c>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9"/>
    </row>
    <row r="7" spans="2:26" ht="100.15" customHeight="1" x14ac:dyDescent="0.15">
      <c r="B7" s="1060"/>
      <c r="C7" s="1061"/>
      <c r="D7" s="1061"/>
      <c r="E7" s="1061"/>
      <c r="F7" s="1061"/>
      <c r="G7" s="1061"/>
      <c r="H7" s="1061"/>
      <c r="I7" s="1061"/>
      <c r="J7" s="1061"/>
      <c r="K7" s="1061"/>
      <c r="L7" s="1061"/>
      <c r="M7" s="1061"/>
      <c r="N7" s="1061"/>
      <c r="O7" s="1061"/>
      <c r="P7" s="1061"/>
      <c r="Q7" s="1061"/>
      <c r="R7" s="1061"/>
      <c r="S7" s="1061"/>
      <c r="T7" s="1061"/>
      <c r="U7" s="1061"/>
      <c r="V7" s="1061"/>
      <c r="W7" s="1061"/>
      <c r="X7" s="1061"/>
      <c r="Y7" s="1061"/>
      <c r="Z7" s="1062"/>
    </row>
    <row r="8" spans="2:26" ht="49.9" customHeight="1" x14ac:dyDescent="0.15">
      <c r="B8" s="1060"/>
      <c r="C8" s="1061"/>
      <c r="D8" s="1061"/>
      <c r="E8" s="1061"/>
      <c r="F8" s="1061"/>
      <c r="G8" s="1061"/>
      <c r="H8" s="1061"/>
      <c r="I8" s="1061"/>
      <c r="J8" s="1061"/>
      <c r="K8" s="1061"/>
      <c r="L8" s="1061"/>
      <c r="M8" s="1061"/>
      <c r="N8" s="1061"/>
      <c r="O8" s="1061"/>
      <c r="P8" s="1061"/>
      <c r="Q8" s="1061"/>
      <c r="R8" s="1061"/>
      <c r="S8" s="1061"/>
      <c r="T8" s="1061"/>
      <c r="U8" s="1061"/>
      <c r="V8" s="1061"/>
      <c r="W8" s="1061"/>
      <c r="X8" s="1061"/>
      <c r="Y8" s="1061"/>
      <c r="Z8" s="1062"/>
    </row>
    <row r="9" spans="2:26" ht="100.15" customHeight="1" x14ac:dyDescent="0.15">
      <c r="B9" s="1060"/>
      <c r="C9" s="1061"/>
      <c r="D9" s="1061"/>
      <c r="E9" s="1061"/>
      <c r="F9" s="1061"/>
      <c r="G9" s="1061"/>
      <c r="H9" s="1061"/>
      <c r="I9" s="1061"/>
      <c r="J9" s="1061"/>
      <c r="K9" s="1061"/>
      <c r="L9" s="1061"/>
      <c r="M9" s="1061"/>
      <c r="N9" s="1061"/>
      <c r="O9" s="1061"/>
      <c r="P9" s="1061"/>
      <c r="Q9" s="1061"/>
      <c r="R9" s="1061"/>
      <c r="S9" s="1061"/>
      <c r="T9" s="1061"/>
      <c r="U9" s="1061"/>
      <c r="V9" s="1061"/>
      <c r="W9" s="1061"/>
      <c r="X9" s="1061"/>
      <c r="Y9" s="1061"/>
      <c r="Z9" s="1062"/>
    </row>
    <row r="10" spans="2:26" ht="49.9" customHeight="1" x14ac:dyDescent="0.15">
      <c r="B10" s="1060"/>
      <c r="C10" s="1061"/>
      <c r="D10" s="1061"/>
      <c r="E10" s="1061"/>
      <c r="F10" s="1061"/>
      <c r="G10" s="1061"/>
      <c r="H10" s="1061"/>
      <c r="I10" s="1061"/>
      <c r="J10" s="1061"/>
      <c r="K10" s="1061"/>
      <c r="L10" s="1061"/>
      <c r="M10" s="1061"/>
      <c r="N10" s="1061"/>
      <c r="O10" s="1061"/>
      <c r="P10" s="1061"/>
      <c r="Q10" s="1061"/>
      <c r="R10" s="1061"/>
      <c r="S10" s="1061"/>
      <c r="T10" s="1061"/>
      <c r="U10" s="1061"/>
      <c r="V10" s="1061"/>
      <c r="W10" s="1061"/>
      <c r="X10" s="1061"/>
      <c r="Y10" s="1061"/>
      <c r="Z10" s="1062"/>
    </row>
    <row r="11" spans="2:26" ht="100.15" customHeight="1" x14ac:dyDescent="0.15">
      <c r="B11" s="1060"/>
      <c r="C11" s="1061"/>
      <c r="D11" s="1061"/>
      <c r="E11" s="1061"/>
      <c r="F11" s="1061"/>
      <c r="G11" s="1061"/>
      <c r="H11" s="1061"/>
      <c r="I11" s="1061"/>
      <c r="J11" s="1061"/>
      <c r="K11" s="1061"/>
      <c r="L11" s="1061"/>
      <c r="M11" s="1061"/>
      <c r="N11" s="1061"/>
      <c r="O11" s="1061"/>
      <c r="P11" s="1061"/>
      <c r="Q11" s="1061"/>
      <c r="R11" s="1061"/>
      <c r="S11" s="1061"/>
      <c r="T11" s="1061"/>
      <c r="U11" s="1061"/>
      <c r="V11" s="1061"/>
      <c r="W11" s="1061"/>
      <c r="X11" s="1061"/>
      <c r="Y11" s="1061"/>
      <c r="Z11" s="1062"/>
    </row>
    <row r="12" spans="2:26" ht="49.9" customHeight="1" x14ac:dyDescent="0.15">
      <c r="B12" s="1060"/>
      <c r="C12" s="1061"/>
      <c r="D12" s="1061"/>
      <c r="E12" s="1061"/>
      <c r="F12" s="1061"/>
      <c r="G12" s="1061"/>
      <c r="H12" s="1061"/>
      <c r="I12" s="1061"/>
      <c r="J12" s="1061"/>
      <c r="K12" s="1061"/>
      <c r="L12" s="1061"/>
      <c r="M12" s="1061"/>
      <c r="N12" s="1061"/>
      <c r="O12" s="1061"/>
      <c r="P12" s="1061"/>
      <c r="Q12" s="1061"/>
      <c r="R12" s="1061"/>
      <c r="S12" s="1061"/>
      <c r="T12" s="1061"/>
      <c r="U12" s="1061"/>
      <c r="V12" s="1061"/>
      <c r="W12" s="1061"/>
      <c r="X12" s="1061"/>
      <c r="Y12" s="1061"/>
      <c r="Z12" s="1062"/>
    </row>
    <row r="13" spans="2:26" ht="100.15" customHeight="1" x14ac:dyDescent="0.15">
      <c r="B13" s="1060"/>
      <c r="C13" s="1061"/>
      <c r="D13" s="1061"/>
      <c r="E13" s="1061"/>
      <c r="F13" s="1061"/>
      <c r="G13" s="1061"/>
      <c r="H13" s="1061"/>
      <c r="I13" s="1061"/>
      <c r="J13" s="1061"/>
      <c r="K13" s="1061"/>
      <c r="L13" s="1061"/>
      <c r="M13" s="1061"/>
      <c r="N13" s="1061"/>
      <c r="O13" s="1061"/>
      <c r="P13" s="1061"/>
      <c r="Q13" s="1061"/>
      <c r="R13" s="1061"/>
      <c r="S13" s="1061"/>
      <c r="T13" s="1061"/>
      <c r="U13" s="1061"/>
      <c r="V13" s="1061"/>
      <c r="W13" s="1061"/>
      <c r="X13" s="1061"/>
      <c r="Y13" s="1061"/>
      <c r="Z13" s="1062"/>
    </row>
    <row r="14" spans="2:26" ht="49.9" customHeight="1" x14ac:dyDescent="0.15">
      <c r="B14" s="1060"/>
      <c r="C14" s="1061"/>
      <c r="D14" s="1061"/>
      <c r="E14" s="1061"/>
      <c r="F14" s="1061"/>
      <c r="G14" s="1061"/>
      <c r="H14" s="1061"/>
      <c r="I14" s="1061"/>
      <c r="J14" s="1061"/>
      <c r="K14" s="1061"/>
      <c r="L14" s="1061"/>
      <c r="M14" s="1061"/>
      <c r="N14" s="1061"/>
      <c r="O14" s="1061"/>
      <c r="P14" s="1061"/>
      <c r="Q14" s="1061"/>
      <c r="R14" s="1061"/>
      <c r="S14" s="1061"/>
      <c r="T14" s="1061"/>
      <c r="U14" s="1061"/>
      <c r="V14" s="1061"/>
      <c r="W14" s="1061"/>
      <c r="X14" s="1061"/>
      <c r="Y14" s="1061"/>
      <c r="Z14" s="1062"/>
    </row>
    <row r="15" spans="2:26" ht="100.15" customHeight="1" x14ac:dyDescent="0.15">
      <c r="B15" s="1063"/>
      <c r="C15" s="1064"/>
      <c r="D15" s="1064"/>
      <c r="E15" s="1064"/>
      <c r="F15" s="1064"/>
      <c r="G15" s="1064"/>
      <c r="H15" s="1064"/>
      <c r="I15" s="1064"/>
      <c r="J15" s="1064"/>
      <c r="K15" s="1064"/>
      <c r="L15" s="1064"/>
      <c r="M15" s="1064"/>
      <c r="N15" s="1064"/>
      <c r="O15" s="1064"/>
      <c r="P15" s="1064"/>
      <c r="Q15" s="1064"/>
      <c r="R15" s="1064"/>
      <c r="S15" s="1064"/>
      <c r="T15" s="1064"/>
      <c r="U15" s="1064"/>
      <c r="V15" s="1064"/>
      <c r="W15" s="1064"/>
      <c r="X15" s="1064"/>
      <c r="Y15" s="1064"/>
      <c r="Z15" s="1065"/>
    </row>
    <row r="16" spans="2:26"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 xr:uid="{60985A4D-126C-4CB2-BE59-650183ED2050}"/>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6" zoomScaleNormal="85" zoomScaleSheetLayoutView="100" workbookViewId="0">
      <selection activeCell="R30" sqref="R30:T30"/>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75" t="s">
        <v>393</v>
      </c>
      <c r="C4" s="1076"/>
      <c r="D4" s="1076"/>
      <c r="E4" s="1076"/>
      <c r="F4" s="1077"/>
    </row>
    <row r="5" spans="2:10" ht="14.25" thickBot="1" x14ac:dyDescent="0.2">
      <c r="B5" s="104" t="s">
        <v>394</v>
      </c>
      <c r="C5" s="105" t="s">
        <v>395</v>
      </c>
      <c r="D5" s="105" t="s">
        <v>396</v>
      </c>
      <c r="E5" s="105" t="s">
        <v>397</v>
      </c>
      <c r="F5" s="106" t="s">
        <v>398</v>
      </c>
    </row>
    <row r="6" spans="2:10" ht="14.25" thickTop="1" x14ac:dyDescent="0.15">
      <c r="B6" s="114" t="s">
        <v>399</v>
      </c>
      <c r="C6" s="115" t="s">
        <v>400</v>
      </c>
      <c r="D6" s="115" t="s">
        <v>401</v>
      </c>
      <c r="E6" s="115" t="s">
        <v>402</v>
      </c>
      <c r="F6" s="116" t="s">
        <v>403</v>
      </c>
    </row>
    <row r="7" spans="2:10" x14ac:dyDescent="0.15">
      <c r="B7" s="114" t="s">
        <v>404</v>
      </c>
      <c r="C7" s="115" t="s">
        <v>405</v>
      </c>
      <c r="D7" s="115" t="s">
        <v>406</v>
      </c>
      <c r="E7" s="115" t="s">
        <v>407</v>
      </c>
      <c r="F7" s="116" t="s">
        <v>408</v>
      </c>
    </row>
    <row r="8" spans="2:10" x14ac:dyDescent="0.15">
      <c r="B8" s="114" t="s">
        <v>409</v>
      </c>
      <c r="C8" s="115" t="s">
        <v>410</v>
      </c>
      <c r="D8" s="115"/>
      <c r="E8" s="115" t="s">
        <v>411</v>
      </c>
      <c r="F8" s="116"/>
    </row>
    <row r="9" spans="2:10" x14ac:dyDescent="0.15">
      <c r="B9" s="114" t="s">
        <v>412</v>
      </c>
      <c r="C9" s="115" t="s">
        <v>413</v>
      </c>
      <c r="D9" s="115"/>
      <c r="E9" s="115" t="s">
        <v>414</v>
      </c>
      <c r="F9" s="116"/>
    </row>
    <row r="10" spans="2:10" x14ac:dyDescent="0.15">
      <c r="B10" s="114" t="s">
        <v>415</v>
      </c>
      <c r="C10" s="115" t="s">
        <v>416</v>
      </c>
      <c r="D10" s="115"/>
      <c r="E10" s="115" t="s">
        <v>417</v>
      </c>
      <c r="F10" s="116"/>
    </row>
    <row r="11" spans="2:10" x14ac:dyDescent="0.15">
      <c r="B11" s="114" t="s">
        <v>418</v>
      </c>
      <c r="C11" s="115" t="s">
        <v>419</v>
      </c>
      <c r="D11" s="115"/>
      <c r="E11" s="115"/>
      <c r="F11" s="116"/>
    </row>
    <row r="12" spans="2:10" ht="14.25" thickBot="1" x14ac:dyDescent="0.2">
      <c r="B12" s="117" t="s">
        <v>420</v>
      </c>
      <c r="C12" s="118"/>
      <c r="D12" s="118"/>
      <c r="E12" s="118"/>
      <c r="F12" s="119"/>
    </row>
    <row r="13" spans="2:10" ht="14.25" thickBot="1" x14ac:dyDescent="0.2"/>
    <row r="14" spans="2:10" x14ac:dyDescent="0.15">
      <c r="B14" s="1075" t="s">
        <v>421</v>
      </c>
      <c r="C14" s="1076"/>
      <c r="D14" s="1076"/>
      <c r="E14" s="1076"/>
      <c r="F14" s="1076"/>
      <c r="G14" s="1076"/>
      <c r="H14" s="1076"/>
      <c r="I14" s="1076"/>
      <c r="J14" s="1077"/>
    </row>
    <row r="15" spans="2:10" ht="14.25" thickBot="1" x14ac:dyDescent="0.2">
      <c r="B15" s="104" t="s">
        <v>422</v>
      </c>
      <c r="C15" s="105" t="s">
        <v>423</v>
      </c>
      <c r="D15" s="105" t="s">
        <v>424</v>
      </c>
      <c r="E15" s="105" t="s">
        <v>425</v>
      </c>
      <c r="F15" s="105" t="s">
        <v>426</v>
      </c>
      <c r="G15" s="105" t="s">
        <v>427</v>
      </c>
      <c r="H15" s="105" t="s">
        <v>428</v>
      </c>
      <c r="I15" s="105" t="s">
        <v>429</v>
      </c>
      <c r="J15" s="106" t="s">
        <v>430</v>
      </c>
    </row>
    <row r="16" spans="2:10" ht="14.25" thickTop="1" x14ac:dyDescent="0.15">
      <c r="B16" s="107" t="s">
        <v>431</v>
      </c>
      <c r="C16" s="108" t="s">
        <v>432</v>
      </c>
      <c r="D16" s="108" t="s">
        <v>433</v>
      </c>
      <c r="E16" s="108" t="s">
        <v>434</v>
      </c>
      <c r="F16" s="108" t="s">
        <v>435</v>
      </c>
      <c r="G16" s="108" t="s">
        <v>435</v>
      </c>
      <c r="H16" s="108" t="s">
        <v>436</v>
      </c>
      <c r="I16" s="108" t="s">
        <v>437</v>
      </c>
      <c r="J16" s="109" t="s">
        <v>438</v>
      </c>
    </row>
    <row r="17" spans="2:10" x14ac:dyDescent="0.15">
      <c r="B17" s="107" t="s">
        <v>439</v>
      </c>
      <c r="C17" s="108" t="s">
        <v>440</v>
      </c>
      <c r="D17" s="108" t="s">
        <v>441</v>
      </c>
      <c r="E17" s="108" t="s">
        <v>442</v>
      </c>
      <c r="F17" s="108" t="s">
        <v>443</v>
      </c>
      <c r="G17" s="108" t="s">
        <v>444</v>
      </c>
      <c r="H17" s="108" t="s">
        <v>445</v>
      </c>
      <c r="I17" s="108" t="s">
        <v>446</v>
      </c>
      <c r="J17" s="109" t="s">
        <v>447</v>
      </c>
    </row>
    <row r="18" spans="2:10" x14ac:dyDescent="0.15">
      <c r="B18" s="107" t="s">
        <v>448</v>
      </c>
      <c r="C18" s="108" t="s">
        <v>449</v>
      </c>
      <c r="D18" s="108" t="s">
        <v>450</v>
      </c>
      <c r="E18" s="108" t="s">
        <v>451</v>
      </c>
      <c r="F18" s="108" t="s">
        <v>452</v>
      </c>
      <c r="G18" s="108" t="s">
        <v>453</v>
      </c>
      <c r="H18" s="108"/>
      <c r="I18" s="108" t="s">
        <v>445</v>
      </c>
      <c r="J18" s="109" t="s">
        <v>454</v>
      </c>
    </row>
    <row r="19" spans="2:10" x14ac:dyDescent="0.15">
      <c r="B19" s="107" t="s">
        <v>455</v>
      </c>
      <c r="C19" s="108" t="s">
        <v>456</v>
      </c>
      <c r="D19" s="108"/>
      <c r="E19" s="108" t="s">
        <v>457</v>
      </c>
      <c r="F19" s="108" t="s">
        <v>453</v>
      </c>
      <c r="G19" s="108" t="s">
        <v>458</v>
      </c>
      <c r="H19" s="108"/>
      <c r="I19" s="108"/>
      <c r="J19" s="109"/>
    </row>
    <row r="20" spans="2:10" x14ac:dyDescent="0.15">
      <c r="B20" s="107" t="s">
        <v>459</v>
      </c>
      <c r="C20" s="108" t="s">
        <v>460</v>
      </c>
      <c r="D20" s="108"/>
      <c r="E20" s="108" t="s">
        <v>461</v>
      </c>
      <c r="F20" s="108" t="s">
        <v>458</v>
      </c>
      <c r="G20" s="108" t="s">
        <v>462</v>
      </c>
      <c r="H20" s="108"/>
      <c r="I20" s="108"/>
      <c r="J20" s="109"/>
    </row>
    <row r="21" spans="2:10" x14ac:dyDescent="0.15">
      <c r="B21" s="107" t="s">
        <v>416</v>
      </c>
      <c r="C21" s="108" t="s">
        <v>463</v>
      </c>
      <c r="D21" s="108"/>
      <c r="E21" s="108" t="s">
        <v>464</v>
      </c>
      <c r="F21" s="108" t="s">
        <v>462</v>
      </c>
      <c r="G21" s="108"/>
      <c r="H21" s="108"/>
      <c r="I21" s="108"/>
      <c r="J21" s="109"/>
    </row>
    <row r="22" spans="2:10" x14ac:dyDescent="0.15">
      <c r="B22" s="107"/>
      <c r="C22" s="108" t="s">
        <v>465</v>
      </c>
      <c r="D22" s="108"/>
      <c r="E22" s="108" t="s">
        <v>466</v>
      </c>
      <c r="F22" s="108"/>
      <c r="G22" s="108"/>
      <c r="H22" s="108"/>
      <c r="I22" s="108"/>
      <c r="J22" s="109"/>
    </row>
    <row r="23" spans="2:10" x14ac:dyDescent="0.15">
      <c r="B23" s="107"/>
      <c r="C23" s="108" t="s">
        <v>467</v>
      </c>
      <c r="D23" s="108"/>
      <c r="E23" s="108" t="s">
        <v>468</v>
      </c>
      <c r="F23" s="108"/>
      <c r="G23" s="108"/>
      <c r="H23" s="108"/>
      <c r="I23" s="108"/>
      <c r="J23" s="109"/>
    </row>
    <row r="24" spans="2:10" x14ac:dyDescent="0.15">
      <c r="B24" s="107"/>
      <c r="C24" s="108" t="s">
        <v>469</v>
      </c>
      <c r="D24" s="108"/>
      <c r="E24" s="108" t="s">
        <v>470</v>
      </c>
      <c r="F24" s="108"/>
      <c r="G24" s="108"/>
      <c r="H24" s="108"/>
      <c r="I24" s="108"/>
      <c r="J24" s="109"/>
    </row>
    <row r="25" spans="2:10" x14ac:dyDescent="0.15">
      <c r="B25" s="107"/>
      <c r="C25" s="108" t="s">
        <v>471</v>
      </c>
      <c r="D25" s="108"/>
      <c r="E25" s="108" t="s">
        <v>472</v>
      </c>
      <c r="F25" s="108"/>
      <c r="G25" s="108"/>
      <c r="H25" s="108"/>
      <c r="I25" s="108"/>
      <c r="J25" s="109"/>
    </row>
    <row r="26" spans="2:10" x14ac:dyDescent="0.15">
      <c r="B26" s="107"/>
      <c r="C26" s="108" t="s">
        <v>473</v>
      </c>
      <c r="D26" s="108"/>
      <c r="E26" s="110" t="s">
        <v>474</v>
      </c>
      <c r="F26" s="108"/>
      <c r="G26" s="108"/>
      <c r="H26" s="108"/>
      <c r="I26" s="108"/>
      <c r="J26" s="109"/>
    </row>
    <row r="27" spans="2:10" x14ac:dyDescent="0.15">
      <c r="B27" s="107"/>
      <c r="C27" s="108" t="s">
        <v>475</v>
      </c>
      <c r="D27" s="108"/>
      <c r="E27" s="108" t="s">
        <v>476</v>
      </c>
      <c r="F27" s="108"/>
      <c r="G27" s="108"/>
      <c r="H27" s="108"/>
      <c r="I27" s="108"/>
      <c r="J27" s="109"/>
    </row>
    <row r="28" spans="2:10" x14ac:dyDescent="0.15">
      <c r="B28" s="107"/>
      <c r="C28" s="108" t="s">
        <v>477</v>
      </c>
      <c r="D28" s="108"/>
      <c r="E28" s="110"/>
      <c r="F28" s="108"/>
      <c r="G28" s="108"/>
      <c r="H28" s="108"/>
      <c r="I28" s="108"/>
      <c r="J28" s="109"/>
    </row>
    <row r="29" spans="2:10" x14ac:dyDescent="0.15">
      <c r="B29" s="107"/>
      <c r="C29" s="108" t="s">
        <v>416</v>
      </c>
      <c r="D29" s="108"/>
      <c r="E29" s="108"/>
      <c r="F29" s="108"/>
      <c r="G29" s="108"/>
      <c r="H29" s="108"/>
      <c r="I29" s="108"/>
      <c r="J29" s="109"/>
    </row>
    <row r="30" spans="2:10" x14ac:dyDescent="0.15">
      <c r="B30" s="107"/>
      <c r="C30" s="108"/>
      <c r="D30" s="108"/>
      <c r="E30" s="108"/>
      <c r="F30" s="108"/>
      <c r="G30" s="108"/>
      <c r="H30" s="108"/>
      <c r="I30" s="108"/>
      <c r="J30" s="109"/>
    </row>
    <row r="31" spans="2:10" x14ac:dyDescent="0.15">
      <c r="B31" s="107"/>
      <c r="C31" s="108" t="s">
        <v>477</v>
      </c>
      <c r="D31" s="108"/>
      <c r="E31" s="108"/>
      <c r="F31" s="108"/>
      <c r="G31" s="108"/>
      <c r="H31" s="108"/>
      <c r="I31" s="108"/>
      <c r="J31" s="109"/>
    </row>
    <row r="32" spans="2:10" x14ac:dyDescent="0.15">
      <c r="B32" s="107"/>
      <c r="C32" s="108" t="s">
        <v>416</v>
      </c>
      <c r="D32" s="108"/>
      <c r="E32" s="108"/>
      <c r="F32" s="108"/>
      <c r="G32" s="108"/>
      <c r="H32" s="108"/>
      <c r="I32" s="108"/>
      <c r="J32" s="109"/>
    </row>
    <row r="33" spans="2:10" x14ac:dyDescent="0.15">
      <c r="B33" s="107"/>
      <c r="C33" s="108"/>
      <c r="D33" s="108"/>
      <c r="E33" s="108"/>
      <c r="F33" s="108"/>
      <c r="G33" s="108"/>
      <c r="H33" s="108"/>
      <c r="I33" s="108"/>
      <c r="J33" s="109"/>
    </row>
    <row r="34" spans="2:10" x14ac:dyDescent="0.15">
      <c r="B34" s="107"/>
      <c r="C34" s="108" t="s">
        <v>478</v>
      </c>
      <c r="D34" s="108"/>
      <c r="E34" s="108"/>
      <c r="F34" s="108"/>
      <c r="G34" s="108"/>
      <c r="H34" s="108"/>
      <c r="I34" s="108"/>
      <c r="J34" s="109"/>
    </row>
    <row r="35" spans="2:10" x14ac:dyDescent="0.15">
      <c r="B35" s="107"/>
      <c r="C35" s="108" t="s">
        <v>416</v>
      </c>
      <c r="D35" s="108"/>
      <c r="E35" s="108"/>
      <c r="F35" s="108"/>
      <c r="G35" s="108"/>
      <c r="H35" s="108"/>
      <c r="I35" s="108"/>
      <c r="J35" s="109"/>
    </row>
    <row r="36" spans="2:10" x14ac:dyDescent="0.15">
      <c r="B36" s="107"/>
      <c r="C36" s="108"/>
      <c r="D36" s="108"/>
      <c r="E36" s="108"/>
      <c r="F36" s="108"/>
      <c r="G36" s="108"/>
      <c r="H36" s="108"/>
      <c r="I36" s="108"/>
      <c r="J36" s="109"/>
    </row>
    <row r="37" spans="2:10" x14ac:dyDescent="0.15">
      <c r="B37" s="107"/>
      <c r="C37" s="108" t="s">
        <v>479</v>
      </c>
      <c r="D37" s="108"/>
      <c r="E37" s="108"/>
      <c r="F37" s="108"/>
      <c r="G37" s="108"/>
      <c r="H37" s="108"/>
      <c r="I37" s="108"/>
      <c r="J37" s="109"/>
    </row>
    <row r="38" spans="2:10" x14ac:dyDescent="0.15">
      <c r="B38" s="107"/>
      <c r="C38" s="108" t="s">
        <v>480</v>
      </c>
      <c r="D38" s="108"/>
      <c r="E38" s="108"/>
      <c r="F38" s="108"/>
      <c r="G38" s="108"/>
      <c r="H38" s="108"/>
      <c r="I38" s="108"/>
      <c r="J38" s="109"/>
    </row>
    <row r="39" spans="2:10" x14ac:dyDescent="0.15">
      <c r="B39" s="107"/>
      <c r="C39" s="108" t="s">
        <v>416</v>
      </c>
      <c r="D39" s="108"/>
      <c r="E39" s="108"/>
      <c r="F39" s="108"/>
      <c r="G39" s="108"/>
      <c r="H39" s="108"/>
      <c r="I39" s="108"/>
      <c r="J39" s="109"/>
    </row>
    <row r="40" spans="2:10" x14ac:dyDescent="0.15">
      <c r="B40" s="107"/>
      <c r="C40" s="108"/>
      <c r="D40" s="108"/>
      <c r="E40" s="108"/>
      <c r="F40" s="108"/>
      <c r="G40" s="108"/>
      <c r="H40" s="108"/>
      <c r="I40" s="108"/>
      <c r="J40" s="109"/>
    </row>
    <row r="41" spans="2:10" x14ac:dyDescent="0.15">
      <c r="B41" s="107"/>
      <c r="C41" s="108" t="s">
        <v>481</v>
      </c>
      <c r="D41" s="108"/>
      <c r="E41" s="108"/>
      <c r="F41" s="108"/>
      <c r="G41" s="108"/>
      <c r="H41" s="108"/>
      <c r="I41" s="108"/>
      <c r="J41" s="109"/>
    </row>
    <row r="42" spans="2:10" x14ac:dyDescent="0.15">
      <c r="B42" s="107"/>
      <c r="C42" s="108" t="s">
        <v>482</v>
      </c>
      <c r="D42" s="108"/>
      <c r="E42" s="108"/>
      <c r="F42" s="108"/>
      <c r="G42" s="108"/>
      <c r="H42" s="108"/>
      <c r="I42" s="108"/>
      <c r="J42" s="109"/>
    </row>
    <row r="43" spans="2:10" x14ac:dyDescent="0.15">
      <c r="B43" s="107"/>
      <c r="C43" s="108" t="s">
        <v>483</v>
      </c>
      <c r="D43" s="108"/>
      <c r="E43" s="108"/>
      <c r="F43" s="108"/>
      <c r="G43" s="108"/>
      <c r="H43" s="108"/>
      <c r="I43" s="108"/>
      <c r="J43" s="109"/>
    </row>
    <row r="44" spans="2:10" x14ac:dyDescent="0.15">
      <c r="B44" s="107"/>
      <c r="C44" s="108" t="s">
        <v>484</v>
      </c>
      <c r="D44" s="108"/>
      <c r="E44" s="108"/>
      <c r="F44" s="108"/>
      <c r="G44" s="108"/>
      <c r="H44" s="108"/>
      <c r="I44" s="108"/>
      <c r="J44" s="109"/>
    </row>
    <row r="45" spans="2:10" x14ac:dyDescent="0.15">
      <c r="B45" s="107"/>
      <c r="C45" s="108" t="s">
        <v>416</v>
      </c>
      <c r="D45" s="108"/>
      <c r="E45" s="108"/>
      <c r="F45" s="108"/>
      <c r="G45" s="108"/>
      <c r="H45" s="108"/>
      <c r="I45" s="108"/>
      <c r="J45" s="109"/>
    </row>
    <row r="46" spans="2:10" x14ac:dyDescent="0.15">
      <c r="B46" s="107"/>
      <c r="C46" s="108"/>
      <c r="D46" s="108"/>
      <c r="E46" s="108"/>
      <c r="F46" s="108"/>
      <c r="G46" s="108"/>
      <c r="H46" s="108"/>
      <c r="I46" s="108"/>
      <c r="J46" s="109"/>
    </row>
    <row r="47" spans="2:10" ht="14.25" thickBot="1" x14ac:dyDescent="0.2">
      <c r="B47" s="111"/>
      <c r="C47" s="112" t="s">
        <v>416</v>
      </c>
      <c r="D47" s="112"/>
      <c r="E47" s="112"/>
      <c r="F47" s="112"/>
      <c r="G47" s="112"/>
      <c r="H47" s="112"/>
      <c r="I47" s="112"/>
      <c r="J47" s="113"/>
    </row>
    <row r="49" spans="2:7" ht="14.25" thickBot="1" x14ac:dyDescent="0.2">
      <c r="C49" s="42"/>
      <c r="D49" s="42"/>
      <c r="E49" s="42"/>
      <c r="F49" s="42"/>
      <c r="G49" s="42"/>
    </row>
    <row r="50" spans="2:7" x14ac:dyDescent="0.15">
      <c r="B50" s="1078" t="s">
        <v>485</v>
      </c>
      <c r="C50" s="1079"/>
      <c r="D50" s="1079"/>
      <c r="E50" s="1079"/>
      <c r="F50" s="1079"/>
      <c r="G50" s="1080"/>
    </row>
    <row r="51" spans="2:7" ht="14.25" thickBot="1" x14ac:dyDescent="0.2">
      <c r="B51" s="102" t="s">
        <v>486</v>
      </c>
      <c r="C51" s="37" t="s">
        <v>422</v>
      </c>
      <c r="D51" s="37" t="s">
        <v>487</v>
      </c>
      <c r="E51" s="37" t="s">
        <v>488</v>
      </c>
      <c r="F51" s="38" t="s">
        <v>489</v>
      </c>
      <c r="G51" s="103" t="s">
        <v>490</v>
      </c>
    </row>
    <row r="52" spans="2:7" ht="14.25" thickTop="1" x14ac:dyDescent="0.15">
      <c r="B52" s="120" t="s">
        <v>491</v>
      </c>
      <c r="C52" s="108" t="s">
        <v>492</v>
      </c>
      <c r="D52" s="108" t="s">
        <v>493</v>
      </c>
      <c r="E52" s="108" t="s">
        <v>494</v>
      </c>
      <c r="F52" s="108" t="s">
        <v>495</v>
      </c>
      <c r="G52" s="109" t="s">
        <v>438</v>
      </c>
    </row>
    <row r="53" spans="2:7" x14ac:dyDescent="0.15">
      <c r="B53" s="120" t="s">
        <v>496</v>
      </c>
      <c r="C53" s="108" t="s">
        <v>497</v>
      </c>
      <c r="D53" s="108" t="s">
        <v>498</v>
      </c>
      <c r="E53" s="108" t="s">
        <v>499</v>
      </c>
      <c r="F53" s="108" t="s">
        <v>500</v>
      </c>
      <c r="G53" s="109" t="s">
        <v>447</v>
      </c>
    </row>
    <row r="54" spans="2:7" x14ac:dyDescent="0.15">
      <c r="B54" s="120" t="s">
        <v>501</v>
      </c>
      <c r="C54" s="108" t="s">
        <v>502</v>
      </c>
      <c r="D54" s="108" t="s">
        <v>503</v>
      </c>
      <c r="E54" s="108" t="s">
        <v>504</v>
      </c>
      <c r="F54" s="108"/>
      <c r="G54" s="109" t="s">
        <v>454</v>
      </c>
    </row>
    <row r="55" spans="2:7" x14ac:dyDescent="0.15">
      <c r="B55" s="120" t="s">
        <v>505</v>
      </c>
      <c r="C55" s="108"/>
      <c r="D55" s="108"/>
      <c r="E55" s="108" t="s">
        <v>506</v>
      </c>
      <c r="F55" s="108"/>
      <c r="G55" s="109"/>
    </row>
    <row r="56" spans="2:7" x14ac:dyDescent="0.15">
      <c r="B56" s="120"/>
      <c r="C56" s="108" t="s">
        <v>507</v>
      </c>
      <c r="D56" s="108"/>
      <c r="E56" s="108" t="s">
        <v>508</v>
      </c>
      <c r="F56" s="108"/>
      <c r="G56" s="109"/>
    </row>
    <row r="57" spans="2:7" x14ac:dyDescent="0.15">
      <c r="B57" s="120"/>
      <c r="C57" s="108" t="s">
        <v>509</v>
      </c>
      <c r="D57" s="108"/>
      <c r="E57" s="108" t="s">
        <v>510</v>
      </c>
      <c r="F57" s="108"/>
      <c r="G57" s="109"/>
    </row>
    <row r="58" spans="2:7" x14ac:dyDescent="0.15">
      <c r="B58" s="120"/>
      <c r="C58" s="108" t="s">
        <v>511</v>
      </c>
      <c r="D58" s="108"/>
      <c r="E58" s="108" t="s">
        <v>476</v>
      </c>
      <c r="F58" s="108"/>
      <c r="G58" s="109"/>
    </row>
    <row r="59" spans="2:7" x14ac:dyDescent="0.15">
      <c r="B59" s="120"/>
      <c r="C59" s="108" t="s">
        <v>512</v>
      </c>
      <c r="D59" s="108"/>
      <c r="E59" s="108"/>
      <c r="F59" s="108"/>
      <c r="G59" s="109"/>
    </row>
    <row r="60" spans="2:7" x14ac:dyDescent="0.15">
      <c r="B60" s="120"/>
      <c r="C60" s="108" t="s">
        <v>416</v>
      </c>
      <c r="D60" s="108"/>
      <c r="E60" s="108"/>
      <c r="F60" s="108"/>
      <c r="G60" s="109"/>
    </row>
    <row r="61" spans="2:7" x14ac:dyDescent="0.15">
      <c r="B61" s="120"/>
      <c r="C61" s="108"/>
      <c r="D61" s="108"/>
      <c r="E61" s="108"/>
      <c r="F61" s="108"/>
      <c r="G61" s="109"/>
    </row>
    <row r="62" spans="2:7" x14ac:dyDescent="0.15">
      <c r="B62" s="120"/>
      <c r="C62" s="108" t="s">
        <v>190</v>
      </c>
      <c r="D62" s="108"/>
      <c r="E62" s="108"/>
      <c r="F62" s="108"/>
      <c r="G62" s="109"/>
    </row>
    <row r="63" spans="2:7" x14ac:dyDescent="0.15">
      <c r="B63" s="120"/>
      <c r="C63" s="108" t="s">
        <v>191</v>
      </c>
      <c r="D63" s="108"/>
      <c r="E63" s="108"/>
      <c r="F63" s="108"/>
      <c r="G63" s="109"/>
    </row>
    <row r="64" spans="2:7" x14ac:dyDescent="0.15">
      <c r="B64" s="120"/>
      <c r="C64" s="108" t="s">
        <v>192</v>
      </c>
      <c r="D64" s="108"/>
      <c r="E64" s="108"/>
      <c r="F64" s="108"/>
      <c r="G64" s="109"/>
    </row>
    <row r="65" spans="2:7" x14ac:dyDescent="0.15">
      <c r="B65" s="120"/>
      <c r="C65" s="108" t="s">
        <v>193</v>
      </c>
      <c r="D65" s="108"/>
      <c r="E65" s="108"/>
      <c r="F65" s="108"/>
      <c r="G65" s="109"/>
    </row>
    <row r="66" spans="2:7" x14ac:dyDescent="0.15">
      <c r="B66" s="120"/>
      <c r="C66" s="108" t="s">
        <v>513</v>
      </c>
      <c r="D66" s="108"/>
      <c r="E66" s="108"/>
      <c r="F66" s="108"/>
      <c r="G66" s="109"/>
    </row>
    <row r="67" spans="2:7" x14ac:dyDescent="0.15">
      <c r="B67" s="120"/>
      <c r="C67" s="108" t="s">
        <v>514</v>
      </c>
      <c r="D67" s="108"/>
      <c r="E67" s="108"/>
      <c r="F67" s="108"/>
      <c r="G67" s="109"/>
    </row>
    <row r="68" spans="2:7" x14ac:dyDescent="0.15">
      <c r="B68" s="120"/>
      <c r="C68" s="108" t="s">
        <v>194</v>
      </c>
      <c r="D68" s="108"/>
      <c r="E68" s="108"/>
      <c r="F68" s="108"/>
      <c r="G68" s="109"/>
    </row>
    <row r="69" spans="2:7" x14ac:dyDescent="0.15">
      <c r="B69" s="120"/>
      <c r="C69" s="108" t="s">
        <v>195</v>
      </c>
      <c r="D69" s="108"/>
      <c r="E69" s="108"/>
      <c r="F69" s="108"/>
      <c r="G69" s="109"/>
    </row>
    <row r="70" spans="2:7" x14ac:dyDescent="0.15">
      <c r="B70" s="120"/>
      <c r="C70" s="108" t="s">
        <v>515</v>
      </c>
      <c r="D70" s="108"/>
      <c r="E70" s="108"/>
      <c r="F70" s="108"/>
      <c r="G70" s="109"/>
    </row>
    <row r="71" spans="2:7" x14ac:dyDescent="0.15">
      <c r="B71" s="120"/>
      <c r="C71" s="108" t="s">
        <v>197</v>
      </c>
      <c r="D71" s="108"/>
      <c r="E71" s="108"/>
      <c r="F71" s="108"/>
      <c r="G71" s="109"/>
    </row>
    <row r="72" spans="2:7" x14ac:dyDescent="0.15">
      <c r="B72" s="120"/>
      <c r="C72" s="108" t="s">
        <v>199</v>
      </c>
      <c r="D72" s="108"/>
      <c r="E72" s="108"/>
      <c r="F72" s="108"/>
      <c r="G72" s="109"/>
    </row>
    <row r="73" spans="2:7" x14ac:dyDescent="0.15">
      <c r="B73" s="120"/>
      <c r="C73" s="108" t="s">
        <v>200</v>
      </c>
      <c r="D73" s="108"/>
      <c r="E73" s="108"/>
      <c r="F73" s="108"/>
      <c r="G73" s="109"/>
    </row>
    <row r="74" spans="2:7" x14ac:dyDescent="0.15">
      <c r="B74" s="120"/>
      <c r="C74" s="108" t="s">
        <v>201</v>
      </c>
      <c r="D74" s="108"/>
      <c r="E74" s="108"/>
      <c r="F74" s="108"/>
      <c r="G74" s="109"/>
    </row>
    <row r="75" spans="2:7" x14ac:dyDescent="0.15">
      <c r="B75" s="120"/>
      <c r="C75" s="108" t="s">
        <v>202</v>
      </c>
      <c r="D75" s="108"/>
      <c r="E75" s="108"/>
      <c r="F75" s="108"/>
      <c r="G75" s="109"/>
    </row>
    <row r="76" spans="2:7" x14ac:dyDescent="0.15">
      <c r="B76" s="120"/>
      <c r="C76" s="108" t="s">
        <v>203</v>
      </c>
      <c r="D76" s="108"/>
      <c r="E76" s="108"/>
      <c r="F76" s="108"/>
      <c r="G76" s="109"/>
    </row>
    <row r="77" spans="2:7" x14ac:dyDescent="0.15">
      <c r="B77" s="120"/>
      <c r="C77" s="108" t="s">
        <v>476</v>
      </c>
      <c r="D77" s="108"/>
      <c r="E77" s="108"/>
      <c r="F77" s="108"/>
      <c r="G77" s="109"/>
    </row>
    <row r="78" spans="2:7" x14ac:dyDescent="0.15">
      <c r="B78" s="120"/>
      <c r="C78" s="108"/>
      <c r="D78" s="108"/>
      <c r="E78" s="108"/>
      <c r="F78" s="108"/>
      <c r="G78" s="109"/>
    </row>
    <row r="79" spans="2:7" x14ac:dyDescent="0.15">
      <c r="B79" s="120"/>
      <c r="C79" s="108" t="s">
        <v>516</v>
      </c>
      <c r="D79" s="108"/>
      <c r="E79" s="108"/>
      <c r="F79" s="108"/>
      <c r="G79" s="109"/>
    </row>
    <row r="80" spans="2:7" x14ac:dyDescent="0.15">
      <c r="B80" s="120"/>
      <c r="C80" s="108" t="s">
        <v>517</v>
      </c>
      <c r="D80" s="108"/>
      <c r="E80" s="108"/>
      <c r="F80" s="108"/>
      <c r="G80" s="109"/>
    </row>
    <row r="81" spans="2:7" x14ac:dyDescent="0.15">
      <c r="B81" s="120"/>
      <c r="C81" s="108" t="s">
        <v>518</v>
      </c>
      <c r="D81" s="108"/>
      <c r="E81" s="108"/>
      <c r="F81" s="108"/>
      <c r="G81" s="109"/>
    </row>
    <row r="82" spans="2:7" x14ac:dyDescent="0.15">
      <c r="B82" s="120"/>
      <c r="C82" s="108" t="s">
        <v>519</v>
      </c>
      <c r="D82" s="108"/>
      <c r="E82" s="108"/>
      <c r="F82" s="108"/>
      <c r="G82" s="109"/>
    </row>
    <row r="83" spans="2:7" ht="14.25" thickBot="1" x14ac:dyDescent="0.2">
      <c r="B83" s="121"/>
      <c r="C83" s="112" t="s">
        <v>476</v>
      </c>
      <c r="D83" s="112"/>
      <c r="E83" s="112"/>
      <c r="F83" s="112"/>
      <c r="G83" s="113"/>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99</vt:i4>
      </vt:variant>
      <vt:variant>
        <vt:lpstr>名前付き一覧</vt:lpstr>
      </vt:variant>
      <vt:variant>
        <vt:i4>179</vt:i4>
      </vt:variant>
    </vt:vector>
  </HeadingPairs>
  <TitlesOfParts>
    <vt:vector size="278"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様式B (5)</vt:lpstr>
      <vt:lpstr>様式B (6)</vt:lpstr>
      <vt:lpstr>様式B (7)</vt:lpstr>
      <vt:lpstr>様式B (8)</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様式D-1-2 (1)</vt:lpstr>
      <vt:lpstr>様式D-1-2 (2)</vt:lpstr>
      <vt:lpstr>様式D-2-1 (1)</vt:lpstr>
      <vt:lpstr>様式D-2-1 (2)</vt:lpstr>
      <vt:lpstr>様式D-2-1 (3)</vt:lpstr>
      <vt:lpstr>様式D-2-1 (4)</vt:lpstr>
      <vt:lpstr>様式D-2-1 (5)</vt:lpstr>
      <vt:lpstr>様式D-2-1 (6)</vt:lpstr>
      <vt:lpstr>様式D-2-1 (7)</vt:lpstr>
      <vt:lpstr>様式D-2-1 (8)</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'様式B (5)'!Print_Area</vt:lpstr>
      <vt:lpstr>'様式B (6)'!Print_Area</vt:lpstr>
      <vt:lpstr>'様式B (7)'!Print_Area</vt:lpstr>
      <vt:lpstr>'様式B (8)'!Print_Area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'様式D-1-1 (9)'!Print_Area</vt:lpstr>
      <vt:lpstr>'様式D-1-2 (1)'!Print_Area</vt:lpstr>
      <vt:lpstr>'様式D-1-2 (2)'!Print_Area</vt:lpstr>
      <vt:lpstr>'様式D-2-1 (1)'!Print_Area</vt:lpstr>
      <vt:lpstr>'様式D-2-1 (2)'!Print_Area</vt:lpstr>
      <vt:lpstr>'様式D-2-1 (3)'!Print_Area</vt:lpstr>
      <vt:lpstr>'様式D-2-1 (4)'!Print_Area</vt:lpstr>
      <vt:lpstr>'様式D-2-1 (5)'!Print_Area</vt:lpstr>
      <vt:lpstr>'様式D-2-1 (6)'!Print_Area</vt:lpstr>
      <vt:lpstr>'様式D-2-1 (7)'!Print_Area</vt:lpstr>
      <vt:lpstr>'様式D-2-1 (8)'!Print_Area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様式E!Print_Area</vt:lpstr>
      <vt:lpstr>様式F!Print_Area</vt:lpstr>
      <vt:lpstr>様式G!Print_Area</vt:lpstr>
      <vt:lpstr>'様式A-2'!Print_Titles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'様式D-1-1 (9)'!Print_Titles</vt:lpstr>
      <vt:lpstr>'様式D-1-2 (1)'!Print_Titles</vt:lpstr>
      <vt:lpstr>'様式D-1-2 (2)'!Print_Titles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志保 渡部</cp:lastModifiedBy>
  <cp:revision/>
  <cp:lastPrinted>2026-02-06T06:44:55Z</cp:lastPrinted>
  <dcterms:created xsi:type="dcterms:W3CDTF">2012-04-09T00:49:26Z</dcterms:created>
  <dcterms:modified xsi:type="dcterms:W3CDTF">2026-04-07T08:16:36Z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